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ys\Desktop\"/>
    </mc:Choice>
  </mc:AlternateContent>
  <xr:revisionPtr revIDLastSave="0" documentId="13_ncr:1_{F5B8B86E-5BB4-4F35-97DC-2F9FBC20ED5C}" xr6:coauthVersionLast="47" xr6:coauthVersionMax="47" xr10:uidLastSave="{00000000-0000-0000-0000-000000000000}"/>
  <bookViews>
    <workbookView xWindow="-96" yWindow="0" windowWidth="11712" windowHeight="12336" firstSheet="6" activeTab="6" xr2:uid="{3FD64E18-12BA-4423-A96B-8A2FF52FA853}"/>
  </bookViews>
  <sheets>
    <sheet name="REGRESION_WINTER" sheetId="7" r:id="rId1"/>
    <sheet name="MODELO_WINTER" sheetId="5" r:id="rId2"/>
    <sheet name="REGRESION_HOLT" sheetId="4" r:id="rId3"/>
    <sheet name="MODELO_HOLT" sheetId="3" r:id="rId4"/>
    <sheet name="SUAV_EXP_SIMPLE" sheetId="2" r:id="rId5"/>
    <sheet name="Promedio movil" sheetId="1" r:id="rId6"/>
    <sheet name="COMPARACION DE MODELO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E3" i="8"/>
  <c r="D3" i="8"/>
  <c r="C3" i="8"/>
  <c r="G3" i="8" s="1"/>
  <c r="J2" i="5"/>
  <c r="I2" i="5"/>
  <c r="V7" i="5"/>
  <c r="V6" i="5"/>
  <c r="E135" i="5" s="1"/>
  <c r="F135" i="5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6" i="5"/>
  <c r="G3" i="3"/>
  <c r="H3" i="3" s="1"/>
  <c r="F2" i="3"/>
  <c r="E2" i="3"/>
  <c r="E3" i="3" s="1"/>
  <c r="F3" i="3" s="1"/>
  <c r="E201" i="5" l="1"/>
  <c r="F201" i="5" s="1"/>
  <c r="E467" i="5"/>
  <c r="E218" i="5"/>
  <c r="F218" i="5" s="1"/>
  <c r="E445" i="5"/>
  <c r="E423" i="5"/>
  <c r="E179" i="5"/>
  <c r="E4" i="5"/>
  <c r="F4" i="5" s="1"/>
  <c r="E406" i="5"/>
  <c r="F406" i="5" s="1"/>
  <c r="E157" i="5"/>
  <c r="F157" i="5" s="1"/>
  <c r="E384" i="5"/>
  <c r="F384" i="5" s="1"/>
  <c r="E362" i="5"/>
  <c r="F362" i="5" s="1"/>
  <c r="E118" i="5"/>
  <c r="F118" i="5" s="1"/>
  <c r="E345" i="5"/>
  <c r="F345" i="5" s="1"/>
  <c r="E96" i="5"/>
  <c r="F96" i="5" s="1"/>
  <c r="E323" i="5"/>
  <c r="E74" i="5"/>
  <c r="F74" i="5" s="1"/>
  <c r="E301" i="5"/>
  <c r="E57" i="5"/>
  <c r="E528" i="5"/>
  <c r="F528" i="5" s="1"/>
  <c r="E279" i="5"/>
  <c r="F279" i="5" s="1"/>
  <c r="E35" i="5"/>
  <c r="F35" i="5" s="1"/>
  <c r="E506" i="5"/>
  <c r="F506" i="5" s="1"/>
  <c r="E262" i="5"/>
  <c r="F262" i="5" s="1"/>
  <c r="E13" i="5"/>
  <c r="F13" i="5" s="1"/>
  <c r="E489" i="5"/>
  <c r="F489" i="5" s="1"/>
  <c r="E240" i="5"/>
  <c r="F240" i="5" s="1"/>
  <c r="E3" i="5"/>
  <c r="F3" i="5" s="1"/>
  <c r="E527" i="5"/>
  <c r="F527" i="5" s="1"/>
  <c r="E505" i="5"/>
  <c r="F505" i="5" s="1"/>
  <c r="E483" i="5"/>
  <c r="E466" i="5"/>
  <c r="E444" i="5"/>
  <c r="F444" i="5" s="1"/>
  <c r="E422" i="5"/>
  <c r="F422" i="5" s="1"/>
  <c r="E405" i="5"/>
  <c r="F405" i="5" s="1"/>
  <c r="E383" i="5"/>
  <c r="F383" i="5" s="1"/>
  <c r="E361" i="5"/>
  <c r="F361" i="5" s="1"/>
  <c r="E339" i="5"/>
  <c r="F339" i="5" s="1"/>
  <c r="E322" i="5"/>
  <c r="F322" i="5" s="1"/>
  <c r="E300" i="5"/>
  <c r="F300" i="5" s="1"/>
  <c r="E278" i="5"/>
  <c r="F278" i="5" s="1"/>
  <c r="E261" i="5"/>
  <c r="F261" i="5" s="1"/>
  <c r="E239" i="5"/>
  <c r="E217" i="5"/>
  <c r="F217" i="5" s="1"/>
  <c r="E195" i="5"/>
  <c r="F195" i="5" s="1"/>
  <c r="E178" i="5"/>
  <c r="F178" i="5" s="1"/>
  <c r="E156" i="5"/>
  <c r="F156" i="5" s="1"/>
  <c r="E134" i="5"/>
  <c r="F134" i="5" s="1"/>
  <c r="E117" i="5"/>
  <c r="F117" i="5" s="1"/>
  <c r="E95" i="5"/>
  <c r="F95" i="5" s="1"/>
  <c r="E73" i="5"/>
  <c r="F73" i="5" s="1"/>
  <c r="E51" i="5"/>
  <c r="F51" i="5" s="1"/>
  <c r="E34" i="5"/>
  <c r="E12" i="5"/>
  <c r="F12" i="5" s="1"/>
  <c r="E543" i="5"/>
  <c r="F543" i="5" s="1"/>
  <c r="E526" i="5"/>
  <c r="F526" i="5" s="1"/>
  <c r="E504" i="5"/>
  <c r="F504" i="5" s="1"/>
  <c r="E482" i="5"/>
  <c r="F482" i="5" s="1"/>
  <c r="E465" i="5"/>
  <c r="F465" i="5" s="1"/>
  <c r="E443" i="5"/>
  <c r="F443" i="5" s="1"/>
  <c r="E421" i="5"/>
  <c r="F421" i="5" s="1"/>
  <c r="E399" i="5"/>
  <c r="E382" i="5"/>
  <c r="F382" i="5" s="1"/>
  <c r="E360" i="5"/>
  <c r="F360" i="5" s="1"/>
  <c r="E338" i="5"/>
  <c r="E321" i="5"/>
  <c r="E299" i="5"/>
  <c r="F299" i="5" s="1"/>
  <c r="E277" i="5"/>
  <c r="F277" i="5" s="1"/>
  <c r="E255" i="5"/>
  <c r="F255" i="5" s="1"/>
  <c r="E238" i="5"/>
  <c r="F238" i="5" s="1"/>
  <c r="E216" i="5"/>
  <c r="F216" i="5" s="1"/>
  <c r="E194" i="5"/>
  <c r="F194" i="5" s="1"/>
  <c r="E177" i="5"/>
  <c r="F177" i="5" s="1"/>
  <c r="E155" i="5"/>
  <c r="F155" i="5" s="1"/>
  <c r="E133" i="5"/>
  <c r="F133" i="5" s="1"/>
  <c r="E111" i="5"/>
  <c r="F111" i="5" s="1"/>
  <c r="E94" i="5"/>
  <c r="E72" i="5"/>
  <c r="E50" i="5"/>
  <c r="E33" i="5"/>
  <c r="F33" i="5" s="1"/>
  <c r="E11" i="5"/>
  <c r="F11" i="5" s="1"/>
  <c r="E542" i="5"/>
  <c r="F542" i="5" s="1"/>
  <c r="E525" i="5"/>
  <c r="F525" i="5" s="1"/>
  <c r="E503" i="5"/>
  <c r="F503" i="5" s="1"/>
  <c r="E481" i="5"/>
  <c r="F481" i="5" s="1"/>
  <c r="E459" i="5"/>
  <c r="F459" i="5" s="1"/>
  <c r="E442" i="5"/>
  <c r="F442" i="5" s="1"/>
  <c r="E420" i="5"/>
  <c r="F420" i="5" s="1"/>
  <c r="E398" i="5"/>
  <c r="E381" i="5"/>
  <c r="F381" i="5" s="1"/>
  <c r="E359" i="5"/>
  <c r="E337" i="5"/>
  <c r="E315" i="5"/>
  <c r="F315" i="5" s="1"/>
  <c r="E298" i="5"/>
  <c r="F298" i="5" s="1"/>
  <c r="E276" i="5"/>
  <c r="F276" i="5" s="1"/>
  <c r="E254" i="5"/>
  <c r="F254" i="5" s="1"/>
  <c r="E237" i="5"/>
  <c r="F237" i="5" s="1"/>
  <c r="E215" i="5"/>
  <c r="F215" i="5" s="1"/>
  <c r="E193" i="5"/>
  <c r="F193" i="5" s="1"/>
  <c r="E171" i="5"/>
  <c r="F171" i="5" s="1"/>
  <c r="E154" i="5"/>
  <c r="E132" i="5"/>
  <c r="F132" i="5" s="1"/>
  <c r="E110" i="5"/>
  <c r="F110" i="5" s="1"/>
  <c r="E93" i="5"/>
  <c r="F93" i="5" s="1"/>
  <c r="E71" i="5"/>
  <c r="F71" i="5" s="1"/>
  <c r="E49" i="5"/>
  <c r="F49" i="5" s="1"/>
  <c r="E27" i="5"/>
  <c r="F27" i="5" s="1"/>
  <c r="E10" i="5"/>
  <c r="F10" i="5" s="1"/>
  <c r="E541" i="5"/>
  <c r="F541" i="5" s="1"/>
  <c r="E519" i="5"/>
  <c r="F519" i="5" s="1"/>
  <c r="E502" i="5"/>
  <c r="F502" i="5" s="1"/>
  <c r="E480" i="5"/>
  <c r="F480" i="5" s="1"/>
  <c r="E458" i="5"/>
  <c r="F458" i="5" s="1"/>
  <c r="E441" i="5"/>
  <c r="F441" i="5" s="1"/>
  <c r="E419" i="5"/>
  <c r="E397" i="5"/>
  <c r="E375" i="5"/>
  <c r="F375" i="5" s="1"/>
  <c r="E358" i="5"/>
  <c r="F358" i="5" s="1"/>
  <c r="E336" i="5"/>
  <c r="F336" i="5" s="1"/>
  <c r="E314" i="5"/>
  <c r="F314" i="5" s="1"/>
  <c r="E297" i="5"/>
  <c r="F297" i="5" s="1"/>
  <c r="E275" i="5"/>
  <c r="F275" i="5" s="1"/>
  <c r="E253" i="5"/>
  <c r="F253" i="5" s="1"/>
  <c r="E231" i="5"/>
  <c r="F231" i="5" s="1"/>
  <c r="E214" i="5"/>
  <c r="E192" i="5"/>
  <c r="F192" i="5" s="1"/>
  <c r="E170" i="5"/>
  <c r="F170" i="5" s="1"/>
  <c r="E153" i="5"/>
  <c r="F153" i="5" s="1"/>
  <c r="E131" i="5"/>
  <c r="F131" i="5" s="1"/>
  <c r="E109" i="5"/>
  <c r="F109" i="5" s="1"/>
  <c r="E87" i="5"/>
  <c r="F87" i="5" s="1"/>
  <c r="E70" i="5"/>
  <c r="F70" i="5" s="1"/>
  <c r="E48" i="5"/>
  <c r="F48" i="5" s="1"/>
  <c r="E26" i="5"/>
  <c r="F26" i="5" s="1"/>
  <c r="E9" i="5"/>
  <c r="F9" i="5" s="1"/>
  <c r="E540" i="5"/>
  <c r="F540" i="5" s="1"/>
  <c r="E518" i="5"/>
  <c r="E501" i="5"/>
  <c r="F501" i="5" s="1"/>
  <c r="E479" i="5"/>
  <c r="E457" i="5"/>
  <c r="F457" i="5" s="1"/>
  <c r="E435" i="5"/>
  <c r="F435" i="5" s="1"/>
  <c r="E418" i="5"/>
  <c r="F418" i="5" s="1"/>
  <c r="E396" i="5"/>
  <c r="F396" i="5" s="1"/>
  <c r="E374" i="5"/>
  <c r="F374" i="5" s="1"/>
  <c r="E357" i="5"/>
  <c r="F357" i="5" s="1"/>
  <c r="E335" i="5"/>
  <c r="F335" i="5" s="1"/>
  <c r="E313" i="5"/>
  <c r="F313" i="5" s="1"/>
  <c r="E291" i="5"/>
  <c r="F291" i="5" s="1"/>
  <c r="E274" i="5"/>
  <c r="E252" i="5"/>
  <c r="E230" i="5"/>
  <c r="E213" i="5"/>
  <c r="E191" i="5"/>
  <c r="F191" i="5" s="1"/>
  <c r="E169" i="5"/>
  <c r="F169" i="5" s="1"/>
  <c r="E147" i="5"/>
  <c r="F147" i="5" s="1"/>
  <c r="E130" i="5"/>
  <c r="F130" i="5" s="1"/>
  <c r="E108" i="5"/>
  <c r="F108" i="5" s="1"/>
  <c r="E86" i="5"/>
  <c r="F86" i="5" s="1"/>
  <c r="E69" i="5"/>
  <c r="F69" i="5" s="1"/>
  <c r="E47" i="5"/>
  <c r="F47" i="5" s="1"/>
  <c r="E25" i="5"/>
  <c r="E539" i="5"/>
  <c r="E517" i="5"/>
  <c r="E495" i="5"/>
  <c r="F495" i="5" s="1"/>
  <c r="E478" i="5"/>
  <c r="F478" i="5" s="1"/>
  <c r="E456" i="5"/>
  <c r="F456" i="5" s="1"/>
  <c r="E434" i="5"/>
  <c r="F434" i="5" s="1"/>
  <c r="E417" i="5"/>
  <c r="F417" i="5" s="1"/>
  <c r="E395" i="5"/>
  <c r="F395" i="5" s="1"/>
  <c r="E373" i="5"/>
  <c r="F373" i="5" s="1"/>
  <c r="E351" i="5"/>
  <c r="F351" i="5" s="1"/>
  <c r="E334" i="5"/>
  <c r="F334" i="5" s="1"/>
  <c r="E312" i="5"/>
  <c r="F312" i="5" s="1"/>
  <c r="E290" i="5"/>
  <c r="F290" i="5" s="1"/>
  <c r="E273" i="5"/>
  <c r="E251" i="5"/>
  <c r="F251" i="5" s="1"/>
  <c r="E229" i="5"/>
  <c r="F229" i="5" s="1"/>
  <c r="E207" i="5"/>
  <c r="F207" i="5" s="1"/>
  <c r="E190" i="5"/>
  <c r="F190" i="5" s="1"/>
  <c r="E168" i="5"/>
  <c r="F168" i="5" s="1"/>
  <c r="E146" i="5"/>
  <c r="F146" i="5" s="1"/>
  <c r="E129" i="5"/>
  <c r="F129" i="5" s="1"/>
  <c r="E107" i="5"/>
  <c r="F107" i="5" s="1"/>
  <c r="E85" i="5"/>
  <c r="F85" i="5" s="1"/>
  <c r="E63" i="5"/>
  <c r="F63" i="5" s="1"/>
  <c r="E46" i="5"/>
  <c r="F46" i="5" s="1"/>
  <c r="E24" i="5"/>
  <c r="F24" i="5" s="1"/>
  <c r="E538" i="5"/>
  <c r="F538" i="5" s="1"/>
  <c r="E516" i="5"/>
  <c r="F516" i="5" s="1"/>
  <c r="E494" i="5"/>
  <c r="F494" i="5" s="1"/>
  <c r="E477" i="5"/>
  <c r="F477" i="5" s="1"/>
  <c r="E455" i="5"/>
  <c r="F455" i="5" s="1"/>
  <c r="E433" i="5"/>
  <c r="F433" i="5" s="1"/>
  <c r="E411" i="5"/>
  <c r="F411" i="5" s="1"/>
  <c r="E394" i="5"/>
  <c r="F394" i="5" s="1"/>
  <c r="E372" i="5"/>
  <c r="F372" i="5" s="1"/>
  <c r="E350" i="5"/>
  <c r="F350" i="5" s="1"/>
  <c r="E333" i="5"/>
  <c r="E311" i="5"/>
  <c r="E289" i="5"/>
  <c r="F289" i="5" s="1"/>
  <c r="E267" i="5"/>
  <c r="F267" i="5" s="1"/>
  <c r="E250" i="5"/>
  <c r="F250" i="5" s="1"/>
  <c r="E228" i="5"/>
  <c r="F228" i="5" s="1"/>
  <c r="E206" i="5"/>
  <c r="F206" i="5" s="1"/>
  <c r="E189" i="5"/>
  <c r="F189" i="5" s="1"/>
  <c r="E167" i="5"/>
  <c r="E145" i="5"/>
  <c r="F145" i="5" s="1"/>
  <c r="E123" i="5"/>
  <c r="E106" i="5"/>
  <c r="E84" i="5"/>
  <c r="F84" i="5" s="1"/>
  <c r="E62" i="5"/>
  <c r="F62" i="5" s="1"/>
  <c r="E45" i="5"/>
  <c r="F45" i="5" s="1"/>
  <c r="E23" i="5"/>
  <c r="F23" i="5" s="1"/>
  <c r="E537" i="5"/>
  <c r="F537" i="5" s="1"/>
  <c r="E515" i="5"/>
  <c r="F515" i="5" s="1"/>
  <c r="E493" i="5"/>
  <c r="F493" i="5" s="1"/>
  <c r="E471" i="5"/>
  <c r="F471" i="5" s="1"/>
  <c r="E454" i="5"/>
  <c r="F454" i="5" s="1"/>
  <c r="E432" i="5"/>
  <c r="F432" i="5" s="1"/>
  <c r="E410" i="5"/>
  <c r="F410" i="5" s="1"/>
  <c r="E393" i="5"/>
  <c r="E371" i="5"/>
  <c r="F371" i="5" s="1"/>
  <c r="E349" i="5"/>
  <c r="F349" i="5" s="1"/>
  <c r="E327" i="5"/>
  <c r="F327" i="5" s="1"/>
  <c r="E310" i="5"/>
  <c r="F310" i="5" s="1"/>
  <c r="E288" i="5"/>
  <c r="F288" i="5" s="1"/>
  <c r="E266" i="5"/>
  <c r="F266" i="5" s="1"/>
  <c r="E249" i="5"/>
  <c r="F249" i="5" s="1"/>
  <c r="E227" i="5"/>
  <c r="F227" i="5" s="1"/>
  <c r="E205" i="5"/>
  <c r="F205" i="5" s="1"/>
  <c r="E183" i="5"/>
  <c r="E166" i="5"/>
  <c r="F166" i="5" s="1"/>
  <c r="E144" i="5"/>
  <c r="E122" i="5"/>
  <c r="F122" i="5" s="1"/>
  <c r="E105" i="5"/>
  <c r="E83" i="5"/>
  <c r="F83" i="5" s="1"/>
  <c r="E61" i="5"/>
  <c r="F61" i="5" s="1"/>
  <c r="E39" i="5"/>
  <c r="F39" i="5" s="1"/>
  <c r="E22" i="5"/>
  <c r="F22" i="5" s="1"/>
  <c r="E531" i="5"/>
  <c r="F531" i="5" s="1"/>
  <c r="E514" i="5"/>
  <c r="F514" i="5" s="1"/>
  <c r="E492" i="5"/>
  <c r="F492" i="5" s="1"/>
  <c r="E470" i="5"/>
  <c r="F470" i="5" s="1"/>
  <c r="E453" i="5"/>
  <c r="F453" i="5" s="1"/>
  <c r="E431" i="5"/>
  <c r="E409" i="5"/>
  <c r="E387" i="5"/>
  <c r="F387" i="5" s="1"/>
  <c r="E370" i="5"/>
  <c r="F370" i="5" s="1"/>
  <c r="E348" i="5"/>
  <c r="F348" i="5" s="1"/>
  <c r="E326" i="5"/>
  <c r="F326" i="5" s="1"/>
  <c r="E309" i="5"/>
  <c r="F309" i="5" s="1"/>
  <c r="E287" i="5"/>
  <c r="F287" i="5" s="1"/>
  <c r="E265" i="5"/>
  <c r="F265" i="5" s="1"/>
  <c r="E243" i="5"/>
  <c r="F243" i="5" s="1"/>
  <c r="E226" i="5"/>
  <c r="E204" i="5"/>
  <c r="F204" i="5" s="1"/>
  <c r="E182" i="5"/>
  <c r="E165" i="5"/>
  <c r="F165" i="5" s="1"/>
  <c r="E143" i="5"/>
  <c r="E121" i="5"/>
  <c r="F121" i="5" s="1"/>
  <c r="E99" i="5"/>
  <c r="F99" i="5" s="1"/>
  <c r="E82" i="5"/>
  <c r="F82" i="5" s="1"/>
  <c r="E60" i="5"/>
  <c r="F60" i="5" s="1"/>
  <c r="E38" i="5"/>
  <c r="F38" i="5" s="1"/>
  <c r="E21" i="5"/>
  <c r="F21" i="5" s="1"/>
  <c r="E530" i="5"/>
  <c r="F530" i="5" s="1"/>
  <c r="E513" i="5"/>
  <c r="F513" i="5" s="1"/>
  <c r="E491" i="5"/>
  <c r="F491" i="5" s="1"/>
  <c r="E469" i="5"/>
  <c r="F469" i="5" s="1"/>
  <c r="E447" i="5"/>
  <c r="F447" i="5" s="1"/>
  <c r="E430" i="5"/>
  <c r="E408" i="5"/>
  <c r="F408" i="5" s="1"/>
  <c r="E386" i="5"/>
  <c r="F386" i="5" s="1"/>
  <c r="E369" i="5"/>
  <c r="F369" i="5" s="1"/>
  <c r="E347" i="5"/>
  <c r="F347" i="5" s="1"/>
  <c r="E325" i="5"/>
  <c r="F325" i="5" s="1"/>
  <c r="E303" i="5"/>
  <c r="F303" i="5" s="1"/>
  <c r="E286" i="5"/>
  <c r="F286" i="5" s="1"/>
  <c r="E264" i="5"/>
  <c r="F264" i="5" s="1"/>
  <c r="E242" i="5"/>
  <c r="F242" i="5" s="1"/>
  <c r="E225" i="5"/>
  <c r="F225" i="5" s="1"/>
  <c r="E203" i="5"/>
  <c r="F203" i="5" s="1"/>
  <c r="E181" i="5"/>
  <c r="E159" i="5"/>
  <c r="E142" i="5"/>
  <c r="F142" i="5" s="1"/>
  <c r="E120" i="5"/>
  <c r="F120" i="5" s="1"/>
  <c r="E98" i="5"/>
  <c r="F98" i="5" s="1"/>
  <c r="E81" i="5"/>
  <c r="F81" i="5" s="1"/>
  <c r="E59" i="5"/>
  <c r="F59" i="5" s="1"/>
  <c r="E37" i="5"/>
  <c r="F37" i="5" s="1"/>
  <c r="E15" i="5"/>
  <c r="F15" i="5" s="1"/>
  <c r="E529" i="5"/>
  <c r="F529" i="5" s="1"/>
  <c r="E507" i="5"/>
  <c r="E490" i="5"/>
  <c r="E468" i="5"/>
  <c r="E446" i="5"/>
  <c r="F446" i="5" s="1"/>
  <c r="E429" i="5"/>
  <c r="F429" i="5" s="1"/>
  <c r="E407" i="5"/>
  <c r="F407" i="5" s="1"/>
  <c r="E385" i="5"/>
  <c r="F385" i="5" s="1"/>
  <c r="E363" i="5"/>
  <c r="F363" i="5" s="1"/>
  <c r="E346" i="5"/>
  <c r="F346" i="5" s="1"/>
  <c r="E324" i="5"/>
  <c r="F324" i="5" s="1"/>
  <c r="E302" i="5"/>
  <c r="F302" i="5" s="1"/>
  <c r="E285" i="5"/>
  <c r="F285" i="5" s="1"/>
  <c r="E263" i="5"/>
  <c r="F263" i="5" s="1"/>
  <c r="E241" i="5"/>
  <c r="E219" i="5"/>
  <c r="E202" i="5"/>
  <c r="E180" i="5"/>
  <c r="F180" i="5" s="1"/>
  <c r="E158" i="5"/>
  <c r="F158" i="5" s="1"/>
  <c r="E141" i="5"/>
  <c r="F141" i="5" s="1"/>
  <c r="E119" i="5"/>
  <c r="F119" i="5" s="1"/>
  <c r="E97" i="5"/>
  <c r="F97" i="5" s="1"/>
  <c r="E75" i="5"/>
  <c r="F75" i="5" s="1"/>
  <c r="E58" i="5"/>
  <c r="F58" i="5" s="1"/>
  <c r="E36" i="5"/>
  <c r="F36" i="5" s="1"/>
  <c r="E14" i="5"/>
  <c r="E548" i="5"/>
  <c r="F548" i="5" s="1"/>
  <c r="E536" i="5"/>
  <c r="E524" i="5"/>
  <c r="F524" i="5" s="1"/>
  <c r="E512" i="5"/>
  <c r="F512" i="5" s="1"/>
  <c r="E500" i="5"/>
  <c r="F500" i="5" s="1"/>
  <c r="E488" i="5"/>
  <c r="F488" i="5" s="1"/>
  <c r="E476" i="5"/>
  <c r="F476" i="5" s="1"/>
  <c r="E464" i="5"/>
  <c r="F464" i="5" s="1"/>
  <c r="E452" i="5"/>
  <c r="F452" i="5" s="1"/>
  <c r="E440" i="5"/>
  <c r="F440" i="5" s="1"/>
  <c r="E428" i="5"/>
  <c r="F428" i="5" s="1"/>
  <c r="E416" i="5"/>
  <c r="F416" i="5" s="1"/>
  <c r="E404" i="5"/>
  <c r="F404" i="5" s="1"/>
  <c r="E392" i="5"/>
  <c r="F392" i="5" s="1"/>
  <c r="E380" i="5"/>
  <c r="F380" i="5" s="1"/>
  <c r="E368" i="5"/>
  <c r="F368" i="5" s="1"/>
  <c r="E356" i="5"/>
  <c r="F356" i="5" s="1"/>
  <c r="E344" i="5"/>
  <c r="F344" i="5" s="1"/>
  <c r="E332" i="5"/>
  <c r="F332" i="5" s="1"/>
  <c r="E320" i="5"/>
  <c r="F320" i="5" s="1"/>
  <c r="E308" i="5"/>
  <c r="F308" i="5" s="1"/>
  <c r="E296" i="5"/>
  <c r="F296" i="5" s="1"/>
  <c r="E284" i="5"/>
  <c r="E272" i="5"/>
  <c r="F272" i="5" s="1"/>
  <c r="E260" i="5"/>
  <c r="F260" i="5" s="1"/>
  <c r="E248" i="5"/>
  <c r="E236" i="5"/>
  <c r="F236" i="5" s="1"/>
  <c r="E224" i="5"/>
  <c r="F224" i="5" s="1"/>
  <c r="E212" i="5"/>
  <c r="F212" i="5" s="1"/>
  <c r="E200" i="5"/>
  <c r="F200" i="5" s="1"/>
  <c r="E188" i="5"/>
  <c r="F188" i="5" s="1"/>
  <c r="E176" i="5"/>
  <c r="F176" i="5" s="1"/>
  <c r="E164" i="5"/>
  <c r="F164" i="5" s="1"/>
  <c r="E152" i="5"/>
  <c r="F152" i="5" s="1"/>
  <c r="E140" i="5"/>
  <c r="F140" i="5" s="1"/>
  <c r="E128" i="5"/>
  <c r="F128" i="5" s="1"/>
  <c r="E116" i="5"/>
  <c r="F116" i="5" s="1"/>
  <c r="E104" i="5"/>
  <c r="E92" i="5"/>
  <c r="F92" i="5" s="1"/>
  <c r="E80" i="5"/>
  <c r="F80" i="5" s="1"/>
  <c r="E68" i="5"/>
  <c r="F68" i="5" s="1"/>
  <c r="E56" i="5"/>
  <c r="F56" i="5" s="1"/>
  <c r="E44" i="5"/>
  <c r="F44" i="5" s="1"/>
  <c r="E32" i="5"/>
  <c r="F32" i="5" s="1"/>
  <c r="E20" i="5"/>
  <c r="F20" i="5" s="1"/>
  <c r="E8" i="5"/>
  <c r="F8" i="5" s="1"/>
  <c r="E547" i="5"/>
  <c r="F547" i="5" s="1"/>
  <c r="E535" i="5"/>
  <c r="F535" i="5" s="1"/>
  <c r="E523" i="5"/>
  <c r="F523" i="5" s="1"/>
  <c r="E511" i="5"/>
  <c r="F511" i="5" s="1"/>
  <c r="E499" i="5"/>
  <c r="F499" i="5" s="1"/>
  <c r="E487" i="5"/>
  <c r="F487" i="5" s="1"/>
  <c r="E475" i="5"/>
  <c r="F475" i="5" s="1"/>
  <c r="E463" i="5"/>
  <c r="F463" i="5" s="1"/>
  <c r="E451" i="5"/>
  <c r="F451" i="5" s="1"/>
  <c r="E439" i="5"/>
  <c r="F439" i="5" s="1"/>
  <c r="E427" i="5"/>
  <c r="F427" i="5" s="1"/>
  <c r="E415" i="5"/>
  <c r="F415" i="5" s="1"/>
  <c r="E403" i="5"/>
  <c r="F403" i="5" s="1"/>
  <c r="E391" i="5"/>
  <c r="F391" i="5" s="1"/>
  <c r="E379" i="5"/>
  <c r="F379" i="5" s="1"/>
  <c r="E367" i="5"/>
  <c r="E355" i="5"/>
  <c r="F355" i="5" s="1"/>
  <c r="E343" i="5"/>
  <c r="F343" i="5" s="1"/>
  <c r="E331" i="5"/>
  <c r="F331" i="5" s="1"/>
  <c r="E319" i="5"/>
  <c r="F319" i="5" s="1"/>
  <c r="E307" i="5"/>
  <c r="F307" i="5" s="1"/>
  <c r="E295" i="5"/>
  <c r="F295" i="5" s="1"/>
  <c r="E283" i="5"/>
  <c r="F283" i="5" s="1"/>
  <c r="E271" i="5"/>
  <c r="F271" i="5" s="1"/>
  <c r="E259" i="5"/>
  <c r="F259" i="5" s="1"/>
  <c r="E247" i="5"/>
  <c r="F247" i="5" s="1"/>
  <c r="E235" i="5"/>
  <c r="F235" i="5" s="1"/>
  <c r="E223" i="5"/>
  <c r="F223" i="5" s="1"/>
  <c r="E211" i="5"/>
  <c r="F211" i="5" s="1"/>
  <c r="E199" i="5"/>
  <c r="F199" i="5" s="1"/>
  <c r="E187" i="5"/>
  <c r="F187" i="5" s="1"/>
  <c r="E175" i="5"/>
  <c r="F175" i="5" s="1"/>
  <c r="E163" i="5"/>
  <c r="F163" i="5" s="1"/>
  <c r="E151" i="5"/>
  <c r="F151" i="5" s="1"/>
  <c r="E139" i="5"/>
  <c r="F139" i="5" s="1"/>
  <c r="E127" i="5"/>
  <c r="F127" i="5" s="1"/>
  <c r="E115" i="5"/>
  <c r="F115" i="5" s="1"/>
  <c r="E103" i="5"/>
  <c r="F103" i="5" s="1"/>
  <c r="E91" i="5"/>
  <c r="E79" i="5"/>
  <c r="F79" i="5" s="1"/>
  <c r="E67" i="5"/>
  <c r="F67" i="5" s="1"/>
  <c r="E55" i="5"/>
  <c r="F55" i="5" s="1"/>
  <c r="E43" i="5"/>
  <c r="F43" i="5" s="1"/>
  <c r="E31" i="5"/>
  <c r="F31" i="5" s="1"/>
  <c r="E19" i="5"/>
  <c r="F19" i="5" s="1"/>
  <c r="E7" i="5"/>
  <c r="F7" i="5" s="1"/>
  <c r="E546" i="5"/>
  <c r="F546" i="5" s="1"/>
  <c r="E534" i="5"/>
  <c r="F534" i="5" s="1"/>
  <c r="E522" i="5"/>
  <c r="F522" i="5" s="1"/>
  <c r="E510" i="5"/>
  <c r="F510" i="5" s="1"/>
  <c r="E498" i="5"/>
  <c r="F498" i="5" s="1"/>
  <c r="E486" i="5"/>
  <c r="E474" i="5"/>
  <c r="E462" i="5"/>
  <c r="F462" i="5" s="1"/>
  <c r="E450" i="5"/>
  <c r="E438" i="5"/>
  <c r="F438" i="5" s="1"/>
  <c r="E426" i="5"/>
  <c r="F426" i="5" s="1"/>
  <c r="E414" i="5"/>
  <c r="F414" i="5" s="1"/>
  <c r="E402" i="5"/>
  <c r="F402" i="5" s="1"/>
  <c r="E390" i="5"/>
  <c r="F390" i="5" s="1"/>
  <c r="E378" i="5"/>
  <c r="F378" i="5" s="1"/>
  <c r="E366" i="5"/>
  <c r="F366" i="5" s="1"/>
  <c r="E354" i="5"/>
  <c r="E342" i="5"/>
  <c r="E330" i="5"/>
  <c r="F330" i="5" s="1"/>
  <c r="E318" i="5"/>
  <c r="F318" i="5" s="1"/>
  <c r="E306" i="5"/>
  <c r="F306" i="5" s="1"/>
  <c r="E294" i="5"/>
  <c r="F294" i="5" s="1"/>
  <c r="E282" i="5"/>
  <c r="F282" i="5" s="1"/>
  <c r="E270" i="5"/>
  <c r="F270" i="5" s="1"/>
  <c r="E258" i="5"/>
  <c r="F258" i="5" s="1"/>
  <c r="E246" i="5"/>
  <c r="F246" i="5" s="1"/>
  <c r="E234" i="5"/>
  <c r="F234" i="5" s="1"/>
  <c r="E222" i="5"/>
  <c r="F222" i="5" s="1"/>
  <c r="E210" i="5"/>
  <c r="E198" i="5"/>
  <c r="E186" i="5"/>
  <c r="F186" i="5" s="1"/>
  <c r="E174" i="5"/>
  <c r="F174" i="5" s="1"/>
  <c r="E162" i="5"/>
  <c r="F162" i="5" s="1"/>
  <c r="E150" i="5"/>
  <c r="F150" i="5" s="1"/>
  <c r="E138" i="5"/>
  <c r="F138" i="5" s="1"/>
  <c r="E126" i="5"/>
  <c r="F126" i="5" s="1"/>
  <c r="E114" i="5"/>
  <c r="F114" i="5" s="1"/>
  <c r="E102" i="5"/>
  <c r="F102" i="5" s="1"/>
  <c r="E90" i="5"/>
  <c r="F90" i="5" s="1"/>
  <c r="E78" i="5"/>
  <c r="F78" i="5" s="1"/>
  <c r="E66" i="5"/>
  <c r="E54" i="5"/>
  <c r="E42" i="5"/>
  <c r="E30" i="5"/>
  <c r="F30" i="5" s="1"/>
  <c r="E18" i="5"/>
  <c r="F18" i="5" s="1"/>
  <c r="E6" i="5"/>
  <c r="F6" i="5" s="1"/>
  <c r="E545" i="5"/>
  <c r="F545" i="5" s="1"/>
  <c r="E533" i="5"/>
  <c r="F533" i="5" s="1"/>
  <c r="E521" i="5"/>
  <c r="F521" i="5" s="1"/>
  <c r="E509" i="5"/>
  <c r="F509" i="5" s="1"/>
  <c r="E497" i="5"/>
  <c r="F497" i="5" s="1"/>
  <c r="E485" i="5"/>
  <c r="F485" i="5" s="1"/>
  <c r="E473" i="5"/>
  <c r="F473" i="5" s="1"/>
  <c r="E461" i="5"/>
  <c r="E449" i="5"/>
  <c r="F449" i="5" s="1"/>
  <c r="E437" i="5"/>
  <c r="F437" i="5" s="1"/>
  <c r="E425" i="5"/>
  <c r="F425" i="5" s="1"/>
  <c r="E413" i="5"/>
  <c r="F413" i="5" s="1"/>
  <c r="E401" i="5"/>
  <c r="F401" i="5" s="1"/>
  <c r="E389" i="5"/>
  <c r="F389" i="5" s="1"/>
  <c r="E377" i="5"/>
  <c r="F377" i="5" s="1"/>
  <c r="E365" i="5"/>
  <c r="F365" i="5" s="1"/>
  <c r="E353" i="5"/>
  <c r="F353" i="5" s="1"/>
  <c r="E341" i="5"/>
  <c r="F341" i="5" s="1"/>
  <c r="E329" i="5"/>
  <c r="E317" i="5"/>
  <c r="E305" i="5"/>
  <c r="F305" i="5" s="1"/>
  <c r="E293" i="5"/>
  <c r="F293" i="5" s="1"/>
  <c r="E281" i="5"/>
  <c r="F281" i="5" s="1"/>
  <c r="E269" i="5"/>
  <c r="F269" i="5" s="1"/>
  <c r="E257" i="5"/>
  <c r="F257" i="5" s="1"/>
  <c r="E245" i="5"/>
  <c r="F245" i="5" s="1"/>
  <c r="E233" i="5"/>
  <c r="E221" i="5"/>
  <c r="F221" i="5" s="1"/>
  <c r="E209" i="5"/>
  <c r="F209" i="5" s="1"/>
  <c r="E197" i="5"/>
  <c r="F197" i="5" s="1"/>
  <c r="E185" i="5"/>
  <c r="E173" i="5"/>
  <c r="E161" i="5"/>
  <c r="F161" i="5" s="1"/>
  <c r="E149" i="5"/>
  <c r="F149" i="5" s="1"/>
  <c r="E137" i="5"/>
  <c r="F137" i="5" s="1"/>
  <c r="E125" i="5"/>
  <c r="F125" i="5" s="1"/>
  <c r="E113" i="5"/>
  <c r="F113" i="5" s="1"/>
  <c r="E101" i="5"/>
  <c r="F101" i="5" s="1"/>
  <c r="E89" i="5"/>
  <c r="F89" i="5" s="1"/>
  <c r="E77" i="5"/>
  <c r="F77" i="5" s="1"/>
  <c r="E65" i="5"/>
  <c r="F65" i="5" s="1"/>
  <c r="E53" i="5"/>
  <c r="F53" i="5" s="1"/>
  <c r="E41" i="5"/>
  <c r="E29" i="5"/>
  <c r="E17" i="5"/>
  <c r="F17" i="5" s="1"/>
  <c r="E5" i="5"/>
  <c r="F5" i="5" s="1"/>
  <c r="E544" i="5"/>
  <c r="F544" i="5" s="1"/>
  <c r="E532" i="5"/>
  <c r="F532" i="5" s="1"/>
  <c r="E520" i="5"/>
  <c r="F520" i="5" s="1"/>
  <c r="E508" i="5"/>
  <c r="F508" i="5" s="1"/>
  <c r="E496" i="5"/>
  <c r="F496" i="5" s="1"/>
  <c r="E484" i="5"/>
  <c r="F484" i="5" s="1"/>
  <c r="E472" i="5"/>
  <c r="F472" i="5" s="1"/>
  <c r="E460" i="5"/>
  <c r="F460" i="5" s="1"/>
  <c r="E448" i="5"/>
  <c r="F448" i="5" s="1"/>
  <c r="E436" i="5"/>
  <c r="E424" i="5"/>
  <c r="E412" i="5"/>
  <c r="F412" i="5" s="1"/>
  <c r="E400" i="5"/>
  <c r="F400" i="5" s="1"/>
  <c r="E388" i="5"/>
  <c r="F388" i="5" s="1"/>
  <c r="E376" i="5"/>
  <c r="F376" i="5" s="1"/>
  <c r="E364" i="5"/>
  <c r="F364" i="5" s="1"/>
  <c r="E352" i="5"/>
  <c r="F352" i="5" s="1"/>
  <c r="E340" i="5"/>
  <c r="F340" i="5" s="1"/>
  <c r="E328" i="5"/>
  <c r="F328" i="5" s="1"/>
  <c r="E316" i="5"/>
  <c r="F316" i="5" s="1"/>
  <c r="E304" i="5"/>
  <c r="E292" i="5"/>
  <c r="E280" i="5"/>
  <c r="F280" i="5" s="1"/>
  <c r="E268" i="5"/>
  <c r="F268" i="5" s="1"/>
  <c r="E256" i="5"/>
  <c r="F256" i="5" s="1"/>
  <c r="E244" i="5"/>
  <c r="F244" i="5" s="1"/>
  <c r="E232" i="5"/>
  <c r="F232" i="5" s="1"/>
  <c r="E220" i="5"/>
  <c r="F220" i="5" s="1"/>
  <c r="E208" i="5"/>
  <c r="F208" i="5" s="1"/>
  <c r="E196" i="5"/>
  <c r="F196" i="5" s="1"/>
  <c r="E184" i="5"/>
  <c r="F184" i="5" s="1"/>
  <c r="E172" i="5"/>
  <c r="F172" i="5" s="1"/>
  <c r="E160" i="5"/>
  <c r="E148" i="5"/>
  <c r="E136" i="5"/>
  <c r="F136" i="5" s="1"/>
  <c r="E124" i="5"/>
  <c r="F124" i="5" s="1"/>
  <c r="E112" i="5"/>
  <c r="F112" i="5" s="1"/>
  <c r="E100" i="5"/>
  <c r="F100" i="5" s="1"/>
  <c r="E88" i="5"/>
  <c r="F88" i="5" s="1"/>
  <c r="E76" i="5"/>
  <c r="F76" i="5" s="1"/>
  <c r="E64" i="5"/>
  <c r="E52" i="5"/>
  <c r="F52" i="5" s="1"/>
  <c r="E40" i="5"/>
  <c r="F40" i="5" s="1"/>
  <c r="E28" i="5"/>
  <c r="F28" i="5" s="1"/>
  <c r="E16" i="5"/>
  <c r="F398" i="5"/>
  <c r="F182" i="5"/>
  <c r="F104" i="5"/>
  <c r="F248" i="5"/>
  <c r="F284" i="5"/>
  <c r="F301" i="5"/>
  <c r="F337" i="5"/>
  <c r="F409" i="5"/>
  <c r="F445" i="5"/>
  <c r="F517" i="5"/>
  <c r="F536" i="5"/>
  <c r="F14" i="5"/>
  <c r="F50" i="5"/>
  <c r="F105" i="5"/>
  <c r="F213" i="5"/>
  <c r="F230" i="5"/>
  <c r="F321" i="5"/>
  <c r="F338" i="5"/>
  <c r="F393" i="5"/>
  <c r="F518" i="5"/>
  <c r="F123" i="5"/>
  <c r="F143" i="5"/>
  <c r="F159" i="5"/>
  <c r="F179" i="5"/>
  <c r="F323" i="5"/>
  <c r="F359" i="5"/>
  <c r="F431" i="5"/>
  <c r="F467" i="5"/>
  <c r="F483" i="5"/>
  <c r="F539" i="5"/>
  <c r="F72" i="5"/>
  <c r="F91" i="5"/>
  <c r="F144" i="5"/>
  <c r="F252" i="5"/>
  <c r="F468" i="5"/>
  <c r="F167" i="5"/>
  <c r="F183" i="5"/>
  <c r="F219" i="5"/>
  <c r="F239" i="5"/>
  <c r="F311" i="5"/>
  <c r="F399" i="5"/>
  <c r="F419" i="5"/>
  <c r="F507" i="5"/>
  <c r="F479" i="5"/>
  <c r="F423" i="5"/>
  <c r="F397" i="5"/>
  <c r="F367" i="5"/>
  <c r="F333" i="5"/>
  <c r="F273" i="5"/>
  <c r="F241" i="5"/>
  <c r="F181" i="5"/>
  <c r="F57" i="5"/>
  <c r="F25" i="5"/>
  <c r="F490" i="5"/>
  <c r="F466" i="5"/>
  <c r="F430" i="5"/>
  <c r="F274" i="5"/>
  <c r="F226" i="5"/>
  <c r="F214" i="5"/>
  <c r="F202" i="5"/>
  <c r="F154" i="5"/>
  <c r="F106" i="5"/>
  <c r="F94" i="5"/>
  <c r="F34" i="5"/>
  <c r="F486" i="5"/>
  <c r="F474" i="5"/>
  <c r="F450" i="5"/>
  <c r="F354" i="5"/>
  <c r="F342" i="5"/>
  <c r="F210" i="5"/>
  <c r="F198" i="5"/>
  <c r="F66" i="5"/>
  <c r="F54" i="5"/>
  <c r="F42" i="5"/>
  <c r="F461" i="5"/>
  <c r="F329" i="5"/>
  <c r="F317" i="5"/>
  <c r="F233" i="5"/>
  <c r="F185" i="5"/>
  <c r="F173" i="5"/>
  <c r="F41" i="5"/>
  <c r="F29" i="5"/>
  <c r="F436" i="5"/>
  <c r="F424" i="5"/>
  <c r="F304" i="5"/>
  <c r="F292" i="5"/>
  <c r="F160" i="5"/>
  <c r="F148" i="5"/>
  <c r="F64" i="5"/>
  <c r="F16" i="5"/>
  <c r="G4" i="3"/>
  <c r="H4" i="3" s="1"/>
  <c r="G554" i="5" l="1" a="1"/>
  <c r="G554" i="5" s="1"/>
  <c r="G553" i="5" a="1"/>
  <c r="G553" i="5" s="1"/>
  <c r="G552" i="5" a="1"/>
  <c r="G552" i="5" s="1"/>
  <c r="G551" i="5" a="1"/>
  <c r="G551" i="5" s="1"/>
  <c r="G550" i="5" a="1"/>
  <c r="G550" i="5" s="1"/>
  <c r="G549" i="5" a="1"/>
  <c r="G549" i="5" s="1"/>
  <c r="C549" i="5" l="1"/>
  <c r="L549" i="5" s="1"/>
  <c r="K3" i="5"/>
  <c r="C550" i="5"/>
  <c r="L550" i="5" s="1"/>
  <c r="K4" i="5"/>
  <c r="C551" i="5"/>
  <c r="L551" i="5" s="1"/>
  <c r="K5" i="5"/>
  <c r="C552" i="5"/>
  <c r="L552" i="5" s="1"/>
  <c r="K6" i="5"/>
  <c r="K12" i="5" s="1"/>
  <c r="K18" i="5" s="1"/>
  <c r="K24" i="5" s="1"/>
  <c r="K30" i="5" s="1"/>
  <c r="K36" i="5" s="1"/>
  <c r="K42" i="5" s="1"/>
  <c r="K48" i="5" s="1"/>
  <c r="K54" i="5" s="1"/>
  <c r="K60" i="5" s="1"/>
  <c r="K66" i="5" s="1"/>
  <c r="K72" i="5" s="1"/>
  <c r="K78" i="5" s="1"/>
  <c r="K84" i="5" s="1"/>
  <c r="K90" i="5" s="1"/>
  <c r="K96" i="5" s="1"/>
  <c r="K102" i="5" s="1"/>
  <c r="K108" i="5" s="1"/>
  <c r="K114" i="5" s="1"/>
  <c r="K120" i="5" s="1"/>
  <c r="K126" i="5" s="1"/>
  <c r="K132" i="5" s="1"/>
  <c r="K138" i="5" s="1"/>
  <c r="K144" i="5" s="1"/>
  <c r="K150" i="5" s="1"/>
  <c r="K156" i="5" s="1"/>
  <c r="K162" i="5" s="1"/>
  <c r="K168" i="5" s="1"/>
  <c r="K174" i="5" s="1"/>
  <c r="K180" i="5" s="1"/>
  <c r="K186" i="5" s="1"/>
  <c r="K192" i="5" s="1"/>
  <c r="K198" i="5" s="1"/>
  <c r="K204" i="5" s="1"/>
  <c r="K210" i="5" s="1"/>
  <c r="K216" i="5" s="1"/>
  <c r="K222" i="5" s="1"/>
  <c r="K228" i="5" s="1"/>
  <c r="K234" i="5" s="1"/>
  <c r="K240" i="5" s="1"/>
  <c r="K246" i="5" s="1"/>
  <c r="K252" i="5" s="1"/>
  <c r="K258" i="5" s="1"/>
  <c r="K264" i="5" s="1"/>
  <c r="K270" i="5" s="1"/>
  <c r="K276" i="5" s="1"/>
  <c r="K282" i="5" s="1"/>
  <c r="K288" i="5" s="1"/>
  <c r="K294" i="5" s="1"/>
  <c r="K300" i="5" s="1"/>
  <c r="K306" i="5" s="1"/>
  <c r="K312" i="5" s="1"/>
  <c r="K318" i="5" s="1"/>
  <c r="K324" i="5" s="1"/>
  <c r="K330" i="5" s="1"/>
  <c r="K336" i="5" s="1"/>
  <c r="K342" i="5" s="1"/>
  <c r="K348" i="5" s="1"/>
  <c r="K354" i="5" s="1"/>
  <c r="K360" i="5" s="1"/>
  <c r="K366" i="5" s="1"/>
  <c r="K372" i="5" s="1"/>
  <c r="K378" i="5" s="1"/>
  <c r="K384" i="5" s="1"/>
  <c r="K390" i="5" s="1"/>
  <c r="K396" i="5" s="1"/>
  <c r="K402" i="5" s="1"/>
  <c r="K408" i="5" s="1"/>
  <c r="K414" i="5" s="1"/>
  <c r="K420" i="5" s="1"/>
  <c r="K426" i="5" s="1"/>
  <c r="K432" i="5" s="1"/>
  <c r="K438" i="5" s="1"/>
  <c r="K444" i="5" s="1"/>
  <c r="K450" i="5" s="1"/>
  <c r="K456" i="5" s="1"/>
  <c r="K462" i="5" s="1"/>
  <c r="K468" i="5" s="1"/>
  <c r="K474" i="5" s="1"/>
  <c r="K480" i="5" s="1"/>
  <c r="K486" i="5" s="1"/>
  <c r="K492" i="5" s="1"/>
  <c r="K498" i="5" s="1"/>
  <c r="K504" i="5" s="1"/>
  <c r="K510" i="5" s="1"/>
  <c r="K516" i="5" s="1"/>
  <c r="K522" i="5" s="1"/>
  <c r="K528" i="5" s="1"/>
  <c r="K534" i="5" s="1"/>
  <c r="K540" i="5" s="1"/>
  <c r="K546" i="5" s="1"/>
  <c r="C553" i="5"/>
  <c r="L553" i="5" s="1"/>
  <c r="K7" i="5"/>
  <c r="C554" i="5"/>
  <c r="L554" i="5" s="1"/>
  <c r="K8" i="5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F548" i="1" s="1"/>
  <c r="E7" i="1"/>
  <c r="E2" i="2"/>
  <c r="F3" i="2" s="1"/>
  <c r="G3" i="2" s="1"/>
  <c r="I3" i="2" l="1"/>
  <c r="H3" i="2"/>
  <c r="E3" i="2"/>
  <c r="E4" i="2" s="1"/>
  <c r="F5" i="2" s="1"/>
  <c r="G5" i="2" s="1"/>
  <c r="H5" i="2" s="1"/>
  <c r="K5" i="2" s="1"/>
  <c r="K13" i="5"/>
  <c r="K19" i="5" s="1"/>
  <c r="K25" i="5" s="1"/>
  <c r="K31" i="5" s="1"/>
  <c r="K37" i="5" s="1"/>
  <c r="K43" i="5" s="1"/>
  <c r="K49" i="5" s="1"/>
  <c r="K55" i="5" s="1"/>
  <c r="K61" i="5" s="1"/>
  <c r="K67" i="5" s="1"/>
  <c r="K73" i="5" s="1"/>
  <c r="K79" i="5" s="1"/>
  <c r="K85" i="5" s="1"/>
  <c r="K91" i="5" s="1"/>
  <c r="K97" i="5" s="1"/>
  <c r="K103" i="5" s="1"/>
  <c r="K109" i="5" s="1"/>
  <c r="K115" i="5" s="1"/>
  <c r="K121" i="5" s="1"/>
  <c r="K127" i="5" s="1"/>
  <c r="K133" i="5" s="1"/>
  <c r="K139" i="5" s="1"/>
  <c r="K145" i="5" s="1"/>
  <c r="K151" i="5" s="1"/>
  <c r="K157" i="5" s="1"/>
  <c r="K163" i="5" s="1"/>
  <c r="K169" i="5" s="1"/>
  <c r="K175" i="5" s="1"/>
  <c r="K181" i="5" s="1"/>
  <c r="K187" i="5" s="1"/>
  <c r="K193" i="5" s="1"/>
  <c r="K199" i="5" s="1"/>
  <c r="K205" i="5" s="1"/>
  <c r="K211" i="5" s="1"/>
  <c r="K217" i="5" s="1"/>
  <c r="K223" i="5" s="1"/>
  <c r="K229" i="5" s="1"/>
  <c r="K235" i="5" s="1"/>
  <c r="K241" i="5" s="1"/>
  <c r="K247" i="5" s="1"/>
  <c r="K253" i="5" s="1"/>
  <c r="K259" i="5" s="1"/>
  <c r="K265" i="5" s="1"/>
  <c r="K271" i="5" s="1"/>
  <c r="K277" i="5" s="1"/>
  <c r="K283" i="5" s="1"/>
  <c r="K289" i="5" s="1"/>
  <c r="K295" i="5" s="1"/>
  <c r="K301" i="5" s="1"/>
  <c r="K307" i="5" s="1"/>
  <c r="K313" i="5" s="1"/>
  <c r="K319" i="5" s="1"/>
  <c r="K325" i="5" s="1"/>
  <c r="K331" i="5" s="1"/>
  <c r="K337" i="5" s="1"/>
  <c r="K343" i="5" s="1"/>
  <c r="K349" i="5" s="1"/>
  <c r="K355" i="5" s="1"/>
  <c r="K361" i="5" s="1"/>
  <c r="K367" i="5" s="1"/>
  <c r="K373" i="5" s="1"/>
  <c r="K379" i="5" s="1"/>
  <c r="K385" i="5" s="1"/>
  <c r="K391" i="5" s="1"/>
  <c r="K397" i="5" s="1"/>
  <c r="K403" i="5" s="1"/>
  <c r="K409" i="5" s="1"/>
  <c r="K415" i="5" s="1"/>
  <c r="K421" i="5" s="1"/>
  <c r="K427" i="5" s="1"/>
  <c r="K433" i="5" s="1"/>
  <c r="K439" i="5" s="1"/>
  <c r="K445" i="5" s="1"/>
  <c r="K451" i="5" s="1"/>
  <c r="K457" i="5" s="1"/>
  <c r="K463" i="5" s="1"/>
  <c r="K469" i="5" s="1"/>
  <c r="K475" i="5" s="1"/>
  <c r="K481" i="5" s="1"/>
  <c r="K487" i="5" s="1"/>
  <c r="K493" i="5" s="1"/>
  <c r="K499" i="5" s="1"/>
  <c r="K505" i="5" s="1"/>
  <c r="K511" i="5" s="1"/>
  <c r="K517" i="5" s="1"/>
  <c r="K523" i="5" s="1"/>
  <c r="K529" i="5" s="1"/>
  <c r="K535" i="5" s="1"/>
  <c r="K541" i="5" s="1"/>
  <c r="K547" i="5" s="1"/>
  <c r="K11" i="5"/>
  <c r="K17" i="5" s="1"/>
  <c r="K23" i="5" s="1"/>
  <c r="K29" i="5" s="1"/>
  <c r="K35" i="5" s="1"/>
  <c r="K41" i="5" s="1"/>
  <c r="K47" i="5" s="1"/>
  <c r="K53" i="5" s="1"/>
  <c r="K59" i="5" s="1"/>
  <c r="K65" i="5" s="1"/>
  <c r="K71" i="5" s="1"/>
  <c r="K77" i="5" s="1"/>
  <c r="K83" i="5" s="1"/>
  <c r="K89" i="5" s="1"/>
  <c r="K95" i="5" s="1"/>
  <c r="K101" i="5" s="1"/>
  <c r="K107" i="5" s="1"/>
  <c r="K113" i="5" s="1"/>
  <c r="K119" i="5" s="1"/>
  <c r="K125" i="5" s="1"/>
  <c r="K131" i="5" s="1"/>
  <c r="K137" i="5" s="1"/>
  <c r="K143" i="5" s="1"/>
  <c r="K149" i="5" s="1"/>
  <c r="K155" i="5" s="1"/>
  <c r="K161" i="5" s="1"/>
  <c r="K167" i="5" s="1"/>
  <c r="K173" i="5" s="1"/>
  <c r="K179" i="5" s="1"/>
  <c r="K185" i="5" s="1"/>
  <c r="K191" i="5" s="1"/>
  <c r="K197" i="5" s="1"/>
  <c r="K203" i="5" s="1"/>
  <c r="K209" i="5" s="1"/>
  <c r="K215" i="5" s="1"/>
  <c r="K221" i="5" s="1"/>
  <c r="K227" i="5" s="1"/>
  <c r="K233" i="5" s="1"/>
  <c r="K239" i="5" s="1"/>
  <c r="K245" i="5" s="1"/>
  <c r="K251" i="5" s="1"/>
  <c r="K257" i="5" s="1"/>
  <c r="K263" i="5" s="1"/>
  <c r="K269" i="5" s="1"/>
  <c r="K275" i="5" s="1"/>
  <c r="K281" i="5" s="1"/>
  <c r="K287" i="5" s="1"/>
  <c r="K293" i="5" s="1"/>
  <c r="K299" i="5" s="1"/>
  <c r="K305" i="5" s="1"/>
  <c r="K311" i="5" s="1"/>
  <c r="K317" i="5" s="1"/>
  <c r="K323" i="5" s="1"/>
  <c r="K329" i="5" s="1"/>
  <c r="K335" i="5" s="1"/>
  <c r="K341" i="5" s="1"/>
  <c r="K347" i="5" s="1"/>
  <c r="K353" i="5" s="1"/>
  <c r="K359" i="5" s="1"/>
  <c r="K365" i="5" s="1"/>
  <c r="K371" i="5" s="1"/>
  <c r="K377" i="5" s="1"/>
  <c r="K383" i="5" s="1"/>
  <c r="K389" i="5" s="1"/>
  <c r="K395" i="5" s="1"/>
  <c r="K401" i="5" s="1"/>
  <c r="K407" i="5" s="1"/>
  <c r="K413" i="5" s="1"/>
  <c r="K419" i="5" s="1"/>
  <c r="K425" i="5" s="1"/>
  <c r="K431" i="5" s="1"/>
  <c r="K437" i="5" s="1"/>
  <c r="K443" i="5" s="1"/>
  <c r="K449" i="5" s="1"/>
  <c r="K455" i="5" s="1"/>
  <c r="K461" i="5" s="1"/>
  <c r="K467" i="5" s="1"/>
  <c r="K473" i="5" s="1"/>
  <c r="K479" i="5" s="1"/>
  <c r="K485" i="5" s="1"/>
  <c r="K491" i="5" s="1"/>
  <c r="K497" i="5" s="1"/>
  <c r="K503" i="5" s="1"/>
  <c r="K509" i="5" s="1"/>
  <c r="K515" i="5" s="1"/>
  <c r="K521" i="5" s="1"/>
  <c r="K527" i="5" s="1"/>
  <c r="K533" i="5" s="1"/>
  <c r="K539" i="5" s="1"/>
  <c r="K545" i="5" s="1"/>
  <c r="K10" i="5"/>
  <c r="K16" i="5" s="1"/>
  <c r="K22" i="5" s="1"/>
  <c r="K28" i="5" s="1"/>
  <c r="K34" i="5" s="1"/>
  <c r="K40" i="5" s="1"/>
  <c r="K46" i="5" s="1"/>
  <c r="K52" i="5" s="1"/>
  <c r="K58" i="5" s="1"/>
  <c r="K64" i="5" s="1"/>
  <c r="K70" i="5" s="1"/>
  <c r="K76" i="5" s="1"/>
  <c r="K82" i="5" s="1"/>
  <c r="K88" i="5" s="1"/>
  <c r="K94" i="5" s="1"/>
  <c r="K100" i="5" s="1"/>
  <c r="K106" i="5" s="1"/>
  <c r="K112" i="5" s="1"/>
  <c r="K118" i="5" s="1"/>
  <c r="K124" i="5" s="1"/>
  <c r="K130" i="5" s="1"/>
  <c r="K136" i="5" s="1"/>
  <c r="K142" i="5" s="1"/>
  <c r="K148" i="5" s="1"/>
  <c r="K154" i="5" s="1"/>
  <c r="K160" i="5" s="1"/>
  <c r="K166" i="5" s="1"/>
  <c r="K172" i="5" s="1"/>
  <c r="K178" i="5" s="1"/>
  <c r="K184" i="5" s="1"/>
  <c r="K190" i="5" s="1"/>
  <c r="K196" i="5" s="1"/>
  <c r="K202" i="5" s="1"/>
  <c r="K208" i="5" s="1"/>
  <c r="K214" i="5" s="1"/>
  <c r="K220" i="5" s="1"/>
  <c r="K226" i="5" s="1"/>
  <c r="K232" i="5" s="1"/>
  <c r="K238" i="5" s="1"/>
  <c r="K244" i="5" s="1"/>
  <c r="K250" i="5" s="1"/>
  <c r="K256" i="5" s="1"/>
  <c r="K262" i="5" s="1"/>
  <c r="K268" i="5" s="1"/>
  <c r="K274" i="5" s="1"/>
  <c r="K280" i="5" s="1"/>
  <c r="K286" i="5" s="1"/>
  <c r="K292" i="5" s="1"/>
  <c r="K298" i="5" s="1"/>
  <c r="K304" i="5" s="1"/>
  <c r="K310" i="5" s="1"/>
  <c r="K316" i="5" s="1"/>
  <c r="K322" i="5" s="1"/>
  <c r="K328" i="5" s="1"/>
  <c r="K334" i="5" s="1"/>
  <c r="K340" i="5" s="1"/>
  <c r="K346" i="5" s="1"/>
  <c r="K352" i="5" s="1"/>
  <c r="K358" i="5" s="1"/>
  <c r="K364" i="5" s="1"/>
  <c r="K370" i="5" s="1"/>
  <c r="K376" i="5" s="1"/>
  <c r="K382" i="5" s="1"/>
  <c r="K388" i="5" s="1"/>
  <c r="K394" i="5" s="1"/>
  <c r="K400" i="5" s="1"/>
  <c r="K406" i="5" s="1"/>
  <c r="K412" i="5" s="1"/>
  <c r="K418" i="5" s="1"/>
  <c r="K424" i="5" s="1"/>
  <c r="K430" i="5" s="1"/>
  <c r="K436" i="5" s="1"/>
  <c r="K442" i="5" s="1"/>
  <c r="K448" i="5" s="1"/>
  <c r="K454" i="5" s="1"/>
  <c r="K460" i="5" s="1"/>
  <c r="K466" i="5" s="1"/>
  <c r="K472" i="5" s="1"/>
  <c r="K478" i="5" s="1"/>
  <c r="K484" i="5" s="1"/>
  <c r="K490" i="5" s="1"/>
  <c r="K496" i="5" s="1"/>
  <c r="K502" i="5" s="1"/>
  <c r="K508" i="5" s="1"/>
  <c r="K514" i="5" s="1"/>
  <c r="K520" i="5" s="1"/>
  <c r="K526" i="5" s="1"/>
  <c r="K532" i="5" s="1"/>
  <c r="K538" i="5" s="1"/>
  <c r="K544" i="5" s="1"/>
  <c r="K9" i="5"/>
  <c r="K15" i="5" s="1"/>
  <c r="K21" i="5" s="1"/>
  <c r="K27" i="5" s="1"/>
  <c r="K33" i="5" s="1"/>
  <c r="K39" i="5" s="1"/>
  <c r="K45" i="5" s="1"/>
  <c r="K51" i="5" s="1"/>
  <c r="K57" i="5" s="1"/>
  <c r="K63" i="5" s="1"/>
  <c r="K69" i="5" s="1"/>
  <c r="K75" i="5" s="1"/>
  <c r="K81" i="5" s="1"/>
  <c r="K87" i="5" s="1"/>
  <c r="K93" i="5" s="1"/>
  <c r="K99" i="5" s="1"/>
  <c r="K105" i="5" s="1"/>
  <c r="K111" i="5" s="1"/>
  <c r="K117" i="5" s="1"/>
  <c r="K123" i="5" s="1"/>
  <c r="K129" i="5" s="1"/>
  <c r="K135" i="5" s="1"/>
  <c r="K141" i="5" s="1"/>
  <c r="K147" i="5" s="1"/>
  <c r="K153" i="5" s="1"/>
  <c r="K159" i="5" s="1"/>
  <c r="K165" i="5" s="1"/>
  <c r="K171" i="5" s="1"/>
  <c r="K177" i="5" s="1"/>
  <c r="K183" i="5" s="1"/>
  <c r="K189" i="5" s="1"/>
  <c r="K195" i="5" s="1"/>
  <c r="K201" i="5" s="1"/>
  <c r="K207" i="5" s="1"/>
  <c r="K213" i="5" s="1"/>
  <c r="K219" i="5" s="1"/>
  <c r="K225" i="5" s="1"/>
  <c r="K231" i="5" s="1"/>
  <c r="K237" i="5" s="1"/>
  <c r="K243" i="5" s="1"/>
  <c r="K249" i="5" s="1"/>
  <c r="K255" i="5" s="1"/>
  <c r="K261" i="5" s="1"/>
  <c r="K267" i="5" s="1"/>
  <c r="K273" i="5" s="1"/>
  <c r="K279" i="5" s="1"/>
  <c r="K285" i="5" s="1"/>
  <c r="K291" i="5" s="1"/>
  <c r="K297" i="5" s="1"/>
  <c r="K303" i="5" s="1"/>
  <c r="K309" i="5" s="1"/>
  <c r="K315" i="5" s="1"/>
  <c r="K321" i="5" s="1"/>
  <c r="K327" i="5" s="1"/>
  <c r="K333" i="5" s="1"/>
  <c r="K339" i="5" s="1"/>
  <c r="K345" i="5" s="1"/>
  <c r="K351" i="5" s="1"/>
  <c r="K357" i="5" s="1"/>
  <c r="K363" i="5" s="1"/>
  <c r="K369" i="5" s="1"/>
  <c r="K375" i="5" s="1"/>
  <c r="K381" i="5" s="1"/>
  <c r="K387" i="5" s="1"/>
  <c r="K393" i="5" s="1"/>
  <c r="K399" i="5" s="1"/>
  <c r="K405" i="5" s="1"/>
  <c r="K411" i="5" s="1"/>
  <c r="K417" i="5" s="1"/>
  <c r="K423" i="5" s="1"/>
  <c r="K429" i="5" s="1"/>
  <c r="K435" i="5" s="1"/>
  <c r="K441" i="5" s="1"/>
  <c r="K447" i="5" s="1"/>
  <c r="K453" i="5" s="1"/>
  <c r="K459" i="5" s="1"/>
  <c r="K465" i="5" s="1"/>
  <c r="K471" i="5" s="1"/>
  <c r="K477" i="5" s="1"/>
  <c r="K483" i="5" s="1"/>
  <c r="K489" i="5" s="1"/>
  <c r="K495" i="5" s="1"/>
  <c r="K501" i="5" s="1"/>
  <c r="K507" i="5" s="1"/>
  <c r="K513" i="5" s="1"/>
  <c r="K519" i="5" s="1"/>
  <c r="K525" i="5" s="1"/>
  <c r="K531" i="5" s="1"/>
  <c r="K537" i="5" s="1"/>
  <c r="K543" i="5" s="1"/>
  <c r="I3" i="5"/>
  <c r="L3" i="5"/>
  <c r="M3" i="5" s="1"/>
  <c r="K14" i="5"/>
  <c r="K20" i="5" s="1"/>
  <c r="K26" i="5" s="1"/>
  <c r="K32" i="5" s="1"/>
  <c r="K38" i="5" s="1"/>
  <c r="K44" i="5" s="1"/>
  <c r="K50" i="5" s="1"/>
  <c r="K56" i="5" s="1"/>
  <c r="K62" i="5" s="1"/>
  <c r="K68" i="5" s="1"/>
  <c r="K74" i="5" s="1"/>
  <c r="K80" i="5" s="1"/>
  <c r="K86" i="5" s="1"/>
  <c r="K92" i="5" s="1"/>
  <c r="K98" i="5" s="1"/>
  <c r="K104" i="5" s="1"/>
  <c r="K110" i="5" s="1"/>
  <c r="K116" i="5" s="1"/>
  <c r="K122" i="5" s="1"/>
  <c r="K128" i="5" s="1"/>
  <c r="K134" i="5" s="1"/>
  <c r="K140" i="5" s="1"/>
  <c r="K146" i="5" s="1"/>
  <c r="K152" i="5" s="1"/>
  <c r="K158" i="5" s="1"/>
  <c r="K164" i="5" s="1"/>
  <c r="K170" i="5" s="1"/>
  <c r="K176" i="5" s="1"/>
  <c r="K182" i="5" s="1"/>
  <c r="K188" i="5" s="1"/>
  <c r="K194" i="5" s="1"/>
  <c r="K200" i="5" s="1"/>
  <c r="K206" i="5" s="1"/>
  <c r="K212" i="5" s="1"/>
  <c r="K218" i="5" s="1"/>
  <c r="K224" i="5" s="1"/>
  <c r="K230" i="5" s="1"/>
  <c r="K236" i="5" s="1"/>
  <c r="K242" i="5" s="1"/>
  <c r="K248" i="5" s="1"/>
  <c r="K254" i="5" s="1"/>
  <c r="K260" i="5" s="1"/>
  <c r="K266" i="5" s="1"/>
  <c r="K272" i="5" s="1"/>
  <c r="K278" i="5" s="1"/>
  <c r="K284" i="5" s="1"/>
  <c r="K290" i="5" s="1"/>
  <c r="K296" i="5" s="1"/>
  <c r="K302" i="5" s="1"/>
  <c r="K308" i="5" s="1"/>
  <c r="K314" i="5" s="1"/>
  <c r="K320" i="5" s="1"/>
  <c r="K326" i="5" s="1"/>
  <c r="K332" i="5" s="1"/>
  <c r="K338" i="5" s="1"/>
  <c r="K344" i="5" s="1"/>
  <c r="K350" i="5" s="1"/>
  <c r="K356" i="5" s="1"/>
  <c r="K362" i="5" s="1"/>
  <c r="K368" i="5" s="1"/>
  <c r="K374" i="5" s="1"/>
  <c r="K380" i="5" s="1"/>
  <c r="K386" i="5" s="1"/>
  <c r="K392" i="5" s="1"/>
  <c r="K398" i="5" s="1"/>
  <c r="K404" i="5" s="1"/>
  <c r="K410" i="5" s="1"/>
  <c r="K416" i="5" s="1"/>
  <c r="K422" i="5" s="1"/>
  <c r="K428" i="5" s="1"/>
  <c r="K434" i="5" s="1"/>
  <c r="K440" i="5" s="1"/>
  <c r="K446" i="5" s="1"/>
  <c r="K452" i="5" s="1"/>
  <c r="K458" i="5" s="1"/>
  <c r="K464" i="5" s="1"/>
  <c r="K470" i="5" s="1"/>
  <c r="K476" i="5" s="1"/>
  <c r="K482" i="5" s="1"/>
  <c r="K488" i="5" s="1"/>
  <c r="K494" i="5" s="1"/>
  <c r="K500" i="5" s="1"/>
  <c r="K506" i="5" s="1"/>
  <c r="K512" i="5" s="1"/>
  <c r="K518" i="5" s="1"/>
  <c r="K524" i="5" s="1"/>
  <c r="K530" i="5" s="1"/>
  <c r="K536" i="5" s="1"/>
  <c r="K542" i="5" s="1"/>
  <c r="K548" i="5" s="1"/>
  <c r="J3" i="3"/>
  <c r="I3" i="3"/>
  <c r="E5" i="2"/>
  <c r="O3" i="5" l="1"/>
  <c r="N3" i="5"/>
  <c r="L3" i="3"/>
  <c r="M3" i="3" s="1"/>
  <c r="K3" i="3"/>
  <c r="K3" i="2"/>
  <c r="L3" i="2" s="1"/>
  <c r="J3" i="2"/>
  <c r="M3" i="2" s="1"/>
  <c r="F4" i="2"/>
  <c r="G4" i="2" s="1"/>
  <c r="J3" i="5"/>
  <c r="I4" i="5" s="1"/>
  <c r="N3" i="3"/>
  <c r="E4" i="3"/>
  <c r="F6" i="2"/>
  <c r="G6" i="2" s="1"/>
  <c r="E6" i="2"/>
  <c r="Q3" i="5" l="1"/>
  <c r="R3" i="5" s="1"/>
  <c r="P3" i="5"/>
  <c r="S3" i="5" s="1"/>
  <c r="I5" i="2"/>
  <c r="H4" i="2"/>
  <c r="I4" i="2"/>
  <c r="J4" i="5"/>
  <c r="L5" i="5" s="1"/>
  <c r="M5" i="5" s="1"/>
  <c r="N5" i="5" s="1"/>
  <c r="Q5" i="5" s="1"/>
  <c r="L4" i="5"/>
  <c r="M4" i="5" s="1"/>
  <c r="F4" i="3"/>
  <c r="G5" i="3" s="1"/>
  <c r="H5" i="3" s="1"/>
  <c r="I5" i="3" s="1"/>
  <c r="L5" i="3" s="1"/>
  <c r="E5" i="3"/>
  <c r="I4" i="3"/>
  <c r="J4" i="3"/>
  <c r="E7" i="2"/>
  <c r="F7" i="2"/>
  <c r="G7" i="2" s="1"/>
  <c r="H7" i="2" s="1"/>
  <c r="K7" i="2" s="1"/>
  <c r="H6" i="2"/>
  <c r="I6" i="2"/>
  <c r="I5" i="5" l="1"/>
  <c r="K4" i="2"/>
  <c r="J5" i="2"/>
  <c r="M5" i="2" s="1"/>
  <c r="J4" i="2"/>
  <c r="M4" i="2" s="1"/>
  <c r="N4" i="5"/>
  <c r="O4" i="5"/>
  <c r="O5" i="5"/>
  <c r="J5" i="5"/>
  <c r="I6" i="5" s="1"/>
  <c r="F5" i="3"/>
  <c r="G6" i="3" s="1"/>
  <c r="H6" i="3" s="1"/>
  <c r="J5" i="3"/>
  <c r="L4" i="3"/>
  <c r="K5" i="3"/>
  <c r="N5" i="3" s="1"/>
  <c r="K4" i="3"/>
  <c r="N4" i="3" s="1"/>
  <c r="E6" i="3"/>
  <c r="I7" i="2"/>
  <c r="K6" i="2"/>
  <c r="J7" i="2"/>
  <c r="M7" i="2" s="1"/>
  <c r="J6" i="2"/>
  <c r="M6" i="2" s="1"/>
  <c r="F8" i="2"/>
  <c r="G8" i="2" s="1"/>
  <c r="E8" i="2"/>
  <c r="L4" i="2" l="1"/>
  <c r="L5" i="2"/>
  <c r="Q4" i="5"/>
  <c r="P4" i="5"/>
  <c r="S4" i="5" s="1"/>
  <c r="P5" i="5"/>
  <c r="S5" i="5" s="1"/>
  <c r="J6" i="5"/>
  <c r="L7" i="5" s="1"/>
  <c r="M7" i="5" s="1"/>
  <c r="N7" i="5" s="1"/>
  <c r="Q7" i="5" s="1"/>
  <c r="L6" i="5"/>
  <c r="M6" i="5" s="1"/>
  <c r="F6" i="3"/>
  <c r="E7" i="3"/>
  <c r="I6" i="3"/>
  <c r="J6" i="3"/>
  <c r="M5" i="3"/>
  <c r="M4" i="3"/>
  <c r="F9" i="2"/>
  <c r="G9" i="2" s="1"/>
  <c r="I9" i="2" s="1"/>
  <c r="E9" i="2"/>
  <c r="H8" i="2"/>
  <c r="I8" i="2"/>
  <c r="L6" i="2"/>
  <c r="L7" i="2"/>
  <c r="I7" i="5" l="1"/>
  <c r="N6" i="5"/>
  <c r="O6" i="5"/>
  <c r="O7" i="5"/>
  <c r="R4" i="5"/>
  <c r="R5" i="5"/>
  <c r="J7" i="5"/>
  <c r="L8" i="5" s="1"/>
  <c r="M8" i="5" s="1"/>
  <c r="O8" i="5" s="1"/>
  <c r="F7" i="3"/>
  <c r="G7" i="3"/>
  <c r="H7" i="3" s="1"/>
  <c r="L6" i="3"/>
  <c r="K6" i="3"/>
  <c r="N6" i="3" s="1"/>
  <c r="E8" i="3"/>
  <c r="K8" i="2"/>
  <c r="J8" i="2"/>
  <c r="M8" i="2" s="1"/>
  <c r="E10" i="2"/>
  <c r="F10" i="2"/>
  <c r="G10" i="2" s="1"/>
  <c r="H9" i="2"/>
  <c r="K9" i="2" s="1"/>
  <c r="N8" i="5" l="1"/>
  <c r="Q6" i="5"/>
  <c r="P8" i="5"/>
  <c r="S8" i="5" s="1"/>
  <c r="P6" i="5"/>
  <c r="S6" i="5" s="1"/>
  <c r="P7" i="5"/>
  <c r="S7" i="5" s="1"/>
  <c r="I8" i="5"/>
  <c r="J8" i="5" s="1"/>
  <c r="I9" i="5" s="1"/>
  <c r="F8" i="3"/>
  <c r="G8" i="3"/>
  <c r="H8" i="3" s="1"/>
  <c r="G9" i="3"/>
  <c r="H9" i="3" s="1"/>
  <c r="I7" i="3"/>
  <c r="J7" i="3"/>
  <c r="M6" i="3"/>
  <c r="E9" i="3"/>
  <c r="F9" i="3" s="1"/>
  <c r="J9" i="2"/>
  <c r="M9" i="2" s="1"/>
  <c r="F11" i="2"/>
  <c r="G11" i="2" s="1"/>
  <c r="I11" i="2" s="1"/>
  <c r="E11" i="2"/>
  <c r="H10" i="2"/>
  <c r="I10" i="2"/>
  <c r="L9" i="2"/>
  <c r="L8" i="2"/>
  <c r="R6" i="5" l="1"/>
  <c r="R7" i="5"/>
  <c r="Q8" i="5"/>
  <c r="J9" i="5"/>
  <c r="I10" i="5" s="1"/>
  <c r="L9" i="5"/>
  <c r="M9" i="5" s="1"/>
  <c r="J9" i="3"/>
  <c r="J8" i="3"/>
  <c r="I8" i="3"/>
  <c r="L8" i="3" s="1"/>
  <c r="G10" i="3"/>
  <c r="H10" i="3" s="1"/>
  <c r="J10" i="3" s="1"/>
  <c r="L7" i="3"/>
  <c r="M7" i="3" s="1"/>
  <c r="K7" i="3"/>
  <c r="N7" i="3" s="1"/>
  <c r="E10" i="3"/>
  <c r="I9" i="3"/>
  <c r="K9" i="3" s="1"/>
  <c r="N9" i="3" s="1"/>
  <c r="F12" i="2"/>
  <c r="G12" i="2" s="1"/>
  <c r="E12" i="2"/>
  <c r="H11" i="2"/>
  <c r="K10" i="2"/>
  <c r="J11" i="2"/>
  <c r="M11" i="2" s="1"/>
  <c r="J10" i="2"/>
  <c r="M10" i="2" s="1"/>
  <c r="N9" i="5" l="1"/>
  <c r="O9" i="5"/>
  <c r="R8" i="5"/>
  <c r="J10" i="5"/>
  <c r="L11" i="5" s="1"/>
  <c r="M11" i="5" s="1"/>
  <c r="N11" i="5" s="1"/>
  <c r="I11" i="5"/>
  <c r="L10" i="5"/>
  <c r="M10" i="5" s="1"/>
  <c r="K8" i="3"/>
  <c r="N8" i="3" s="1"/>
  <c r="F10" i="3"/>
  <c r="M8" i="3"/>
  <c r="L9" i="3"/>
  <c r="E11" i="3"/>
  <c r="I10" i="3"/>
  <c r="K11" i="2"/>
  <c r="L11" i="2" s="1"/>
  <c r="F13" i="2"/>
  <c r="G13" i="2" s="1"/>
  <c r="E13" i="2"/>
  <c r="L10" i="2"/>
  <c r="H12" i="2"/>
  <c r="J12" i="2" s="1"/>
  <c r="M12" i="2" s="1"/>
  <c r="I12" i="2"/>
  <c r="N10" i="5" l="1"/>
  <c r="O11" i="5"/>
  <c r="O10" i="5"/>
  <c r="Q9" i="5"/>
  <c r="P9" i="5"/>
  <c r="S9" i="5" s="1"/>
  <c r="P10" i="5"/>
  <c r="S10" i="5" s="1"/>
  <c r="P11" i="5"/>
  <c r="S11" i="5" s="1"/>
  <c r="Q11" i="5"/>
  <c r="J11" i="5"/>
  <c r="L12" i="5" s="1"/>
  <c r="M12" i="5" s="1"/>
  <c r="N12" i="5" s="1"/>
  <c r="Q12" i="5" s="1"/>
  <c r="F11" i="3"/>
  <c r="G11" i="3"/>
  <c r="H11" i="3" s="1"/>
  <c r="I11" i="3"/>
  <c r="J11" i="3"/>
  <c r="M9" i="3"/>
  <c r="E12" i="3"/>
  <c r="L10" i="3"/>
  <c r="K10" i="3"/>
  <c r="N10" i="3" s="1"/>
  <c r="H13" i="2"/>
  <c r="K13" i="2" s="1"/>
  <c r="I13" i="2"/>
  <c r="K12" i="2"/>
  <c r="E14" i="2"/>
  <c r="F14" i="2"/>
  <c r="G14" i="2" s="1"/>
  <c r="J13" i="2" l="1"/>
  <c r="M13" i="2" s="1"/>
  <c r="I12" i="5"/>
  <c r="P12" i="5"/>
  <c r="S12" i="5" s="1"/>
  <c r="R9" i="5"/>
  <c r="Q10" i="5"/>
  <c r="R11" i="5" s="1"/>
  <c r="O12" i="5"/>
  <c r="J12" i="5"/>
  <c r="L13" i="5" s="1"/>
  <c r="M13" i="5" s="1"/>
  <c r="F12" i="3"/>
  <c r="G13" i="3" s="1"/>
  <c r="H13" i="3" s="1"/>
  <c r="G12" i="3"/>
  <c r="H12" i="3" s="1"/>
  <c r="J12" i="3" s="1"/>
  <c r="M10" i="3"/>
  <c r="L11" i="3"/>
  <c r="M11" i="3" s="1"/>
  <c r="K11" i="3"/>
  <c r="N11" i="3" s="1"/>
  <c r="E13" i="3"/>
  <c r="L13" i="2"/>
  <c r="L12" i="2"/>
  <c r="E15" i="2"/>
  <c r="F15" i="2"/>
  <c r="G15" i="2" s="1"/>
  <c r="H14" i="2"/>
  <c r="I14" i="2"/>
  <c r="I13" i="5" l="1"/>
  <c r="R12" i="5"/>
  <c r="R10" i="5"/>
  <c r="N13" i="5"/>
  <c r="O13" i="5"/>
  <c r="J13" i="5"/>
  <c r="L14" i="5" s="1"/>
  <c r="M14" i="5" s="1"/>
  <c r="I12" i="3"/>
  <c r="K12" i="3" s="1"/>
  <c r="N12" i="3" s="1"/>
  <c r="F13" i="3"/>
  <c r="L12" i="3"/>
  <c r="M12" i="3" s="1"/>
  <c r="E14" i="3"/>
  <c r="I13" i="3"/>
  <c r="J13" i="3"/>
  <c r="K14" i="2"/>
  <c r="L14" i="2" s="1"/>
  <c r="J14" i="2"/>
  <c r="M14" i="2" s="1"/>
  <c r="F16" i="2"/>
  <c r="G16" i="2" s="1"/>
  <c r="E16" i="2"/>
  <c r="H15" i="2"/>
  <c r="I15" i="2"/>
  <c r="N14" i="5" l="1"/>
  <c r="I14" i="5"/>
  <c r="O14" i="5"/>
  <c r="Q13" i="5"/>
  <c r="R13" i="5" s="1"/>
  <c r="P14" i="5"/>
  <c r="S14" i="5" s="1"/>
  <c r="P13" i="5"/>
  <c r="S13" i="5" s="1"/>
  <c r="J14" i="5"/>
  <c r="L15" i="5" s="1"/>
  <c r="M15" i="5" s="1"/>
  <c r="F14" i="3"/>
  <c r="G14" i="3"/>
  <c r="H14" i="3" s="1"/>
  <c r="I14" i="3" s="1"/>
  <c r="L13" i="3"/>
  <c r="M13" i="3" s="1"/>
  <c r="K13" i="3"/>
  <c r="N13" i="3" s="1"/>
  <c r="E15" i="3"/>
  <c r="K15" i="2"/>
  <c r="L15" i="2" s="1"/>
  <c r="J15" i="2"/>
  <c r="M15" i="2" s="1"/>
  <c r="E17" i="2"/>
  <c r="F17" i="2"/>
  <c r="G17" i="2" s="1"/>
  <c r="H16" i="2"/>
  <c r="I16" i="2"/>
  <c r="I15" i="5" l="1"/>
  <c r="O15" i="5"/>
  <c r="N15" i="5"/>
  <c r="Q14" i="5"/>
  <c r="R14" i="5" s="1"/>
  <c r="J15" i="5"/>
  <c r="I16" i="5" s="1"/>
  <c r="J14" i="3"/>
  <c r="F15" i="3"/>
  <c r="G15" i="3"/>
  <c r="H15" i="3" s="1"/>
  <c r="I15" i="3" s="1"/>
  <c r="L14" i="3"/>
  <c r="M14" i="3" s="1"/>
  <c r="K14" i="3"/>
  <c r="N14" i="3" s="1"/>
  <c r="E16" i="3"/>
  <c r="H17" i="2"/>
  <c r="I17" i="2"/>
  <c r="E18" i="2"/>
  <c r="F18" i="2"/>
  <c r="G18" i="2" s="1"/>
  <c r="K16" i="2"/>
  <c r="L16" i="2" s="1"/>
  <c r="J16" i="2"/>
  <c r="M16" i="2" s="1"/>
  <c r="Q15" i="5" l="1"/>
  <c r="R15" i="5" s="1"/>
  <c r="P15" i="5"/>
  <c r="S15" i="5" s="1"/>
  <c r="J16" i="5"/>
  <c r="L17" i="5" s="1"/>
  <c r="M17" i="5" s="1"/>
  <c r="N17" i="5" s="1"/>
  <c r="Q17" i="5" s="1"/>
  <c r="L16" i="5"/>
  <c r="M16" i="5" s="1"/>
  <c r="J15" i="3"/>
  <c r="F16" i="3"/>
  <c r="G17" i="3" s="1"/>
  <c r="H17" i="3" s="1"/>
  <c r="G16" i="3"/>
  <c r="H16" i="3" s="1"/>
  <c r="I16" i="3" s="1"/>
  <c r="J16" i="3"/>
  <c r="E17" i="3"/>
  <c r="L15" i="3"/>
  <c r="M15" i="3" s="1"/>
  <c r="K15" i="3"/>
  <c r="N15" i="3" s="1"/>
  <c r="H18" i="2"/>
  <c r="I18" i="2"/>
  <c r="F19" i="2"/>
  <c r="G19" i="2" s="1"/>
  <c r="E19" i="2"/>
  <c r="K17" i="2"/>
  <c r="L17" i="2" s="1"/>
  <c r="J17" i="2"/>
  <c r="M17" i="2" s="1"/>
  <c r="N16" i="5" l="1"/>
  <c r="O16" i="5"/>
  <c r="O17" i="5"/>
  <c r="I17" i="5"/>
  <c r="F17" i="3"/>
  <c r="I17" i="3"/>
  <c r="J17" i="3"/>
  <c r="E18" i="3"/>
  <c r="L16" i="3"/>
  <c r="M16" i="3" s="1"/>
  <c r="K16" i="3"/>
  <c r="N16" i="3" s="1"/>
  <c r="F20" i="2"/>
  <c r="G20" i="2" s="1"/>
  <c r="E20" i="2"/>
  <c r="H19" i="2"/>
  <c r="I19" i="2"/>
  <c r="K18" i="2"/>
  <c r="L18" i="2" s="1"/>
  <c r="J18" i="2"/>
  <c r="M18" i="2" s="1"/>
  <c r="Q16" i="5" l="1"/>
  <c r="P16" i="5"/>
  <c r="S16" i="5" s="1"/>
  <c r="P17" i="5"/>
  <c r="S17" i="5" s="1"/>
  <c r="J17" i="5"/>
  <c r="L18" i="5" s="1"/>
  <c r="M18" i="5" s="1"/>
  <c r="F18" i="3"/>
  <c r="G19" i="3"/>
  <c r="H19" i="3" s="1"/>
  <c r="G18" i="3"/>
  <c r="H18" i="3" s="1"/>
  <c r="I18" i="3" s="1"/>
  <c r="E19" i="3"/>
  <c r="L17" i="3"/>
  <c r="M17" i="3" s="1"/>
  <c r="K17" i="3"/>
  <c r="N17" i="3" s="1"/>
  <c r="K19" i="2"/>
  <c r="L19" i="2" s="1"/>
  <c r="J19" i="2"/>
  <c r="M19" i="2" s="1"/>
  <c r="F21" i="2"/>
  <c r="G21" i="2" s="1"/>
  <c r="E21" i="2"/>
  <c r="H20" i="2"/>
  <c r="I20" i="2"/>
  <c r="N18" i="5" l="1"/>
  <c r="O18" i="5"/>
  <c r="R16" i="5"/>
  <c r="R17" i="5"/>
  <c r="I18" i="5"/>
  <c r="J18" i="3"/>
  <c r="F19" i="3"/>
  <c r="E20" i="3"/>
  <c r="I19" i="3"/>
  <c r="J19" i="3"/>
  <c r="L18" i="3"/>
  <c r="M18" i="3" s="1"/>
  <c r="K18" i="3"/>
  <c r="N18" i="3" s="1"/>
  <c r="K20" i="2"/>
  <c r="L20" i="2" s="1"/>
  <c r="J20" i="2"/>
  <c r="M20" i="2" s="1"/>
  <c r="F22" i="2"/>
  <c r="G22" i="2" s="1"/>
  <c r="E22" i="2"/>
  <c r="H21" i="2"/>
  <c r="I21" i="2"/>
  <c r="Q18" i="5" l="1"/>
  <c r="R18" i="5" s="1"/>
  <c r="P18" i="5"/>
  <c r="S18" i="5" s="1"/>
  <c r="J18" i="5"/>
  <c r="L19" i="5" s="1"/>
  <c r="M19" i="5" s="1"/>
  <c r="F20" i="3"/>
  <c r="G21" i="3"/>
  <c r="H21" i="3" s="1"/>
  <c r="G20" i="3"/>
  <c r="H20" i="3" s="1"/>
  <c r="E21" i="3"/>
  <c r="L19" i="3"/>
  <c r="M19" i="3" s="1"/>
  <c r="K19" i="3"/>
  <c r="N19" i="3" s="1"/>
  <c r="I20" i="3"/>
  <c r="J20" i="3"/>
  <c r="K21" i="2"/>
  <c r="L21" i="2" s="1"/>
  <c r="J21" i="2"/>
  <c r="M21" i="2" s="1"/>
  <c r="H22" i="2"/>
  <c r="I22" i="2"/>
  <c r="F23" i="2"/>
  <c r="G23" i="2" s="1"/>
  <c r="E23" i="2"/>
  <c r="I19" i="5" l="1"/>
  <c r="N19" i="5"/>
  <c r="O19" i="5"/>
  <c r="J19" i="5"/>
  <c r="L20" i="5" s="1"/>
  <c r="M20" i="5" s="1"/>
  <c r="F21" i="3"/>
  <c r="L20" i="3"/>
  <c r="M20" i="3" s="1"/>
  <c r="K20" i="3"/>
  <c r="N20" i="3" s="1"/>
  <c r="E22" i="3"/>
  <c r="I21" i="3"/>
  <c r="J21" i="3"/>
  <c r="F24" i="2"/>
  <c r="G24" i="2" s="1"/>
  <c r="E24" i="2"/>
  <c r="H23" i="2"/>
  <c r="I23" i="2"/>
  <c r="K22" i="2"/>
  <c r="L22" i="2" s="1"/>
  <c r="J22" i="2"/>
  <c r="M22" i="2" s="1"/>
  <c r="I20" i="5" l="1"/>
  <c r="N20" i="5"/>
  <c r="O20" i="5"/>
  <c r="Q19" i="5"/>
  <c r="R19" i="5" s="1"/>
  <c r="P20" i="5"/>
  <c r="S20" i="5" s="1"/>
  <c r="P19" i="5"/>
  <c r="S19" i="5" s="1"/>
  <c r="J20" i="5"/>
  <c r="L21" i="5" s="1"/>
  <c r="M21" i="5" s="1"/>
  <c r="F22" i="3"/>
  <c r="G22" i="3"/>
  <c r="H22" i="3" s="1"/>
  <c r="I22" i="3" s="1"/>
  <c r="L21" i="3"/>
  <c r="M21" i="3" s="1"/>
  <c r="K21" i="3"/>
  <c r="N21" i="3" s="1"/>
  <c r="E23" i="3"/>
  <c r="F25" i="2"/>
  <c r="G25" i="2" s="1"/>
  <c r="E25" i="2"/>
  <c r="K23" i="2"/>
  <c r="L23" i="2" s="1"/>
  <c r="J23" i="2"/>
  <c r="M23" i="2" s="1"/>
  <c r="H24" i="2"/>
  <c r="I24" i="2"/>
  <c r="J22" i="3" l="1"/>
  <c r="Q20" i="5"/>
  <c r="R20" i="5" s="1"/>
  <c r="N21" i="5"/>
  <c r="O21" i="5"/>
  <c r="I21" i="5"/>
  <c r="F23" i="3"/>
  <c r="G23" i="3"/>
  <c r="H23" i="3" s="1"/>
  <c r="L22" i="3"/>
  <c r="M22" i="3" s="1"/>
  <c r="K22" i="3"/>
  <c r="N22" i="3" s="1"/>
  <c r="E24" i="3"/>
  <c r="I23" i="3"/>
  <c r="J23" i="3"/>
  <c r="F26" i="2"/>
  <c r="G26" i="2" s="1"/>
  <c r="E26" i="2"/>
  <c r="K24" i="2"/>
  <c r="L24" i="2" s="1"/>
  <c r="J24" i="2"/>
  <c r="M24" i="2" s="1"/>
  <c r="H25" i="2"/>
  <c r="I25" i="2"/>
  <c r="Q21" i="5" l="1"/>
  <c r="R21" i="5" s="1"/>
  <c r="P21" i="5"/>
  <c r="S21" i="5" s="1"/>
  <c r="J21" i="5"/>
  <c r="I22" i="5" s="1"/>
  <c r="F24" i="3"/>
  <c r="G25" i="3"/>
  <c r="H25" i="3" s="1"/>
  <c r="G24" i="3"/>
  <c r="H24" i="3" s="1"/>
  <c r="I24" i="3" s="1"/>
  <c r="J24" i="3"/>
  <c r="L23" i="3"/>
  <c r="M23" i="3" s="1"/>
  <c r="K23" i="3"/>
  <c r="N23" i="3" s="1"/>
  <c r="E25" i="3"/>
  <c r="K25" i="2"/>
  <c r="L25" i="2" s="1"/>
  <c r="J25" i="2"/>
  <c r="M25" i="2" s="1"/>
  <c r="F27" i="2"/>
  <c r="G27" i="2" s="1"/>
  <c r="E27" i="2"/>
  <c r="H26" i="2"/>
  <c r="I26" i="2"/>
  <c r="J22" i="5" l="1"/>
  <c r="L23" i="5" s="1"/>
  <c r="M23" i="5" s="1"/>
  <c r="N23" i="5" s="1"/>
  <c r="Q23" i="5" s="1"/>
  <c r="L22" i="5"/>
  <c r="M22" i="5" s="1"/>
  <c r="F25" i="3"/>
  <c r="E26" i="3"/>
  <c r="I25" i="3"/>
  <c r="J25" i="3"/>
  <c r="L24" i="3"/>
  <c r="M24" i="3" s="1"/>
  <c r="K24" i="3"/>
  <c r="N24" i="3" s="1"/>
  <c r="K26" i="2"/>
  <c r="L26" i="2" s="1"/>
  <c r="J26" i="2"/>
  <c r="M26" i="2" s="1"/>
  <c r="F28" i="2"/>
  <c r="G28" i="2" s="1"/>
  <c r="E28" i="2"/>
  <c r="H27" i="2"/>
  <c r="I27" i="2"/>
  <c r="I23" i="5" l="1"/>
  <c r="N22" i="5"/>
  <c r="O23" i="5"/>
  <c r="O22" i="5"/>
  <c r="J23" i="5"/>
  <c r="L24" i="5" s="1"/>
  <c r="M24" i="5" s="1"/>
  <c r="F26" i="3"/>
  <c r="G27" i="3" s="1"/>
  <c r="H27" i="3" s="1"/>
  <c r="G26" i="3"/>
  <c r="H26" i="3" s="1"/>
  <c r="L25" i="3"/>
  <c r="M25" i="3" s="1"/>
  <c r="K25" i="3"/>
  <c r="N25" i="3" s="1"/>
  <c r="E27" i="3"/>
  <c r="I26" i="3"/>
  <c r="J26" i="3"/>
  <c r="K27" i="2"/>
  <c r="L27" i="2" s="1"/>
  <c r="J27" i="2"/>
  <c r="M27" i="2" s="1"/>
  <c r="F29" i="2"/>
  <c r="G29" i="2" s="1"/>
  <c r="E29" i="2"/>
  <c r="H28" i="2"/>
  <c r="I28" i="2"/>
  <c r="I24" i="5" l="1"/>
  <c r="N24" i="5"/>
  <c r="O24" i="5"/>
  <c r="Q22" i="5"/>
  <c r="P22" i="5"/>
  <c r="S22" i="5" s="1"/>
  <c r="P23" i="5"/>
  <c r="S23" i="5" s="1"/>
  <c r="P24" i="5"/>
  <c r="S24" i="5" s="1"/>
  <c r="J24" i="5"/>
  <c r="L25" i="5" s="1"/>
  <c r="M25" i="5" s="1"/>
  <c r="N25" i="5" s="1"/>
  <c r="Q25" i="5" s="1"/>
  <c r="F27" i="3"/>
  <c r="L26" i="3"/>
  <c r="M26" i="3" s="1"/>
  <c r="K26" i="3"/>
  <c r="N26" i="3" s="1"/>
  <c r="E28" i="3"/>
  <c r="I27" i="3"/>
  <c r="J27" i="3"/>
  <c r="K28" i="2"/>
  <c r="L28" i="2" s="1"/>
  <c r="J28" i="2"/>
  <c r="M28" i="2" s="1"/>
  <c r="H29" i="2"/>
  <c r="I29" i="2"/>
  <c r="F30" i="2"/>
  <c r="G30" i="2" s="1"/>
  <c r="E30" i="2"/>
  <c r="K43" i="1"/>
  <c r="K61" i="1"/>
  <c r="K127" i="1"/>
  <c r="K139" i="1"/>
  <c r="H25" i="1"/>
  <c r="K25" i="1" s="1"/>
  <c r="H329" i="1"/>
  <c r="K329" i="1" s="1"/>
  <c r="G43" i="1"/>
  <c r="H43" i="1" s="1"/>
  <c r="G44" i="1"/>
  <c r="H44" i="1" s="1"/>
  <c r="K44" i="1" s="1"/>
  <c r="G45" i="1"/>
  <c r="H45" i="1" s="1"/>
  <c r="K45" i="1" s="1"/>
  <c r="G67" i="1"/>
  <c r="H67" i="1" s="1"/>
  <c r="K67" i="1" s="1"/>
  <c r="G68" i="1"/>
  <c r="H68" i="1" s="1"/>
  <c r="K68" i="1" s="1"/>
  <c r="G72" i="1"/>
  <c r="H72" i="1" s="1"/>
  <c r="K72" i="1" s="1"/>
  <c r="G92" i="1"/>
  <c r="H92" i="1" s="1"/>
  <c r="K92" i="1" s="1"/>
  <c r="G103" i="1"/>
  <c r="H103" i="1" s="1"/>
  <c r="K103" i="1" s="1"/>
  <c r="G115" i="1"/>
  <c r="H115" i="1" s="1"/>
  <c r="K115" i="1" s="1"/>
  <c r="G116" i="1"/>
  <c r="H116" i="1" s="1"/>
  <c r="K116" i="1" s="1"/>
  <c r="G139" i="1"/>
  <c r="H139" i="1" s="1"/>
  <c r="G152" i="1"/>
  <c r="H152" i="1" s="1"/>
  <c r="K152" i="1" s="1"/>
  <c r="G153" i="1"/>
  <c r="H153" i="1" s="1"/>
  <c r="K153" i="1" s="1"/>
  <c r="G154" i="1"/>
  <c r="H154" i="1" s="1"/>
  <c r="K154" i="1" s="1"/>
  <c r="G175" i="1"/>
  <c r="H175" i="1" s="1"/>
  <c r="K175" i="1" s="1"/>
  <c r="G189" i="1"/>
  <c r="H189" i="1" s="1"/>
  <c r="K189" i="1" s="1"/>
  <c r="G211" i="1"/>
  <c r="H211" i="1" s="1"/>
  <c r="K211" i="1" s="1"/>
  <c r="G212" i="1"/>
  <c r="H212" i="1" s="1"/>
  <c r="K212" i="1" s="1"/>
  <c r="G216" i="1"/>
  <c r="H216" i="1" s="1"/>
  <c r="K216" i="1" s="1"/>
  <c r="G217" i="1"/>
  <c r="H217" i="1" s="1"/>
  <c r="K217" i="1" s="1"/>
  <c r="G247" i="1"/>
  <c r="H247" i="1" s="1"/>
  <c r="K247" i="1" s="1"/>
  <c r="G260" i="1"/>
  <c r="H260" i="1" s="1"/>
  <c r="K260" i="1" s="1"/>
  <c r="G271" i="1"/>
  <c r="H271" i="1" s="1"/>
  <c r="K271" i="1" s="1"/>
  <c r="G276" i="1"/>
  <c r="H276" i="1" s="1"/>
  <c r="K276" i="1" s="1"/>
  <c r="G277" i="1"/>
  <c r="H277" i="1" s="1"/>
  <c r="K277" i="1" s="1"/>
  <c r="G283" i="1"/>
  <c r="H283" i="1" s="1"/>
  <c r="K283" i="1" s="1"/>
  <c r="G297" i="1"/>
  <c r="H297" i="1" s="1"/>
  <c r="K297" i="1" s="1"/>
  <c r="G301" i="1"/>
  <c r="H301" i="1" s="1"/>
  <c r="K301" i="1" s="1"/>
  <c r="G320" i="1"/>
  <c r="H320" i="1" s="1"/>
  <c r="K320" i="1" s="1"/>
  <c r="G321" i="1"/>
  <c r="H321" i="1" s="1"/>
  <c r="K321" i="1" s="1"/>
  <c r="G324" i="1"/>
  <c r="H324" i="1" s="1"/>
  <c r="K324" i="1" s="1"/>
  <c r="G331" i="1"/>
  <c r="H331" i="1" s="1"/>
  <c r="K331" i="1" s="1"/>
  <c r="G332" i="1"/>
  <c r="H332" i="1" s="1"/>
  <c r="K332" i="1" s="1"/>
  <c r="G356" i="1"/>
  <c r="H356" i="1" s="1"/>
  <c r="K356" i="1" s="1"/>
  <c r="G357" i="1"/>
  <c r="H357" i="1" s="1"/>
  <c r="K357" i="1" s="1"/>
  <c r="G358" i="1"/>
  <c r="H358" i="1" s="1"/>
  <c r="K358" i="1" s="1"/>
  <c r="G367" i="1"/>
  <c r="H367" i="1" s="1"/>
  <c r="K367" i="1" s="1"/>
  <c r="G379" i="1"/>
  <c r="H379" i="1" s="1"/>
  <c r="K379" i="1" s="1"/>
  <c r="G380" i="1"/>
  <c r="H380" i="1" s="1"/>
  <c r="K380" i="1" s="1"/>
  <c r="G381" i="1"/>
  <c r="H381" i="1" s="1"/>
  <c r="K381" i="1" s="1"/>
  <c r="G384" i="1"/>
  <c r="H384" i="1" s="1"/>
  <c r="K384" i="1" s="1"/>
  <c r="G415" i="1"/>
  <c r="H415" i="1" s="1"/>
  <c r="K415" i="1" s="1"/>
  <c r="G416" i="1"/>
  <c r="H416" i="1" s="1"/>
  <c r="K416" i="1" s="1"/>
  <c r="G417" i="1"/>
  <c r="H417" i="1" s="1"/>
  <c r="K417" i="1" s="1"/>
  <c r="G421" i="1"/>
  <c r="H421" i="1" s="1"/>
  <c r="K421" i="1" s="1"/>
  <c r="G422" i="1"/>
  <c r="H422" i="1" s="1"/>
  <c r="K422" i="1" s="1"/>
  <c r="G427" i="1"/>
  <c r="H427" i="1" s="1"/>
  <c r="K427" i="1" s="1"/>
  <c r="G439" i="1"/>
  <c r="H439" i="1" s="1"/>
  <c r="K439" i="1" s="1"/>
  <c r="G440" i="1"/>
  <c r="H440" i="1" s="1"/>
  <c r="K440" i="1" s="1"/>
  <c r="G453" i="1"/>
  <c r="H453" i="1" s="1"/>
  <c r="K453" i="1" s="1"/>
  <c r="G454" i="1"/>
  <c r="H454" i="1" s="1"/>
  <c r="K454" i="1" s="1"/>
  <c r="G463" i="1"/>
  <c r="H463" i="1" s="1"/>
  <c r="K463" i="1" s="1"/>
  <c r="G475" i="1"/>
  <c r="H475" i="1" s="1"/>
  <c r="K475" i="1" s="1"/>
  <c r="G476" i="1"/>
  <c r="H476" i="1" s="1"/>
  <c r="K476" i="1" s="1"/>
  <c r="G477" i="1"/>
  <c r="H477" i="1" s="1"/>
  <c r="K477" i="1" s="1"/>
  <c r="G480" i="1"/>
  <c r="H480" i="1" s="1"/>
  <c r="K480" i="1" s="1"/>
  <c r="G500" i="1"/>
  <c r="H500" i="1" s="1"/>
  <c r="K500" i="1" s="1"/>
  <c r="G511" i="1"/>
  <c r="H511" i="1" s="1"/>
  <c r="K511" i="1" s="1"/>
  <c r="G512" i="1"/>
  <c r="H512" i="1" s="1"/>
  <c r="K512" i="1" s="1"/>
  <c r="G523" i="1"/>
  <c r="H523" i="1" s="1"/>
  <c r="K523" i="1" s="1"/>
  <c r="G535" i="1"/>
  <c r="H535" i="1" s="1"/>
  <c r="K535" i="1" s="1"/>
  <c r="G536" i="1"/>
  <c r="H536" i="1" s="1"/>
  <c r="K536" i="1" s="1"/>
  <c r="G537" i="1"/>
  <c r="H537" i="1" s="1"/>
  <c r="K537" i="1" s="1"/>
  <c r="G540" i="1"/>
  <c r="H540" i="1" s="1"/>
  <c r="K540" i="1" s="1"/>
  <c r="F9" i="1"/>
  <c r="G9" i="1" s="1"/>
  <c r="F10" i="1"/>
  <c r="G10" i="1" s="1"/>
  <c r="H10" i="1" s="1"/>
  <c r="K10" i="1" s="1"/>
  <c r="F11" i="1"/>
  <c r="G11" i="1" s="1"/>
  <c r="H11" i="1" s="1"/>
  <c r="K11" i="1" s="1"/>
  <c r="F12" i="1"/>
  <c r="G12" i="1" s="1"/>
  <c r="H12" i="1" s="1"/>
  <c r="K12" i="1" s="1"/>
  <c r="F13" i="1"/>
  <c r="G13" i="1" s="1"/>
  <c r="H13" i="1" s="1"/>
  <c r="K13" i="1" s="1"/>
  <c r="F14" i="1"/>
  <c r="G14" i="1" s="1"/>
  <c r="H14" i="1" s="1"/>
  <c r="K14" i="1" s="1"/>
  <c r="F15" i="1"/>
  <c r="G15" i="1" s="1"/>
  <c r="H15" i="1" s="1"/>
  <c r="K15" i="1" s="1"/>
  <c r="F16" i="1"/>
  <c r="G16" i="1" s="1"/>
  <c r="H16" i="1" s="1"/>
  <c r="K16" i="1" s="1"/>
  <c r="F17" i="1"/>
  <c r="G17" i="1" s="1"/>
  <c r="H17" i="1" s="1"/>
  <c r="K17" i="1" s="1"/>
  <c r="F18" i="1"/>
  <c r="G18" i="1" s="1"/>
  <c r="H18" i="1" s="1"/>
  <c r="K18" i="1" s="1"/>
  <c r="F19" i="1"/>
  <c r="G19" i="1" s="1"/>
  <c r="H19" i="1" s="1"/>
  <c r="K19" i="1" s="1"/>
  <c r="F20" i="1"/>
  <c r="G20" i="1" s="1"/>
  <c r="H20" i="1" s="1"/>
  <c r="K20" i="1" s="1"/>
  <c r="F21" i="1"/>
  <c r="G21" i="1" s="1"/>
  <c r="H21" i="1" s="1"/>
  <c r="K21" i="1" s="1"/>
  <c r="F22" i="1"/>
  <c r="G22" i="1" s="1"/>
  <c r="H22" i="1" s="1"/>
  <c r="K22" i="1" s="1"/>
  <c r="F23" i="1"/>
  <c r="G23" i="1" s="1"/>
  <c r="H23" i="1" s="1"/>
  <c r="K23" i="1" s="1"/>
  <c r="F24" i="1"/>
  <c r="G24" i="1" s="1"/>
  <c r="H24" i="1" s="1"/>
  <c r="K24" i="1" s="1"/>
  <c r="F25" i="1"/>
  <c r="G25" i="1" s="1"/>
  <c r="F26" i="1"/>
  <c r="G26" i="1" s="1"/>
  <c r="H26" i="1" s="1"/>
  <c r="K26" i="1" s="1"/>
  <c r="F27" i="1"/>
  <c r="G27" i="1" s="1"/>
  <c r="H27" i="1" s="1"/>
  <c r="K27" i="1" s="1"/>
  <c r="F28" i="1"/>
  <c r="G28" i="1" s="1"/>
  <c r="H28" i="1" s="1"/>
  <c r="K28" i="1" s="1"/>
  <c r="F29" i="1"/>
  <c r="G29" i="1" s="1"/>
  <c r="H29" i="1" s="1"/>
  <c r="K29" i="1" s="1"/>
  <c r="F30" i="1"/>
  <c r="G30" i="1" s="1"/>
  <c r="H30" i="1" s="1"/>
  <c r="K30" i="1" s="1"/>
  <c r="F31" i="1"/>
  <c r="G31" i="1" s="1"/>
  <c r="H31" i="1" s="1"/>
  <c r="K31" i="1" s="1"/>
  <c r="F32" i="1"/>
  <c r="G32" i="1" s="1"/>
  <c r="H32" i="1" s="1"/>
  <c r="K32" i="1" s="1"/>
  <c r="F33" i="1"/>
  <c r="G33" i="1" s="1"/>
  <c r="H33" i="1" s="1"/>
  <c r="K33" i="1" s="1"/>
  <c r="F34" i="1"/>
  <c r="G34" i="1" s="1"/>
  <c r="H34" i="1" s="1"/>
  <c r="K34" i="1" s="1"/>
  <c r="F35" i="1"/>
  <c r="G35" i="1" s="1"/>
  <c r="H35" i="1" s="1"/>
  <c r="K35" i="1" s="1"/>
  <c r="F36" i="1"/>
  <c r="G36" i="1" s="1"/>
  <c r="H36" i="1" s="1"/>
  <c r="K36" i="1" s="1"/>
  <c r="F37" i="1"/>
  <c r="G37" i="1" s="1"/>
  <c r="H37" i="1" s="1"/>
  <c r="K37" i="1" s="1"/>
  <c r="F38" i="1"/>
  <c r="G38" i="1" s="1"/>
  <c r="H38" i="1" s="1"/>
  <c r="K38" i="1" s="1"/>
  <c r="F39" i="1"/>
  <c r="G39" i="1" s="1"/>
  <c r="H39" i="1" s="1"/>
  <c r="K39" i="1" s="1"/>
  <c r="F40" i="1"/>
  <c r="G40" i="1" s="1"/>
  <c r="H40" i="1" s="1"/>
  <c r="K40" i="1" s="1"/>
  <c r="F41" i="1"/>
  <c r="G41" i="1" s="1"/>
  <c r="H41" i="1" s="1"/>
  <c r="K41" i="1" s="1"/>
  <c r="F42" i="1"/>
  <c r="G42" i="1" s="1"/>
  <c r="H42" i="1" s="1"/>
  <c r="K42" i="1" s="1"/>
  <c r="F43" i="1"/>
  <c r="F44" i="1"/>
  <c r="F45" i="1"/>
  <c r="F46" i="1"/>
  <c r="G46" i="1" s="1"/>
  <c r="H46" i="1" s="1"/>
  <c r="K46" i="1" s="1"/>
  <c r="F47" i="1"/>
  <c r="G47" i="1" s="1"/>
  <c r="H47" i="1" s="1"/>
  <c r="K47" i="1" s="1"/>
  <c r="F48" i="1"/>
  <c r="G48" i="1" s="1"/>
  <c r="H48" i="1" s="1"/>
  <c r="K48" i="1" s="1"/>
  <c r="F49" i="1"/>
  <c r="G49" i="1" s="1"/>
  <c r="H49" i="1" s="1"/>
  <c r="K49" i="1" s="1"/>
  <c r="F50" i="1"/>
  <c r="G50" i="1" s="1"/>
  <c r="H50" i="1" s="1"/>
  <c r="K50" i="1" s="1"/>
  <c r="F51" i="1"/>
  <c r="G51" i="1" s="1"/>
  <c r="H51" i="1" s="1"/>
  <c r="K51" i="1" s="1"/>
  <c r="F52" i="1"/>
  <c r="G52" i="1" s="1"/>
  <c r="H52" i="1" s="1"/>
  <c r="K52" i="1" s="1"/>
  <c r="F53" i="1"/>
  <c r="G53" i="1" s="1"/>
  <c r="H53" i="1" s="1"/>
  <c r="K53" i="1" s="1"/>
  <c r="F54" i="1"/>
  <c r="G54" i="1" s="1"/>
  <c r="H54" i="1" s="1"/>
  <c r="K54" i="1" s="1"/>
  <c r="F55" i="1"/>
  <c r="G55" i="1" s="1"/>
  <c r="H55" i="1" s="1"/>
  <c r="K55" i="1" s="1"/>
  <c r="F56" i="1"/>
  <c r="G56" i="1" s="1"/>
  <c r="H56" i="1" s="1"/>
  <c r="K56" i="1" s="1"/>
  <c r="F57" i="1"/>
  <c r="G57" i="1" s="1"/>
  <c r="H57" i="1" s="1"/>
  <c r="K57" i="1" s="1"/>
  <c r="F58" i="1"/>
  <c r="G58" i="1" s="1"/>
  <c r="H58" i="1" s="1"/>
  <c r="K58" i="1" s="1"/>
  <c r="F59" i="1"/>
  <c r="G59" i="1" s="1"/>
  <c r="H59" i="1" s="1"/>
  <c r="K59" i="1" s="1"/>
  <c r="F60" i="1"/>
  <c r="G60" i="1" s="1"/>
  <c r="H60" i="1" s="1"/>
  <c r="K60" i="1" s="1"/>
  <c r="F61" i="1"/>
  <c r="G61" i="1" s="1"/>
  <c r="H61" i="1" s="1"/>
  <c r="F62" i="1"/>
  <c r="G62" i="1" s="1"/>
  <c r="H62" i="1" s="1"/>
  <c r="K62" i="1" s="1"/>
  <c r="F63" i="1"/>
  <c r="G63" i="1" s="1"/>
  <c r="H63" i="1" s="1"/>
  <c r="K63" i="1" s="1"/>
  <c r="F64" i="1"/>
  <c r="G64" i="1" s="1"/>
  <c r="H64" i="1" s="1"/>
  <c r="K64" i="1" s="1"/>
  <c r="F65" i="1"/>
  <c r="G65" i="1" s="1"/>
  <c r="H65" i="1" s="1"/>
  <c r="K65" i="1" s="1"/>
  <c r="F66" i="1"/>
  <c r="G66" i="1" s="1"/>
  <c r="H66" i="1" s="1"/>
  <c r="K66" i="1" s="1"/>
  <c r="F67" i="1"/>
  <c r="F68" i="1"/>
  <c r="F69" i="1"/>
  <c r="G69" i="1" s="1"/>
  <c r="H69" i="1" s="1"/>
  <c r="K69" i="1" s="1"/>
  <c r="F70" i="1"/>
  <c r="G70" i="1" s="1"/>
  <c r="H70" i="1" s="1"/>
  <c r="K70" i="1" s="1"/>
  <c r="F71" i="1"/>
  <c r="G71" i="1" s="1"/>
  <c r="H71" i="1" s="1"/>
  <c r="K71" i="1" s="1"/>
  <c r="F72" i="1"/>
  <c r="F73" i="1"/>
  <c r="G73" i="1" s="1"/>
  <c r="H73" i="1" s="1"/>
  <c r="K73" i="1" s="1"/>
  <c r="F74" i="1"/>
  <c r="G74" i="1" s="1"/>
  <c r="H74" i="1" s="1"/>
  <c r="K74" i="1" s="1"/>
  <c r="F75" i="1"/>
  <c r="G75" i="1" s="1"/>
  <c r="H75" i="1" s="1"/>
  <c r="K75" i="1" s="1"/>
  <c r="F76" i="1"/>
  <c r="G76" i="1" s="1"/>
  <c r="H76" i="1" s="1"/>
  <c r="K76" i="1" s="1"/>
  <c r="F77" i="1"/>
  <c r="G77" i="1" s="1"/>
  <c r="H77" i="1" s="1"/>
  <c r="K77" i="1" s="1"/>
  <c r="F78" i="1"/>
  <c r="G78" i="1" s="1"/>
  <c r="H78" i="1" s="1"/>
  <c r="K78" i="1" s="1"/>
  <c r="F79" i="1"/>
  <c r="G79" i="1" s="1"/>
  <c r="H79" i="1" s="1"/>
  <c r="K79" i="1" s="1"/>
  <c r="F80" i="1"/>
  <c r="G80" i="1" s="1"/>
  <c r="H80" i="1" s="1"/>
  <c r="K80" i="1" s="1"/>
  <c r="F81" i="1"/>
  <c r="G81" i="1" s="1"/>
  <c r="H81" i="1" s="1"/>
  <c r="K81" i="1" s="1"/>
  <c r="F82" i="1"/>
  <c r="G82" i="1" s="1"/>
  <c r="H82" i="1" s="1"/>
  <c r="K82" i="1" s="1"/>
  <c r="F83" i="1"/>
  <c r="G83" i="1" s="1"/>
  <c r="H83" i="1" s="1"/>
  <c r="K83" i="1" s="1"/>
  <c r="F84" i="1"/>
  <c r="G84" i="1" s="1"/>
  <c r="H84" i="1" s="1"/>
  <c r="K84" i="1" s="1"/>
  <c r="F85" i="1"/>
  <c r="G85" i="1" s="1"/>
  <c r="H85" i="1" s="1"/>
  <c r="K85" i="1" s="1"/>
  <c r="F86" i="1"/>
  <c r="G86" i="1" s="1"/>
  <c r="H86" i="1" s="1"/>
  <c r="K86" i="1" s="1"/>
  <c r="F87" i="1"/>
  <c r="G87" i="1" s="1"/>
  <c r="H87" i="1" s="1"/>
  <c r="K87" i="1" s="1"/>
  <c r="F88" i="1"/>
  <c r="G88" i="1" s="1"/>
  <c r="H88" i="1" s="1"/>
  <c r="K88" i="1" s="1"/>
  <c r="F89" i="1"/>
  <c r="G89" i="1" s="1"/>
  <c r="H89" i="1" s="1"/>
  <c r="K89" i="1" s="1"/>
  <c r="F90" i="1"/>
  <c r="G90" i="1" s="1"/>
  <c r="H90" i="1" s="1"/>
  <c r="K90" i="1" s="1"/>
  <c r="F91" i="1"/>
  <c r="G91" i="1" s="1"/>
  <c r="H91" i="1" s="1"/>
  <c r="K91" i="1" s="1"/>
  <c r="F92" i="1"/>
  <c r="F93" i="1"/>
  <c r="G93" i="1" s="1"/>
  <c r="H93" i="1" s="1"/>
  <c r="K93" i="1" s="1"/>
  <c r="F94" i="1"/>
  <c r="G94" i="1" s="1"/>
  <c r="H94" i="1" s="1"/>
  <c r="K94" i="1" s="1"/>
  <c r="F95" i="1"/>
  <c r="G95" i="1" s="1"/>
  <c r="H95" i="1" s="1"/>
  <c r="K95" i="1" s="1"/>
  <c r="F96" i="1"/>
  <c r="G96" i="1" s="1"/>
  <c r="H96" i="1" s="1"/>
  <c r="K96" i="1" s="1"/>
  <c r="F97" i="1"/>
  <c r="G97" i="1" s="1"/>
  <c r="H97" i="1" s="1"/>
  <c r="K97" i="1" s="1"/>
  <c r="F98" i="1"/>
  <c r="G98" i="1" s="1"/>
  <c r="H98" i="1" s="1"/>
  <c r="K98" i="1" s="1"/>
  <c r="F99" i="1"/>
  <c r="G99" i="1" s="1"/>
  <c r="H99" i="1" s="1"/>
  <c r="K99" i="1" s="1"/>
  <c r="F100" i="1"/>
  <c r="G100" i="1" s="1"/>
  <c r="H100" i="1" s="1"/>
  <c r="K100" i="1" s="1"/>
  <c r="F101" i="1"/>
  <c r="G101" i="1" s="1"/>
  <c r="H101" i="1" s="1"/>
  <c r="K101" i="1" s="1"/>
  <c r="F102" i="1"/>
  <c r="G102" i="1" s="1"/>
  <c r="H102" i="1" s="1"/>
  <c r="K102" i="1" s="1"/>
  <c r="F103" i="1"/>
  <c r="F104" i="1"/>
  <c r="G104" i="1" s="1"/>
  <c r="H104" i="1" s="1"/>
  <c r="K104" i="1" s="1"/>
  <c r="F105" i="1"/>
  <c r="G105" i="1" s="1"/>
  <c r="H105" i="1" s="1"/>
  <c r="K105" i="1" s="1"/>
  <c r="F106" i="1"/>
  <c r="G106" i="1" s="1"/>
  <c r="H106" i="1" s="1"/>
  <c r="K106" i="1" s="1"/>
  <c r="F107" i="1"/>
  <c r="G107" i="1" s="1"/>
  <c r="H107" i="1" s="1"/>
  <c r="K107" i="1" s="1"/>
  <c r="F108" i="1"/>
  <c r="G108" i="1" s="1"/>
  <c r="H108" i="1" s="1"/>
  <c r="K108" i="1" s="1"/>
  <c r="F109" i="1"/>
  <c r="G109" i="1" s="1"/>
  <c r="H109" i="1" s="1"/>
  <c r="K109" i="1" s="1"/>
  <c r="F110" i="1"/>
  <c r="G110" i="1" s="1"/>
  <c r="H110" i="1" s="1"/>
  <c r="K110" i="1" s="1"/>
  <c r="F111" i="1"/>
  <c r="G111" i="1" s="1"/>
  <c r="H111" i="1" s="1"/>
  <c r="K111" i="1" s="1"/>
  <c r="F112" i="1"/>
  <c r="G112" i="1" s="1"/>
  <c r="H112" i="1" s="1"/>
  <c r="K112" i="1" s="1"/>
  <c r="F113" i="1"/>
  <c r="G113" i="1" s="1"/>
  <c r="H113" i="1" s="1"/>
  <c r="K113" i="1" s="1"/>
  <c r="F114" i="1"/>
  <c r="G114" i="1" s="1"/>
  <c r="H114" i="1" s="1"/>
  <c r="K114" i="1" s="1"/>
  <c r="F115" i="1"/>
  <c r="F116" i="1"/>
  <c r="F117" i="1"/>
  <c r="G117" i="1" s="1"/>
  <c r="H117" i="1" s="1"/>
  <c r="K117" i="1" s="1"/>
  <c r="F118" i="1"/>
  <c r="G118" i="1" s="1"/>
  <c r="H118" i="1" s="1"/>
  <c r="K118" i="1" s="1"/>
  <c r="F119" i="1"/>
  <c r="G119" i="1" s="1"/>
  <c r="H119" i="1" s="1"/>
  <c r="K119" i="1" s="1"/>
  <c r="F120" i="1"/>
  <c r="G120" i="1" s="1"/>
  <c r="H120" i="1" s="1"/>
  <c r="K120" i="1" s="1"/>
  <c r="F121" i="1"/>
  <c r="G121" i="1" s="1"/>
  <c r="H121" i="1" s="1"/>
  <c r="K121" i="1" s="1"/>
  <c r="F122" i="1"/>
  <c r="G122" i="1" s="1"/>
  <c r="H122" i="1" s="1"/>
  <c r="K122" i="1" s="1"/>
  <c r="F123" i="1"/>
  <c r="G123" i="1" s="1"/>
  <c r="H123" i="1" s="1"/>
  <c r="K123" i="1" s="1"/>
  <c r="F124" i="1"/>
  <c r="G124" i="1" s="1"/>
  <c r="H124" i="1" s="1"/>
  <c r="K124" i="1" s="1"/>
  <c r="F125" i="1"/>
  <c r="G125" i="1" s="1"/>
  <c r="H125" i="1" s="1"/>
  <c r="K125" i="1" s="1"/>
  <c r="F126" i="1"/>
  <c r="G126" i="1" s="1"/>
  <c r="H126" i="1" s="1"/>
  <c r="K126" i="1" s="1"/>
  <c r="F127" i="1"/>
  <c r="G127" i="1" s="1"/>
  <c r="H127" i="1" s="1"/>
  <c r="F128" i="1"/>
  <c r="G128" i="1" s="1"/>
  <c r="H128" i="1" s="1"/>
  <c r="K128" i="1" s="1"/>
  <c r="F129" i="1"/>
  <c r="G129" i="1" s="1"/>
  <c r="H129" i="1" s="1"/>
  <c r="K129" i="1" s="1"/>
  <c r="F130" i="1"/>
  <c r="G130" i="1" s="1"/>
  <c r="H130" i="1" s="1"/>
  <c r="K130" i="1" s="1"/>
  <c r="F131" i="1"/>
  <c r="G131" i="1" s="1"/>
  <c r="H131" i="1" s="1"/>
  <c r="K131" i="1" s="1"/>
  <c r="F132" i="1"/>
  <c r="G132" i="1" s="1"/>
  <c r="H132" i="1" s="1"/>
  <c r="K132" i="1" s="1"/>
  <c r="F133" i="1"/>
  <c r="G133" i="1" s="1"/>
  <c r="H133" i="1" s="1"/>
  <c r="K133" i="1" s="1"/>
  <c r="F134" i="1"/>
  <c r="G134" i="1" s="1"/>
  <c r="H134" i="1" s="1"/>
  <c r="K134" i="1" s="1"/>
  <c r="F135" i="1"/>
  <c r="G135" i="1" s="1"/>
  <c r="H135" i="1" s="1"/>
  <c r="K135" i="1" s="1"/>
  <c r="F136" i="1"/>
  <c r="G136" i="1" s="1"/>
  <c r="H136" i="1" s="1"/>
  <c r="K136" i="1" s="1"/>
  <c r="F137" i="1"/>
  <c r="G137" i="1" s="1"/>
  <c r="H137" i="1" s="1"/>
  <c r="K137" i="1" s="1"/>
  <c r="F138" i="1"/>
  <c r="G138" i="1" s="1"/>
  <c r="H138" i="1" s="1"/>
  <c r="K138" i="1" s="1"/>
  <c r="F139" i="1"/>
  <c r="F140" i="1"/>
  <c r="G140" i="1" s="1"/>
  <c r="H140" i="1" s="1"/>
  <c r="K140" i="1" s="1"/>
  <c r="F141" i="1"/>
  <c r="G141" i="1" s="1"/>
  <c r="H141" i="1" s="1"/>
  <c r="K141" i="1" s="1"/>
  <c r="F142" i="1"/>
  <c r="G142" i="1" s="1"/>
  <c r="H142" i="1" s="1"/>
  <c r="K142" i="1" s="1"/>
  <c r="F143" i="1"/>
  <c r="G143" i="1" s="1"/>
  <c r="H143" i="1" s="1"/>
  <c r="K143" i="1" s="1"/>
  <c r="F144" i="1"/>
  <c r="G144" i="1" s="1"/>
  <c r="H144" i="1" s="1"/>
  <c r="K144" i="1" s="1"/>
  <c r="F145" i="1"/>
  <c r="G145" i="1" s="1"/>
  <c r="H145" i="1" s="1"/>
  <c r="K145" i="1" s="1"/>
  <c r="F146" i="1"/>
  <c r="G146" i="1" s="1"/>
  <c r="H146" i="1" s="1"/>
  <c r="K146" i="1" s="1"/>
  <c r="F147" i="1"/>
  <c r="G147" i="1" s="1"/>
  <c r="H147" i="1" s="1"/>
  <c r="K147" i="1" s="1"/>
  <c r="F148" i="1"/>
  <c r="G148" i="1" s="1"/>
  <c r="H148" i="1" s="1"/>
  <c r="K148" i="1" s="1"/>
  <c r="F149" i="1"/>
  <c r="G149" i="1" s="1"/>
  <c r="H149" i="1" s="1"/>
  <c r="K149" i="1" s="1"/>
  <c r="F150" i="1"/>
  <c r="G150" i="1" s="1"/>
  <c r="H150" i="1" s="1"/>
  <c r="K150" i="1" s="1"/>
  <c r="F151" i="1"/>
  <c r="G151" i="1" s="1"/>
  <c r="H151" i="1" s="1"/>
  <c r="K151" i="1" s="1"/>
  <c r="F152" i="1"/>
  <c r="F153" i="1"/>
  <c r="F154" i="1"/>
  <c r="F155" i="1"/>
  <c r="G155" i="1" s="1"/>
  <c r="H155" i="1" s="1"/>
  <c r="K155" i="1" s="1"/>
  <c r="F156" i="1"/>
  <c r="G156" i="1" s="1"/>
  <c r="H156" i="1" s="1"/>
  <c r="K156" i="1" s="1"/>
  <c r="F157" i="1"/>
  <c r="G157" i="1" s="1"/>
  <c r="H157" i="1" s="1"/>
  <c r="K157" i="1" s="1"/>
  <c r="F158" i="1"/>
  <c r="G158" i="1" s="1"/>
  <c r="H158" i="1" s="1"/>
  <c r="K158" i="1" s="1"/>
  <c r="F159" i="1"/>
  <c r="G159" i="1" s="1"/>
  <c r="H159" i="1" s="1"/>
  <c r="K159" i="1" s="1"/>
  <c r="F160" i="1"/>
  <c r="G160" i="1" s="1"/>
  <c r="H160" i="1" s="1"/>
  <c r="K160" i="1" s="1"/>
  <c r="F161" i="1"/>
  <c r="G161" i="1" s="1"/>
  <c r="H161" i="1" s="1"/>
  <c r="K161" i="1" s="1"/>
  <c r="F162" i="1"/>
  <c r="G162" i="1" s="1"/>
  <c r="H162" i="1" s="1"/>
  <c r="K162" i="1" s="1"/>
  <c r="F163" i="1"/>
  <c r="G163" i="1" s="1"/>
  <c r="H163" i="1" s="1"/>
  <c r="K163" i="1" s="1"/>
  <c r="F164" i="1"/>
  <c r="G164" i="1" s="1"/>
  <c r="H164" i="1" s="1"/>
  <c r="K164" i="1" s="1"/>
  <c r="F165" i="1"/>
  <c r="G165" i="1" s="1"/>
  <c r="H165" i="1" s="1"/>
  <c r="K165" i="1" s="1"/>
  <c r="F166" i="1"/>
  <c r="G166" i="1" s="1"/>
  <c r="H166" i="1" s="1"/>
  <c r="K166" i="1" s="1"/>
  <c r="F167" i="1"/>
  <c r="G167" i="1" s="1"/>
  <c r="H167" i="1" s="1"/>
  <c r="K167" i="1" s="1"/>
  <c r="F168" i="1"/>
  <c r="G168" i="1" s="1"/>
  <c r="H168" i="1" s="1"/>
  <c r="K168" i="1" s="1"/>
  <c r="F169" i="1"/>
  <c r="G169" i="1" s="1"/>
  <c r="H169" i="1" s="1"/>
  <c r="K169" i="1" s="1"/>
  <c r="F170" i="1"/>
  <c r="G170" i="1" s="1"/>
  <c r="H170" i="1" s="1"/>
  <c r="K170" i="1" s="1"/>
  <c r="F171" i="1"/>
  <c r="G171" i="1" s="1"/>
  <c r="H171" i="1" s="1"/>
  <c r="K171" i="1" s="1"/>
  <c r="F172" i="1"/>
  <c r="G172" i="1" s="1"/>
  <c r="H172" i="1" s="1"/>
  <c r="K172" i="1" s="1"/>
  <c r="F173" i="1"/>
  <c r="G173" i="1" s="1"/>
  <c r="H173" i="1" s="1"/>
  <c r="K173" i="1" s="1"/>
  <c r="F174" i="1"/>
  <c r="G174" i="1" s="1"/>
  <c r="H174" i="1" s="1"/>
  <c r="K174" i="1" s="1"/>
  <c r="F175" i="1"/>
  <c r="F176" i="1"/>
  <c r="G176" i="1" s="1"/>
  <c r="H176" i="1" s="1"/>
  <c r="K176" i="1" s="1"/>
  <c r="F177" i="1"/>
  <c r="G177" i="1" s="1"/>
  <c r="H177" i="1" s="1"/>
  <c r="K177" i="1" s="1"/>
  <c r="F178" i="1"/>
  <c r="G178" i="1" s="1"/>
  <c r="H178" i="1" s="1"/>
  <c r="K178" i="1" s="1"/>
  <c r="F179" i="1"/>
  <c r="G179" i="1" s="1"/>
  <c r="H179" i="1" s="1"/>
  <c r="K179" i="1" s="1"/>
  <c r="F180" i="1"/>
  <c r="G180" i="1" s="1"/>
  <c r="H180" i="1" s="1"/>
  <c r="K180" i="1" s="1"/>
  <c r="F181" i="1"/>
  <c r="G181" i="1" s="1"/>
  <c r="H181" i="1" s="1"/>
  <c r="K181" i="1" s="1"/>
  <c r="F182" i="1"/>
  <c r="G182" i="1" s="1"/>
  <c r="H182" i="1" s="1"/>
  <c r="K182" i="1" s="1"/>
  <c r="F183" i="1"/>
  <c r="G183" i="1" s="1"/>
  <c r="H183" i="1" s="1"/>
  <c r="K183" i="1" s="1"/>
  <c r="F184" i="1"/>
  <c r="G184" i="1" s="1"/>
  <c r="H184" i="1" s="1"/>
  <c r="K184" i="1" s="1"/>
  <c r="F185" i="1"/>
  <c r="G185" i="1" s="1"/>
  <c r="H185" i="1" s="1"/>
  <c r="K185" i="1" s="1"/>
  <c r="F186" i="1"/>
  <c r="G186" i="1" s="1"/>
  <c r="H186" i="1" s="1"/>
  <c r="K186" i="1" s="1"/>
  <c r="F187" i="1"/>
  <c r="G187" i="1" s="1"/>
  <c r="H187" i="1" s="1"/>
  <c r="K187" i="1" s="1"/>
  <c r="F188" i="1"/>
  <c r="G188" i="1" s="1"/>
  <c r="H188" i="1" s="1"/>
  <c r="K188" i="1" s="1"/>
  <c r="F189" i="1"/>
  <c r="F190" i="1"/>
  <c r="G190" i="1" s="1"/>
  <c r="H190" i="1" s="1"/>
  <c r="K190" i="1" s="1"/>
  <c r="F191" i="1"/>
  <c r="G191" i="1" s="1"/>
  <c r="H191" i="1" s="1"/>
  <c r="K191" i="1" s="1"/>
  <c r="F192" i="1"/>
  <c r="G192" i="1" s="1"/>
  <c r="H192" i="1" s="1"/>
  <c r="K192" i="1" s="1"/>
  <c r="F193" i="1"/>
  <c r="G193" i="1" s="1"/>
  <c r="H193" i="1" s="1"/>
  <c r="K193" i="1" s="1"/>
  <c r="F194" i="1"/>
  <c r="G194" i="1" s="1"/>
  <c r="H194" i="1" s="1"/>
  <c r="K194" i="1" s="1"/>
  <c r="F195" i="1"/>
  <c r="G195" i="1" s="1"/>
  <c r="H195" i="1" s="1"/>
  <c r="K195" i="1" s="1"/>
  <c r="F196" i="1"/>
  <c r="G196" i="1" s="1"/>
  <c r="H196" i="1" s="1"/>
  <c r="K196" i="1" s="1"/>
  <c r="F197" i="1"/>
  <c r="G197" i="1" s="1"/>
  <c r="H197" i="1" s="1"/>
  <c r="K197" i="1" s="1"/>
  <c r="F198" i="1"/>
  <c r="G198" i="1" s="1"/>
  <c r="H198" i="1" s="1"/>
  <c r="K198" i="1" s="1"/>
  <c r="F199" i="1"/>
  <c r="G199" i="1" s="1"/>
  <c r="H199" i="1" s="1"/>
  <c r="K199" i="1" s="1"/>
  <c r="F200" i="1"/>
  <c r="G200" i="1" s="1"/>
  <c r="H200" i="1" s="1"/>
  <c r="K200" i="1" s="1"/>
  <c r="F201" i="1"/>
  <c r="G201" i="1" s="1"/>
  <c r="H201" i="1" s="1"/>
  <c r="K201" i="1" s="1"/>
  <c r="F202" i="1"/>
  <c r="G202" i="1" s="1"/>
  <c r="H202" i="1" s="1"/>
  <c r="K202" i="1" s="1"/>
  <c r="F203" i="1"/>
  <c r="G203" i="1" s="1"/>
  <c r="H203" i="1" s="1"/>
  <c r="K203" i="1" s="1"/>
  <c r="F204" i="1"/>
  <c r="G204" i="1" s="1"/>
  <c r="H204" i="1" s="1"/>
  <c r="K204" i="1" s="1"/>
  <c r="F205" i="1"/>
  <c r="G205" i="1" s="1"/>
  <c r="H205" i="1" s="1"/>
  <c r="K205" i="1" s="1"/>
  <c r="F206" i="1"/>
  <c r="G206" i="1" s="1"/>
  <c r="H206" i="1" s="1"/>
  <c r="K206" i="1" s="1"/>
  <c r="F207" i="1"/>
  <c r="G207" i="1" s="1"/>
  <c r="H207" i="1" s="1"/>
  <c r="K207" i="1" s="1"/>
  <c r="F208" i="1"/>
  <c r="G208" i="1" s="1"/>
  <c r="H208" i="1" s="1"/>
  <c r="K208" i="1" s="1"/>
  <c r="F209" i="1"/>
  <c r="G209" i="1" s="1"/>
  <c r="H209" i="1" s="1"/>
  <c r="K209" i="1" s="1"/>
  <c r="F210" i="1"/>
  <c r="G210" i="1" s="1"/>
  <c r="H210" i="1" s="1"/>
  <c r="K210" i="1" s="1"/>
  <c r="F211" i="1"/>
  <c r="F212" i="1"/>
  <c r="F213" i="1"/>
  <c r="G213" i="1" s="1"/>
  <c r="H213" i="1" s="1"/>
  <c r="K213" i="1" s="1"/>
  <c r="F214" i="1"/>
  <c r="G214" i="1" s="1"/>
  <c r="H214" i="1" s="1"/>
  <c r="K214" i="1" s="1"/>
  <c r="F215" i="1"/>
  <c r="G215" i="1" s="1"/>
  <c r="H215" i="1" s="1"/>
  <c r="K215" i="1" s="1"/>
  <c r="F216" i="1"/>
  <c r="F217" i="1"/>
  <c r="F218" i="1"/>
  <c r="G218" i="1" s="1"/>
  <c r="H218" i="1" s="1"/>
  <c r="K218" i="1" s="1"/>
  <c r="F219" i="1"/>
  <c r="G219" i="1" s="1"/>
  <c r="H219" i="1" s="1"/>
  <c r="K219" i="1" s="1"/>
  <c r="F220" i="1"/>
  <c r="G220" i="1" s="1"/>
  <c r="H220" i="1" s="1"/>
  <c r="K220" i="1" s="1"/>
  <c r="F221" i="1"/>
  <c r="G221" i="1" s="1"/>
  <c r="H221" i="1" s="1"/>
  <c r="K221" i="1" s="1"/>
  <c r="F222" i="1"/>
  <c r="G222" i="1" s="1"/>
  <c r="H222" i="1" s="1"/>
  <c r="K222" i="1" s="1"/>
  <c r="F223" i="1"/>
  <c r="G223" i="1" s="1"/>
  <c r="H223" i="1" s="1"/>
  <c r="K223" i="1" s="1"/>
  <c r="F224" i="1"/>
  <c r="G224" i="1" s="1"/>
  <c r="H224" i="1" s="1"/>
  <c r="K224" i="1" s="1"/>
  <c r="F225" i="1"/>
  <c r="G225" i="1" s="1"/>
  <c r="H225" i="1" s="1"/>
  <c r="K225" i="1" s="1"/>
  <c r="F226" i="1"/>
  <c r="G226" i="1" s="1"/>
  <c r="H226" i="1" s="1"/>
  <c r="K226" i="1" s="1"/>
  <c r="F227" i="1"/>
  <c r="G227" i="1" s="1"/>
  <c r="H227" i="1" s="1"/>
  <c r="K227" i="1" s="1"/>
  <c r="F228" i="1"/>
  <c r="G228" i="1" s="1"/>
  <c r="H228" i="1" s="1"/>
  <c r="K228" i="1" s="1"/>
  <c r="F229" i="1"/>
  <c r="G229" i="1" s="1"/>
  <c r="H229" i="1" s="1"/>
  <c r="K229" i="1" s="1"/>
  <c r="F230" i="1"/>
  <c r="G230" i="1" s="1"/>
  <c r="H230" i="1" s="1"/>
  <c r="K230" i="1" s="1"/>
  <c r="F231" i="1"/>
  <c r="G231" i="1" s="1"/>
  <c r="H231" i="1" s="1"/>
  <c r="K231" i="1" s="1"/>
  <c r="F232" i="1"/>
  <c r="G232" i="1" s="1"/>
  <c r="H232" i="1" s="1"/>
  <c r="K232" i="1" s="1"/>
  <c r="F233" i="1"/>
  <c r="G233" i="1" s="1"/>
  <c r="H233" i="1" s="1"/>
  <c r="K233" i="1" s="1"/>
  <c r="F234" i="1"/>
  <c r="G234" i="1" s="1"/>
  <c r="H234" i="1" s="1"/>
  <c r="K234" i="1" s="1"/>
  <c r="F235" i="1"/>
  <c r="G235" i="1" s="1"/>
  <c r="H235" i="1" s="1"/>
  <c r="K235" i="1" s="1"/>
  <c r="F236" i="1"/>
  <c r="G236" i="1" s="1"/>
  <c r="H236" i="1" s="1"/>
  <c r="K236" i="1" s="1"/>
  <c r="F237" i="1"/>
  <c r="G237" i="1" s="1"/>
  <c r="H237" i="1" s="1"/>
  <c r="K237" i="1" s="1"/>
  <c r="F238" i="1"/>
  <c r="G238" i="1" s="1"/>
  <c r="H238" i="1" s="1"/>
  <c r="K238" i="1" s="1"/>
  <c r="F239" i="1"/>
  <c r="G239" i="1" s="1"/>
  <c r="H239" i="1" s="1"/>
  <c r="K239" i="1" s="1"/>
  <c r="F240" i="1"/>
  <c r="G240" i="1" s="1"/>
  <c r="H240" i="1" s="1"/>
  <c r="K240" i="1" s="1"/>
  <c r="F241" i="1"/>
  <c r="G241" i="1" s="1"/>
  <c r="H241" i="1" s="1"/>
  <c r="K241" i="1" s="1"/>
  <c r="F242" i="1"/>
  <c r="G242" i="1" s="1"/>
  <c r="H242" i="1" s="1"/>
  <c r="K242" i="1" s="1"/>
  <c r="F243" i="1"/>
  <c r="G243" i="1" s="1"/>
  <c r="H243" i="1" s="1"/>
  <c r="K243" i="1" s="1"/>
  <c r="F244" i="1"/>
  <c r="G244" i="1" s="1"/>
  <c r="H244" i="1" s="1"/>
  <c r="K244" i="1" s="1"/>
  <c r="F245" i="1"/>
  <c r="G245" i="1" s="1"/>
  <c r="H245" i="1" s="1"/>
  <c r="K245" i="1" s="1"/>
  <c r="F246" i="1"/>
  <c r="G246" i="1" s="1"/>
  <c r="H246" i="1" s="1"/>
  <c r="K246" i="1" s="1"/>
  <c r="F247" i="1"/>
  <c r="F248" i="1"/>
  <c r="G248" i="1" s="1"/>
  <c r="H248" i="1" s="1"/>
  <c r="K248" i="1" s="1"/>
  <c r="F249" i="1"/>
  <c r="G249" i="1" s="1"/>
  <c r="H249" i="1" s="1"/>
  <c r="K249" i="1" s="1"/>
  <c r="F250" i="1"/>
  <c r="G250" i="1" s="1"/>
  <c r="H250" i="1" s="1"/>
  <c r="K250" i="1" s="1"/>
  <c r="F251" i="1"/>
  <c r="G251" i="1" s="1"/>
  <c r="H251" i="1" s="1"/>
  <c r="K251" i="1" s="1"/>
  <c r="F252" i="1"/>
  <c r="G252" i="1" s="1"/>
  <c r="H252" i="1" s="1"/>
  <c r="K252" i="1" s="1"/>
  <c r="F253" i="1"/>
  <c r="G253" i="1" s="1"/>
  <c r="H253" i="1" s="1"/>
  <c r="K253" i="1" s="1"/>
  <c r="F254" i="1"/>
  <c r="G254" i="1" s="1"/>
  <c r="H254" i="1" s="1"/>
  <c r="K254" i="1" s="1"/>
  <c r="F255" i="1"/>
  <c r="G255" i="1" s="1"/>
  <c r="H255" i="1" s="1"/>
  <c r="K255" i="1" s="1"/>
  <c r="F256" i="1"/>
  <c r="G256" i="1" s="1"/>
  <c r="H256" i="1" s="1"/>
  <c r="K256" i="1" s="1"/>
  <c r="F257" i="1"/>
  <c r="G257" i="1" s="1"/>
  <c r="H257" i="1" s="1"/>
  <c r="K257" i="1" s="1"/>
  <c r="F258" i="1"/>
  <c r="G258" i="1" s="1"/>
  <c r="H258" i="1" s="1"/>
  <c r="K258" i="1" s="1"/>
  <c r="F259" i="1"/>
  <c r="G259" i="1" s="1"/>
  <c r="H259" i="1" s="1"/>
  <c r="K259" i="1" s="1"/>
  <c r="F260" i="1"/>
  <c r="F261" i="1"/>
  <c r="G261" i="1" s="1"/>
  <c r="H261" i="1" s="1"/>
  <c r="K261" i="1" s="1"/>
  <c r="F262" i="1"/>
  <c r="G262" i="1" s="1"/>
  <c r="H262" i="1" s="1"/>
  <c r="K262" i="1" s="1"/>
  <c r="F263" i="1"/>
  <c r="G263" i="1" s="1"/>
  <c r="H263" i="1" s="1"/>
  <c r="K263" i="1" s="1"/>
  <c r="F264" i="1"/>
  <c r="G264" i="1" s="1"/>
  <c r="H264" i="1" s="1"/>
  <c r="K264" i="1" s="1"/>
  <c r="F265" i="1"/>
  <c r="G265" i="1" s="1"/>
  <c r="H265" i="1" s="1"/>
  <c r="K265" i="1" s="1"/>
  <c r="F266" i="1"/>
  <c r="G266" i="1" s="1"/>
  <c r="H266" i="1" s="1"/>
  <c r="K266" i="1" s="1"/>
  <c r="F267" i="1"/>
  <c r="G267" i="1" s="1"/>
  <c r="H267" i="1" s="1"/>
  <c r="K267" i="1" s="1"/>
  <c r="F268" i="1"/>
  <c r="G268" i="1" s="1"/>
  <c r="H268" i="1" s="1"/>
  <c r="K268" i="1" s="1"/>
  <c r="F269" i="1"/>
  <c r="G269" i="1" s="1"/>
  <c r="H269" i="1" s="1"/>
  <c r="K269" i="1" s="1"/>
  <c r="F270" i="1"/>
  <c r="G270" i="1" s="1"/>
  <c r="H270" i="1" s="1"/>
  <c r="K270" i="1" s="1"/>
  <c r="F271" i="1"/>
  <c r="F272" i="1"/>
  <c r="G272" i="1" s="1"/>
  <c r="H272" i="1" s="1"/>
  <c r="K272" i="1" s="1"/>
  <c r="F273" i="1"/>
  <c r="G273" i="1" s="1"/>
  <c r="H273" i="1" s="1"/>
  <c r="K273" i="1" s="1"/>
  <c r="F274" i="1"/>
  <c r="G274" i="1" s="1"/>
  <c r="H274" i="1" s="1"/>
  <c r="K274" i="1" s="1"/>
  <c r="F275" i="1"/>
  <c r="G275" i="1" s="1"/>
  <c r="H275" i="1" s="1"/>
  <c r="K275" i="1" s="1"/>
  <c r="F276" i="1"/>
  <c r="F277" i="1"/>
  <c r="F278" i="1"/>
  <c r="G278" i="1" s="1"/>
  <c r="H278" i="1" s="1"/>
  <c r="K278" i="1" s="1"/>
  <c r="F279" i="1"/>
  <c r="G279" i="1" s="1"/>
  <c r="H279" i="1" s="1"/>
  <c r="K279" i="1" s="1"/>
  <c r="F280" i="1"/>
  <c r="G280" i="1" s="1"/>
  <c r="H280" i="1" s="1"/>
  <c r="K280" i="1" s="1"/>
  <c r="F281" i="1"/>
  <c r="G281" i="1" s="1"/>
  <c r="H281" i="1" s="1"/>
  <c r="K281" i="1" s="1"/>
  <c r="F282" i="1"/>
  <c r="G282" i="1" s="1"/>
  <c r="H282" i="1" s="1"/>
  <c r="K282" i="1" s="1"/>
  <c r="F283" i="1"/>
  <c r="F284" i="1"/>
  <c r="G284" i="1" s="1"/>
  <c r="H284" i="1" s="1"/>
  <c r="K284" i="1" s="1"/>
  <c r="F285" i="1"/>
  <c r="G285" i="1" s="1"/>
  <c r="H285" i="1" s="1"/>
  <c r="K285" i="1" s="1"/>
  <c r="F286" i="1"/>
  <c r="G286" i="1" s="1"/>
  <c r="H286" i="1" s="1"/>
  <c r="K286" i="1" s="1"/>
  <c r="F287" i="1"/>
  <c r="G287" i="1" s="1"/>
  <c r="H287" i="1" s="1"/>
  <c r="K287" i="1" s="1"/>
  <c r="F288" i="1"/>
  <c r="G288" i="1" s="1"/>
  <c r="H288" i="1" s="1"/>
  <c r="K288" i="1" s="1"/>
  <c r="F289" i="1"/>
  <c r="G289" i="1" s="1"/>
  <c r="H289" i="1" s="1"/>
  <c r="K289" i="1" s="1"/>
  <c r="F290" i="1"/>
  <c r="G290" i="1" s="1"/>
  <c r="H290" i="1" s="1"/>
  <c r="K290" i="1" s="1"/>
  <c r="F291" i="1"/>
  <c r="G291" i="1" s="1"/>
  <c r="H291" i="1" s="1"/>
  <c r="K291" i="1" s="1"/>
  <c r="F292" i="1"/>
  <c r="G292" i="1" s="1"/>
  <c r="H292" i="1" s="1"/>
  <c r="K292" i="1" s="1"/>
  <c r="F293" i="1"/>
  <c r="G293" i="1" s="1"/>
  <c r="H293" i="1" s="1"/>
  <c r="K293" i="1" s="1"/>
  <c r="F294" i="1"/>
  <c r="G294" i="1" s="1"/>
  <c r="H294" i="1" s="1"/>
  <c r="K294" i="1" s="1"/>
  <c r="F295" i="1"/>
  <c r="G295" i="1" s="1"/>
  <c r="H295" i="1" s="1"/>
  <c r="K295" i="1" s="1"/>
  <c r="F296" i="1"/>
  <c r="G296" i="1" s="1"/>
  <c r="H296" i="1" s="1"/>
  <c r="K296" i="1" s="1"/>
  <c r="F297" i="1"/>
  <c r="F298" i="1"/>
  <c r="G298" i="1" s="1"/>
  <c r="H298" i="1" s="1"/>
  <c r="K298" i="1" s="1"/>
  <c r="F299" i="1"/>
  <c r="G299" i="1" s="1"/>
  <c r="H299" i="1" s="1"/>
  <c r="K299" i="1" s="1"/>
  <c r="F300" i="1"/>
  <c r="G300" i="1" s="1"/>
  <c r="H300" i="1" s="1"/>
  <c r="K300" i="1" s="1"/>
  <c r="F301" i="1"/>
  <c r="F302" i="1"/>
  <c r="G302" i="1" s="1"/>
  <c r="H302" i="1" s="1"/>
  <c r="K302" i="1" s="1"/>
  <c r="F303" i="1"/>
  <c r="G303" i="1" s="1"/>
  <c r="H303" i="1" s="1"/>
  <c r="K303" i="1" s="1"/>
  <c r="F304" i="1"/>
  <c r="G304" i="1" s="1"/>
  <c r="H304" i="1" s="1"/>
  <c r="K304" i="1" s="1"/>
  <c r="F305" i="1"/>
  <c r="G305" i="1" s="1"/>
  <c r="H305" i="1" s="1"/>
  <c r="K305" i="1" s="1"/>
  <c r="F306" i="1"/>
  <c r="G306" i="1" s="1"/>
  <c r="H306" i="1" s="1"/>
  <c r="K306" i="1" s="1"/>
  <c r="F307" i="1"/>
  <c r="G307" i="1" s="1"/>
  <c r="H307" i="1" s="1"/>
  <c r="K307" i="1" s="1"/>
  <c r="F308" i="1"/>
  <c r="G308" i="1" s="1"/>
  <c r="H308" i="1" s="1"/>
  <c r="K308" i="1" s="1"/>
  <c r="F309" i="1"/>
  <c r="G309" i="1" s="1"/>
  <c r="H309" i="1" s="1"/>
  <c r="K309" i="1" s="1"/>
  <c r="F310" i="1"/>
  <c r="G310" i="1" s="1"/>
  <c r="H310" i="1" s="1"/>
  <c r="K310" i="1" s="1"/>
  <c r="F311" i="1"/>
  <c r="G311" i="1" s="1"/>
  <c r="H311" i="1" s="1"/>
  <c r="K311" i="1" s="1"/>
  <c r="F312" i="1"/>
  <c r="G312" i="1" s="1"/>
  <c r="H312" i="1" s="1"/>
  <c r="K312" i="1" s="1"/>
  <c r="F313" i="1"/>
  <c r="G313" i="1" s="1"/>
  <c r="H313" i="1" s="1"/>
  <c r="K313" i="1" s="1"/>
  <c r="F314" i="1"/>
  <c r="G314" i="1" s="1"/>
  <c r="H314" i="1" s="1"/>
  <c r="K314" i="1" s="1"/>
  <c r="F315" i="1"/>
  <c r="G315" i="1" s="1"/>
  <c r="H315" i="1" s="1"/>
  <c r="K315" i="1" s="1"/>
  <c r="F316" i="1"/>
  <c r="G316" i="1" s="1"/>
  <c r="H316" i="1" s="1"/>
  <c r="K316" i="1" s="1"/>
  <c r="F317" i="1"/>
  <c r="G317" i="1" s="1"/>
  <c r="H317" i="1" s="1"/>
  <c r="K317" i="1" s="1"/>
  <c r="F318" i="1"/>
  <c r="G318" i="1" s="1"/>
  <c r="H318" i="1" s="1"/>
  <c r="K318" i="1" s="1"/>
  <c r="F319" i="1"/>
  <c r="G319" i="1" s="1"/>
  <c r="H319" i="1" s="1"/>
  <c r="K319" i="1" s="1"/>
  <c r="F320" i="1"/>
  <c r="F321" i="1"/>
  <c r="F322" i="1"/>
  <c r="G322" i="1" s="1"/>
  <c r="H322" i="1" s="1"/>
  <c r="K322" i="1" s="1"/>
  <c r="F323" i="1"/>
  <c r="G323" i="1" s="1"/>
  <c r="H323" i="1" s="1"/>
  <c r="K323" i="1" s="1"/>
  <c r="F324" i="1"/>
  <c r="F325" i="1"/>
  <c r="G325" i="1" s="1"/>
  <c r="H325" i="1" s="1"/>
  <c r="K325" i="1" s="1"/>
  <c r="F326" i="1"/>
  <c r="G326" i="1" s="1"/>
  <c r="H326" i="1" s="1"/>
  <c r="K326" i="1" s="1"/>
  <c r="F327" i="1"/>
  <c r="G327" i="1" s="1"/>
  <c r="H327" i="1" s="1"/>
  <c r="K327" i="1" s="1"/>
  <c r="F328" i="1"/>
  <c r="G328" i="1" s="1"/>
  <c r="H328" i="1" s="1"/>
  <c r="K328" i="1" s="1"/>
  <c r="F329" i="1"/>
  <c r="G329" i="1" s="1"/>
  <c r="F330" i="1"/>
  <c r="G330" i="1" s="1"/>
  <c r="H330" i="1" s="1"/>
  <c r="K330" i="1" s="1"/>
  <c r="F331" i="1"/>
  <c r="F332" i="1"/>
  <c r="F333" i="1"/>
  <c r="G333" i="1" s="1"/>
  <c r="H333" i="1" s="1"/>
  <c r="K333" i="1" s="1"/>
  <c r="F334" i="1"/>
  <c r="G334" i="1" s="1"/>
  <c r="H334" i="1" s="1"/>
  <c r="K334" i="1" s="1"/>
  <c r="F335" i="1"/>
  <c r="G335" i="1" s="1"/>
  <c r="H335" i="1" s="1"/>
  <c r="K335" i="1" s="1"/>
  <c r="F336" i="1"/>
  <c r="G336" i="1" s="1"/>
  <c r="H336" i="1" s="1"/>
  <c r="K336" i="1" s="1"/>
  <c r="F337" i="1"/>
  <c r="G337" i="1" s="1"/>
  <c r="H337" i="1" s="1"/>
  <c r="K337" i="1" s="1"/>
  <c r="F338" i="1"/>
  <c r="G338" i="1" s="1"/>
  <c r="H338" i="1" s="1"/>
  <c r="K338" i="1" s="1"/>
  <c r="F339" i="1"/>
  <c r="G339" i="1" s="1"/>
  <c r="H339" i="1" s="1"/>
  <c r="K339" i="1" s="1"/>
  <c r="F340" i="1"/>
  <c r="G340" i="1" s="1"/>
  <c r="H340" i="1" s="1"/>
  <c r="K340" i="1" s="1"/>
  <c r="F341" i="1"/>
  <c r="G341" i="1" s="1"/>
  <c r="H341" i="1" s="1"/>
  <c r="K341" i="1" s="1"/>
  <c r="F342" i="1"/>
  <c r="G342" i="1" s="1"/>
  <c r="H342" i="1" s="1"/>
  <c r="K342" i="1" s="1"/>
  <c r="F343" i="1"/>
  <c r="G343" i="1" s="1"/>
  <c r="H343" i="1" s="1"/>
  <c r="K343" i="1" s="1"/>
  <c r="F344" i="1"/>
  <c r="G344" i="1" s="1"/>
  <c r="H344" i="1" s="1"/>
  <c r="K344" i="1" s="1"/>
  <c r="F345" i="1"/>
  <c r="G345" i="1" s="1"/>
  <c r="H345" i="1" s="1"/>
  <c r="K345" i="1" s="1"/>
  <c r="F346" i="1"/>
  <c r="G346" i="1" s="1"/>
  <c r="H346" i="1" s="1"/>
  <c r="K346" i="1" s="1"/>
  <c r="F347" i="1"/>
  <c r="G347" i="1" s="1"/>
  <c r="H347" i="1" s="1"/>
  <c r="K347" i="1" s="1"/>
  <c r="F348" i="1"/>
  <c r="G348" i="1" s="1"/>
  <c r="H348" i="1" s="1"/>
  <c r="K348" i="1" s="1"/>
  <c r="F349" i="1"/>
  <c r="G349" i="1" s="1"/>
  <c r="H349" i="1" s="1"/>
  <c r="K349" i="1" s="1"/>
  <c r="F350" i="1"/>
  <c r="G350" i="1" s="1"/>
  <c r="H350" i="1" s="1"/>
  <c r="K350" i="1" s="1"/>
  <c r="F351" i="1"/>
  <c r="G351" i="1" s="1"/>
  <c r="H351" i="1" s="1"/>
  <c r="K351" i="1" s="1"/>
  <c r="F352" i="1"/>
  <c r="G352" i="1" s="1"/>
  <c r="H352" i="1" s="1"/>
  <c r="K352" i="1" s="1"/>
  <c r="F353" i="1"/>
  <c r="G353" i="1" s="1"/>
  <c r="H353" i="1" s="1"/>
  <c r="K353" i="1" s="1"/>
  <c r="F354" i="1"/>
  <c r="G354" i="1" s="1"/>
  <c r="H354" i="1" s="1"/>
  <c r="K354" i="1" s="1"/>
  <c r="F355" i="1"/>
  <c r="G355" i="1" s="1"/>
  <c r="H355" i="1" s="1"/>
  <c r="K355" i="1" s="1"/>
  <c r="F356" i="1"/>
  <c r="F357" i="1"/>
  <c r="F358" i="1"/>
  <c r="F359" i="1"/>
  <c r="G359" i="1" s="1"/>
  <c r="H359" i="1" s="1"/>
  <c r="K359" i="1" s="1"/>
  <c r="F360" i="1"/>
  <c r="G360" i="1" s="1"/>
  <c r="H360" i="1" s="1"/>
  <c r="K360" i="1" s="1"/>
  <c r="F361" i="1"/>
  <c r="G361" i="1" s="1"/>
  <c r="H361" i="1" s="1"/>
  <c r="K361" i="1" s="1"/>
  <c r="F362" i="1"/>
  <c r="G362" i="1" s="1"/>
  <c r="H362" i="1" s="1"/>
  <c r="K362" i="1" s="1"/>
  <c r="F363" i="1"/>
  <c r="G363" i="1" s="1"/>
  <c r="H363" i="1" s="1"/>
  <c r="K363" i="1" s="1"/>
  <c r="F364" i="1"/>
  <c r="G364" i="1" s="1"/>
  <c r="H364" i="1" s="1"/>
  <c r="K364" i="1" s="1"/>
  <c r="F365" i="1"/>
  <c r="G365" i="1" s="1"/>
  <c r="H365" i="1" s="1"/>
  <c r="K365" i="1" s="1"/>
  <c r="F366" i="1"/>
  <c r="G366" i="1" s="1"/>
  <c r="H366" i="1" s="1"/>
  <c r="K366" i="1" s="1"/>
  <c r="F367" i="1"/>
  <c r="F368" i="1"/>
  <c r="G368" i="1" s="1"/>
  <c r="H368" i="1" s="1"/>
  <c r="K368" i="1" s="1"/>
  <c r="F369" i="1"/>
  <c r="G369" i="1" s="1"/>
  <c r="H369" i="1" s="1"/>
  <c r="K369" i="1" s="1"/>
  <c r="F370" i="1"/>
  <c r="G370" i="1" s="1"/>
  <c r="H370" i="1" s="1"/>
  <c r="K370" i="1" s="1"/>
  <c r="F371" i="1"/>
  <c r="G371" i="1" s="1"/>
  <c r="H371" i="1" s="1"/>
  <c r="K371" i="1" s="1"/>
  <c r="F372" i="1"/>
  <c r="G372" i="1" s="1"/>
  <c r="H372" i="1" s="1"/>
  <c r="K372" i="1" s="1"/>
  <c r="F373" i="1"/>
  <c r="G373" i="1" s="1"/>
  <c r="H373" i="1" s="1"/>
  <c r="K373" i="1" s="1"/>
  <c r="F374" i="1"/>
  <c r="G374" i="1" s="1"/>
  <c r="H374" i="1" s="1"/>
  <c r="K374" i="1" s="1"/>
  <c r="F375" i="1"/>
  <c r="G375" i="1" s="1"/>
  <c r="H375" i="1" s="1"/>
  <c r="K375" i="1" s="1"/>
  <c r="F376" i="1"/>
  <c r="G376" i="1" s="1"/>
  <c r="H376" i="1" s="1"/>
  <c r="K376" i="1" s="1"/>
  <c r="F377" i="1"/>
  <c r="G377" i="1" s="1"/>
  <c r="H377" i="1" s="1"/>
  <c r="K377" i="1" s="1"/>
  <c r="F378" i="1"/>
  <c r="G378" i="1" s="1"/>
  <c r="H378" i="1" s="1"/>
  <c r="K378" i="1" s="1"/>
  <c r="F379" i="1"/>
  <c r="F380" i="1"/>
  <c r="F381" i="1"/>
  <c r="F382" i="1"/>
  <c r="G382" i="1" s="1"/>
  <c r="H382" i="1" s="1"/>
  <c r="K382" i="1" s="1"/>
  <c r="F383" i="1"/>
  <c r="G383" i="1" s="1"/>
  <c r="H383" i="1" s="1"/>
  <c r="K383" i="1" s="1"/>
  <c r="F384" i="1"/>
  <c r="F385" i="1"/>
  <c r="G385" i="1" s="1"/>
  <c r="H385" i="1" s="1"/>
  <c r="K385" i="1" s="1"/>
  <c r="F386" i="1"/>
  <c r="G386" i="1" s="1"/>
  <c r="H386" i="1" s="1"/>
  <c r="K386" i="1" s="1"/>
  <c r="F387" i="1"/>
  <c r="G387" i="1" s="1"/>
  <c r="H387" i="1" s="1"/>
  <c r="K387" i="1" s="1"/>
  <c r="F388" i="1"/>
  <c r="G388" i="1" s="1"/>
  <c r="H388" i="1" s="1"/>
  <c r="K388" i="1" s="1"/>
  <c r="F389" i="1"/>
  <c r="G389" i="1" s="1"/>
  <c r="H389" i="1" s="1"/>
  <c r="K389" i="1" s="1"/>
  <c r="F390" i="1"/>
  <c r="G390" i="1" s="1"/>
  <c r="H390" i="1" s="1"/>
  <c r="K390" i="1" s="1"/>
  <c r="F391" i="1"/>
  <c r="G391" i="1" s="1"/>
  <c r="H391" i="1" s="1"/>
  <c r="K391" i="1" s="1"/>
  <c r="F392" i="1"/>
  <c r="G392" i="1" s="1"/>
  <c r="H392" i="1" s="1"/>
  <c r="K392" i="1" s="1"/>
  <c r="F393" i="1"/>
  <c r="G393" i="1" s="1"/>
  <c r="H393" i="1" s="1"/>
  <c r="K393" i="1" s="1"/>
  <c r="F394" i="1"/>
  <c r="G394" i="1" s="1"/>
  <c r="H394" i="1" s="1"/>
  <c r="K394" i="1" s="1"/>
  <c r="F395" i="1"/>
  <c r="G395" i="1" s="1"/>
  <c r="H395" i="1" s="1"/>
  <c r="K395" i="1" s="1"/>
  <c r="F396" i="1"/>
  <c r="G396" i="1" s="1"/>
  <c r="H396" i="1" s="1"/>
  <c r="K396" i="1" s="1"/>
  <c r="F397" i="1"/>
  <c r="G397" i="1" s="1"/>
  <c r="H397" i="1" s="1"/>
  <c r="K397" i="1" s="1"/>
  <c r="F398" i="1"/>
  <c r="G398" i="1" s="1"/>
  <c r="H398" i="1" s="1"/>
  <c r="K398" i="1" s="1"/>
  <c r="F399" i="1"/>
  <c r="G399" i="1" s="1"/>
  <c r="H399" i="1" s="1"/>
  <c r="K399" i="1" s="1"/>
  <c r="F400" i="1"/>
  <c r="G400" i="1" s="1"/>
  <c r="H400" i="1" s="1"/>
  <c r="K400" i="1" s="1"/>
  <c r="F401" i="1"/>
  <c r="G401" i="1" s="1"/>
  <c r="H401" i="1" s="1"/>
  <c r="K401" i="1" s="1"/>
  <c r="F402" i="1"/>
  <c r="G402" i="1" s="1"/>
  <c r="H402" i="1" s="1"/>
  <c r="K402" i="1" s="1"/>
  <c r="F403" i="1"/>
  <c r="G403" i="1" s="1"/>
  <c r="H403" i="1" s="1"/>
  <c r="K403" i="1" s="1"/>
  <c r="F404" i="1"/>
  <c r="G404" i="1" s="1"/>
  <c r="H404" i="1" s="1"/>
  <c r="K404" i="1" s="1"/>
  <c r="F405" i="1"/>
  <c r="G405" i="1" s="1"/>
  <c r="H405" i="1" s="1"/>
  <c r="K405" i="1" s="1"/>
  <c r="F406" i="1"/>
  <c r="G406" i="1" s="1"/>
  <c r="H406" i="1" s="1"/>
  <c r="K406" i="1" s="1"/>
  <c r="F407" i="1"/>
  <c r="G407" i="1" s="1"/>
  <c r="H407" i="1" s="1"/>
  <c r="K407" i="1" s="1"/>
  <c r="F408" i="1"/>
  <c r="G408" i="1" s="1"/>
  <c r="H408" i="1" s="1"/>
  <c r="K408" i="1" s="1"/>
  <c r="F409" i="1"/>
  <c r="G409" i="1" s="1"/>
  <c r="H409" i="1" s="1"/>
  <c r="K409" i="1" s="1"/>
  <c r="F410" i="1"/>
  <c r="G410" i="1" s="1"/>
  <c r="H410" i="1" s="1"/>
  <c r="K410" i="1" s="1"/>
  <c r="F411" i="1"/>
  <c r="G411" i="1" s="1"/>
  <c r="H411" i="1" s="1"/>
  <c r="K411" i="1" s="1"/>
  <c r="F412" i="1"/>
  <c r="G412" i="1" s="1"/>
  <c r="H412" i="1" s="1"/>
  <c r="K412" i="1" s="1"/>
  <c r="F413" i="1"/>
  <c r="G413" i="1" s="1"/>
  <c r="H413" i="1" s="1"/>
  <c r="K413" i="1" s="1"/>
  <c r="F414" i="1"/>
  <c r="G414" i="1" s="1"/>
  <c r="H414" i="1" s="1"/>
  <c r="K414" i="1" s="1"/>
  <c r="F415" i="1"/>
  <c r="F416" i="1"/>
  <c r="F417" i="1"/>
  <c r="F418" i="1"/>
  <c r="G418" i="1" s="1"/>
  <c r="H418" i="1" s="1"/>
  <c r="K418" i="1" s="1"/>
  <c r="F419" i="1"/>
  <c r="G419" i="1" s="1"/>
  <c r="H419" i="1" s="1"/>
  <c r="K419" i="1" s="1"/>
  <c r="F420" i="1"/>
  <c r="G420" i="1" s="1"/>
  <c r="H420" i="1" s="1"/>
  <c r="K420" i="1" s="1"/>
  <c r="F421" i="1"/>
  <c r="F422" i="1"/>
  <c r="F423" i="1"/>
  <c r="G423" i="1" s="1"/>
  <c r="H423" i="1" s="1"/>
  <c r="K423" i="1" s="1"/>
  <c r="F424" i="1"/>
  <c r="G424" i="1" s="1"/>
  <c r="H424" i="1" s="1"/>
  <c r="K424" i="1" s="1"/>
  <c r="F425" i="1"/>
  <c r="G425" i="1" s="1"/>
  <c r="H425" i="1" s="1"/>
  <c r="K425" i="1" s="1"/>
  <c r="F426" i="1"/>
  <c r="G426" i="1" s="1"/>
  <c r="H426" i="1" s="1"/>
  <c r="K426" i="1" s="1"/>
  <c r="F427" i="1"/>
  <c r="F428" i="1"/>
  <c r="G428" i="1" s="1"/>
  <c r="H428" i="1" s="1"/>
  <c r="K428" i="1" s="1"/>
  <c r="F429" i="1"/>
  <c r="G429" i="1" s="1"/>
  <c r="H429" i="1" s="1"/>
  <c r="K429" i="1" s="1"/>
  <c r="F430" i="1"/>
  <c r="G430" i="1" s="1"/>
  <c r="H430" i="1" s="1"/>
  <c r="K430" i="1" s="1"/>
  <c r="F431" i="1"/>
  <c r="G431" i="1" s="1"/>
  <c r="H431" i="1" s="1"/>
  <c r="K431" i="1" s="1"/>
  <c r="F432" i="1"/>
  <c r="G432" i="1" s="1"/>
  <c r="H432" i="1" s="1"/>
  <c r="K432" i="1" s="1"/>
  <c r="F433" i="1"/>
  <c r="G433" i="1" s="1"/>
  <c r="H433" i="1" s="1"/>
  <c r="K433" i="1" s="1"/>
  <c r="F434" i="1"/>
  <c r="G434" i="1" s="1"/>
  <c r="H434" i="1" s="1"/>
  <c r="K434" i="1" s="1"/>
  <c r="F435" i="1"/>
  <c r="G435" i="1" s="1"/>
  <c r="H435" i="1" s="1"/>
  <c r="K435" i="1" s="1"/>
  <c r="F436" i="1"/>
  <c r="G436" i="1" s="1"/>
  <c r="H436" i="1" s="1"/>
  <c r="K436" i="1" s="1"/>
  <c r="F437" i="1"/>
  <c r="G437" i="1" s="1"/>
  <c r="H437" i="1" s="1"/>
  <c r="K437" i="1" s="1"/>
  <c r="F438" i="1"/>
  <c r="G438" i="1" s="1"/>
  <c r="H438" i="1" s="1"/>
  <c r="K438" i="1" s="1"/>
  <c r="F439" i="1"/>
  <c r="F440" i="1"/>
  <c r="F441" i="1"/>
  <c r="G441" i="1" s="1"/>
  <c r="H441" i="1" s="1"/>
  <c r="K441" i="1" s="1"/>
  <c r="F442" i="1"/>
  <c r="G442" i="1" s="1"/>
  <c r="H442" i="1" s="1"/>
  <c r="K442" i="1" s="1"/>
  <c r="F443" i="1"/>
  <c r="G443" i="1" s="1"/>
  <c r="H443" i="1" s="1"/>
  <c r="K443" i="1" s="1"/>
  <c r="F444" i="1"/>
  <c r="G444" i="1" s="1"/>
  <c r="H444" i="1" s="1"/>
  <c r="K444" i="1" s="1"/>
  <c r="F445" i="1"/>
  <c r="G445" i="1" s="1"/>
  <c r="H445" i="1" s="1"/>
  <c r="K445" i="1" s="1"/>
  <c r="F446" i="1"/>
  <c r="G446" i="1" s="1"/>
  <c r="H446" i="1" s="1"/>
  <c r="K446" i="1" s="1"/>
  <c r="F447" i="1"/>
  <c r="G447" i="1" s="1"/>
  <c r="H447" i="1" s="1"/>
  <c r="K447" i="1" s="1"/>
  <c r="F448" i="1"/>
  <c r="G448" i="1" s="1"/>
  <c r="H448" i="1" s="1"/>
  <c r="K448" i="1" s="1"/>
  <c r="F449" i="1"/>
  <c r="G449" i="1" s="1"/>
  <c r="H449" i="1" s="1"/>
  <c r="K449" i="1" s="1"/>
  <c r="F450" i="1"/>
  <c r="G450" i="1" s="1"/>
  <c r="H450" i="1" s="1"/>
  <c r="K450" i="1" s="1"/>
  <c r="F451" i="1"/>
  <c r="G451" i="1" s="1"/>
  <c r="H451" i="1" s="1"/>
  <c r="K451" i="1" s="1"/>
  <c r="F452" i="1"/>
  <c r="G452" i="1" s="1"/>
  <c r="H452" i="1" s="1"/>
  <c r="K452" i="1" s="1"/>
  <c r="F453" i="1"/>
  <c r="F454" i="1"/>
  <c r="F455" i="1"/>
  <c r="G455" i="1" s="1"/>
  <c r="H455" i="1" s="1"/>
  <c r="K455" i="1" s="1"/>
  <c r="F456" i="1"/>
  <c r="G456" i="1" s="1"/>
  <c r="H456" i="1" s="1"/>
  <c r="K456" i="1" s="1"/>
  <c r="F457" i="1"/>
  <c r="G457" i="1" s="1"/>
  <c r="H457" i="1" s="1"/>
  <c r="K457" i="1" s="1"/>
  <c r="F458" i="1"/>
  <c r="G458" i="1" s="1"/>
  <c r="H458" i="1" s="1"/>
  <c r="K458" i="1" s="1"/>
  <c r="F459" i="1"/>
  <c r="G459" i="1" s="1"/>
  <c r="H459" i="1" s="1"/>
  <c r="K459" i="1" s="1"/>
  <c r="F460" i="1"/>
  <c r="G460" i="1" s="1"/>
  <c r="H460" i="1" s="1"/>
  <c r="K460" i="1" s="1"/>
  <c r="F461" i="1"/>
  <c r="G461" i="1" s="1"/>
  <c r="H461" i="1" s="1"/>
  <c r="K461" i="1" s="1"/>
  <c r="F462" i="1"/>
  <c r="G462" i="1" s="1"/>
  <c r="H462" i="1" s="1"/>
  <c r="K462" i="1" s="1"/>
  <c r="F463" i="1"/>
  <c r="F464" i="1"/>
  <c r="G464" i="1" s="1"/>
  <c r="H464" i="1" s="1"/>
  <c r="K464" i="1" s="1"/>
  <c r="F465" i="1"/>
  <c r="G465" i="1" s="1"/>
  <c r="H465" i="1" s="1"/>
  <c r="K465" i="1" s="1"/>
  <c r="F466" i="1"/>
  <c r="G466" i="1" s="1"/>
  <c r="H466" i="1" s="1"/>
  <c r="K466" i="1" s="1"/>
  <c r="F467" i="1"/>
  <c r="G467" i="1" s="1"/>
  <c r="H467" i="1" s="1"/>
  <c r="K467" i="1" s="1"/>
  <c r="F468" i="1"/>
  <c r="G468" i="1" s="1"/>
  <c r="H468" i="1" s="1"/>
  <c r="K468" i="1" s="1"/>
  <c r="F469" i="1"/>
  <c r="G469" i="1" s="1"/>
  <c r="H469" i="1" s="1"/>
  <c r="K469" i="1" s="1"/>
  <c r="F470" i="1"/>
  <c r="G470" i="1" s="1"/>
  <c r="H470" i="1" s="1"/>
  <c r="K470" i="1" s="1"/>
  <c r="F471" i="1"/>
  <c r="G471" i="1" s="1"/>
  <c r="H471" i="1" s="1"/>
  <c r="K471" i="1" s="1"/>
  <c r="F472" i="1"/>
  <c r="G472" i="1" s="1"/>
  <c r="H472" i="1" s="1"/>
  <c r="K472" i="1" s="1"/>
  <c r="F473" i="1"/>
  <c r="G473" i="1" s="1"/>
  <c r="H473" i="1" s="1"/>
  <c r="K473" i="1" s="1"/>
  <c r="F474" i="1"/>
  <c r="G474" i="1" s="1"/>
  <c r="H474" i="1" s="1"/>
  <c r="K474" i="1" s="1"/>
  <c r="F475" i="1"/>
  <c r="F476" i="1"/>
  <c r="F477" i="1"/>
  <c r="F478" i="1"/>
  <c r="G478" i="1" s="1"/>
  <c r="H478" i="1" s="1"/>
  <c r="K478" i="1" s="1"/>
  <c r="F479" i="1"/>
  <c r="G479" i="1" s="1"/>
  <c r="H479" i="1" s="1"/>
  <c r="K479" i="1" s="1"/>
  <c r="F480" i="1"/>
  <c r="F481" i="1"/>
  <c r="G481" i="1" s="1"/>
  <c r="H481" i="1" s="1"/>
  <c r="K481" i="1" s="1"/>
  <c r="F482" i="1"/>
  <c r="G482" i="1" s="1"/>
  <c r="H482" i="1" s="1"/>
  <c r="K482" i="1" s="1"/>
  <c r="F483" i="1"/>
  <c r="G483" i="1" s="1"/>
  <c r="H483" i="1" s="1"/>
  <c r="K483" i="1" s="1"/>
  <c r="F484" i="1"/>
  <c r="G484" i="1" s="1"/>
  <c r="H484" i="1" s="1"/>
  <c r="K484" i="1" s="1"/>
  <c r="F485" i="1"/>
  <c r="G485" i="1" s="1"/>
  <c r="H485" i="1" s="1"/>
  <c r="K485" i="1" s="1"/>
  <c r="F486" i="1"/>
  <c r="G486" i="1" s="1"/>
  <c r="H486" i="1" s="1"/>
  <c r="K486" i="1" s="1"/>
  <c r="F487" i="1"/>
  <c r="G487" i="1" s="1"/>
  <c r="H487" i="1" s="1"/>
  <c r="K487" i="1" s="1"/>
  <c r="F488" i="1"/>
  <c r="G488" i="1" s="1"/>
  <c r="H488" i="1" s="1"/>
  <c r="K488" i="1" s="1"/>
  <c r="F489" i="1"/>
  <c r="G489" i="1" s="1"/>
  <c r="H489" i="1" s="1"/>
  <c r="K489" i="1" s="1"/>
  <c r="F490" i="1"/>
  <c r="G490" i="1" s="1"/>
  <c r="H490" i="1" s="1"/>
  <c r="K490" i="1" s="1"/>
  <c r="F491" i="1"/>
  <c r="G491" i="1" s="1"/>
  <c r="H491" i="1" s="1"/>
  <c r="K491" i="1" s="1"/>
  <c r="F492" i="1"/>
  <c r="G492" i="1" s="1"/>
  <c r="H492" i="1" s="1"/>
  <c r="K492" i="1" s="1"/>
  <c r="F493" i="1"/>
  <c r="G493" i="1" s="1"/>
  <c r="H493" i="1" s="1"/>
  <c r="K493" i="1" s="1"/>
  <c r="F494" i="1"/>
  <c r="G494" i="1" s="1"/>
  <c r="H494" i="1" s="1"/>
  <c r="K494" i="1" s="1"/>
  <c r="F495" i="1"/>
  <c r="G495" i="1" s="1"/>
  <c r="H495" i="1" s="1"/>
  <c r="K495" i="1" s="1"/>
  <c r="F496" i="1"/>
  <c r="G496" i="1" s="1"/>
  <c r="H496" i="1" s="1"/>
  <c r="K496" i="1" s="1"/>
  <c r="F497" i="1"/>
  <c r="G497" i="1" s="1"/>
  <c r="H497" i="1" s="1"/>
  <c r="K497" i="1" s="1"/>
  <c r="F498" i="1"/>
  <c r="G498" i="1" s="1"/>
  <c r="H498" i="1" s="1"/>
  <c r="K498" i="1" s="1"/>
  <c r="F499" i="1"/>
  <c r="G499" i="1" s="1"/>
  <c r="H499" i="1" s="1"/>
  <c r="K499" i="1" s="1"/>
  <c r="F500" i="1"/>
  <c r="F501" i="1"/>
  <c r="G501" i="1" s="1"/>
  <c r="H501" i="1" s="1"/>
  <c r="K501" i="1" s="1"/>
  <c r="F502" i="1"/>
  <c r="G502" i="1" s="1"/>
  <c r="H502" i="1" s="1"/>
  <c r="K502" i="1" s="1"/>
  <c r="F503" i="1"/>
  <c r="G503" i="1" s="1"/>
  <c r="H503" i="1" s="1"/>
  <c r="K503" i="1" s="1"/>
  <c r="F504" i="1"/>
  <c r="G504" i="1" s="1"/>
  <c r="H504" i="1" s="1"/>
  <c r="K504" i="1" s="1"/>
  <c r="F505" i="1"/>
  <c r="G505" i="1" s="1"/>
  <c r="H505" i="1" s="1"/>
  <c r="K505" i="1" s="1"/>
  <c r="F506" i="1"/>
  <c r="G506" i="1" s="1"/>
  <c r="H506" i="1" s="1"/>
  <c r="K506" i="1" s="1"/>
  <c r="F507" i="1"/>
  <c r="G507" i="1" s="1"/>
  <c r="H507" i="1" s="1"/>
  <c r="K507" i="1" s="1"/>
  <c r="F508" i="1"/>
  <c r="G508" i="1" s="1"/>
  <c r="H508" i="1" s="1"/>
  <c r="K508" i="1" s="1"/>
  <c r="F509" i="1"/>
  <c r="G509" i="1" s="1"/>
  <c r="H509" i="1" s="1"/>
  <c r="K509" i="1" s="1"/>
  <c r="F510" i="1"/>
  <c r="G510" i="1" s="1"/>
  <c r="H510" i="1" s="1"/>
  <c r="K510" i="1" s="1"/>
  <c r="F511" i="1"/>
  <c r="F512" i="1"/>
  <c r="F513" i="1"/>
  <c r="G513" i="1" s="1"/>
  <c r="H513" i="1" s="1"/>
  <c r="K513" i="1" s="1"/>
  <c r="F514" i="1"/>
  <c r="G514" i="1" s="1"/>
  <c r="H514" i="1" s="1"/>
  <c r="K514" i="1" s="1"/>
  <c r="F515" i="1"/>
  <c r="G515" i="1" s="1"/>
  <c r="H515" i="1" s="1"/>
  <c r="K515" i="1" s="1"/>
  <c r="F516" i="1"/>
  <c r="G516" i="1" s="1"/>
  <c r="H516" i="1" s="1"/>
  <c r="K516" i="1" s="1"/>
  <c r="F517" i="1"/>
  <c r="G517" i="1" s="1"/>
  <c r="H517" i="1" s="1"/>
  <c r="K517" i="1" s="1"/>
  <c r="F518" i="1"/>
  <c r="G518" i="1" s="1"/>
  <c r="H518" i="1" s="1"/>
  <c r="K518" i="1" s="1"/>
  <c r="F519" i="1"/>
  <c r="G519" i="1" s="1"/>
  <c r="H519" i="1" s="1"/>
  <c r="K519" i="1" s="1"/>
  <c r="F520" i="1"/>
  <c r="G520" i="1" s="1"/>
  <c r="H520" i="1" s="1"/>
  <c r="K520" i="1" s="1"/>
  <c r="F521" i="1"/>
  <c r="G521" i="1" s="1"/>
  <c r="H521" i="1" s="1"/>
  <c r="K521" i="1" s="1"/>
  <c r="F522" i="1"/>
  <c r="G522" i="1" s="1"/>
  <c r="H522" i="1" s="1"/>
  <c r="K522" i="1" s="1"/>
  <c r="F523" i="1"/>
  <c r="F524" i="1"/>
  <c r="G524" i="1" s="1"/>
  <c r="H524" i="1" s="1"/>
  <c r="K524" i="1" s="1"/>
  <c r="F525" i="1"/>
  <c r="G525" i="1" s="1"/>
  <c r="H525" i="1" s="1"/>
  <c r="K525" i="1" s="1"/>
  <c r="F526" i="1"/>
  <c r="G526" i="1" s="1"/>
  <c r="H526" i="1" s="1"/>
  <c r="K526" i="1" s="1"/>
  <c r="F527" i="1"/>
  <c r="G527" i="1" s="1"/>
  <c r="H527" i="1" s="1"/>
  <c r="K527" i="1" s="1"/>
  <c r="F528" i="1"/>
  <c r="G528" i="1" s="1"/>
  <c r="H528" i="1" s="1"/>
  <c r="K528" i="1" s="1"/>
  <c r="F529" i="1"/>
  <c r="G529" i="1" s="1"/>
  <c r="H529" i="1" s="1"/>
  <c r="K529" i="1" s="1"/>
  <c r="F530" i="1"/>
  <c r="G530" i="1" s="1"/>
  <c r="H530" i="1" s="1"/>
  <c r="K530" i="1" s="1"/>
  <c r="F531" i="1"/>
  <c r="G531" i="1" s="1"/>
  <c r="H531" i="1" s="1"/>
  <c r="K531" i="1" s="1"/>
  <c r="F532" i="1"/>
  <c r="G532" i="1" s="1"/>
  <c r="H532" i="1" s="1"/>
  <c r="K532" i="1" s="1"/>
  <c r="F533" i="1"/>
  <c r="G533" i="1" s="1"/>
  <c r="H533" i="1" s="1"/>
  <c r="K533" i="1" s="1"/>
  <c r="F534" i="1"/>
  <c r="G534" i="1" s="1"/>
  <c r="H534" i="1" s="1"/>
  <c r="K534" i="1" s="1"/>
  <c r="F535" i="1"/>
  <c r="F536" i="1"/>
  <c r="F537" i="1"/>
  <c r="F538" i="1"/>
  <c r="G538" i="1" s="1"/>
  <c r="H538" i="1" s="1"/>
  <c r="K538" i="1" s="1"/>
  <c r="F539" i="1"/>
  <c r="G539" i="1" s="1"/>
  <c r="H539" i="1" s="1"/>
  <c r="K539" i="1" s="1"/>
  <c r="F540" i="1"/>
  <c r="F541" i="1"/>
  <c r="G541" i="1" s="1"/>
  <c r="H541" i="1" s="1"/>
  <c r="K541" i="1" s="1"/>
  <c r="F542" i="1"/>
  <c r="G542" i="1" s="1"/>
  <c r="H542" i="1" s="1"/>
  <c r="K542" i="1" s="1"/>
  <c r="F543" i="1"/>
  <c r="G543" i="1" s="1"/>
  <c r="H543" i="1" s="1"/>
  <c r="K543" i="1" s="1"/>
  <c r="F544" i="1"/>
  <c r="G544" i="1" s="1"/>
  <c r="H544" i="1" s="1"/>
  <c r="K544" i="1" s="1"/>
  <c r="F545" i="1"/>
  <c r="G545" i="1" s="1"/>
  <c r="H545" i="1" s="1"/>
  <c r="K545" i="1" s="1"/>
  <c r="F546" i="1"/>
  <c r="G546" i="1" s="1"/>
  <c r="H546" i="1" s="1"/>
  <c r="K546" i="1" s="1"/>
  <c r="F547" i="1"/>
  <c r="G547" i="1" s="1"/>
  <c r="H547" i="1" s="1"/>
  <c r="K547" i="1" s="1"/>
  <c r="F8" i="1"/>
  <c r="G8" i="1" s="1"/>
  <c r="P25" i="5" l="1"/>
  <c r="S25" i="5" s="1"/>
  <c r="O25" i="5"/>
  <c r="R22" i="5"/>
  <c r="R23" i="5"/>
  <c r="Q24" i="5"/>
  <c r="R24" i="5" s="1"/>
  <c r="I25" i="5"/>
  <c r="F28" i="3"/>
  <c r="G29" i="3" s="1"/>
  <c r="H29" i="3" s="1"/>
  <c r="G28" i="3"/>
  <c r="H28" i="3" s="1"/>
  <c r="J28" i="3" s="1"/>
  <c r="L27" i="3"/>
  <c r="M27" i="3" s="1"/>
  <c r="K27" i="3"/>
  <c r="N27" i="3" s="1"/>
  <c r="E29" i="3"/>
  <c r="I28" i="3"/>
  <c r="M139" i="1"/>
  <c r="M350" i="1"/>
  <c r="M541" i="1"/>
  <c r="I112" i="1"/>
  <c r="I204" i="1"/>
  <c r="I288" i="1"/>
  <c r="I363" i="1"/>
  <c r="I422" i="1"/>
  <c r="I491" i="1"/>
  <c r="I8" i="1"/>
  <c r="H8" i="1"/>
  <c r="M199" i="1"/>
  <c r="I129" i="1"/>
  <c r="I374" i="1"/>
  <c r="I507" i="1"/>
  <c r="M200" i="1"/>
  <c r="I148" i="1"/>
  <c r="I384" i="1"/>
  <c r="I513" i="1"/>
  <c r="I35" i="1"/>
  <c r="I153" i="1"/>
  <c r="I324" i="1"/>
  <c r="I388" i="1"/>
  <c r="I517" i="1"/>
  <c r="M239" i="1"/>
  <c r="I243" i="1"/>
  <c r="I395" i="1"/>
  <c r="M455" i="1"/>
  <c r="I256" i="1"/>
  <c r="I465" i="1"/>
  <c r="M296" i="1"/>
  <c r="I60" i="1"/>
  <c r="I261" i="1"/>
  <c r="I469" i="1"/>
  <c r="M301" i="1"/>
  <c r="I79" i="1"/>
  <c r="I347" i="1"/>
  <c r="I470" i="1"/>
  <c r="M302" i="1"/>
  <c r="I274" i="1"/>
  <c r="I540" i="1"/>
  <c r="M524" i="1"/>
  <c r="I191" i="1"/>
  <c r="I541" i="1"/>
  <c r="M140" i="1"/>
  <c r="M357" i="1"/>
  <c r="M542" i="1"/>
  <c r="I116" i="1"/>
  <c r="I216" i="1"/>
  <c r="I297" i="1"/>
  <c r="I369" i="1"/>
  <c r="I432" i="1"/>
  <c r="I492" i="1"/>
  <c r="M395" i="1"/>
  <c r="I28" i="1"/>
  <c r="I218" i="1"/>
  <c r="I313" i="1"/>
  <c r="I443" i="1"/>
  <c r="M396" i="1"/>
  <c r="I29" i="1"/>
  <c r="I228" i="1"/>
  <c r="I444" i="1"/>
  <c r="M224" i="1"/>
  <c r="I232" i="1"/>
  <c r="I445" i="1"/>
  <c r="M14" i="1"/>
  <c r="I46" i="1"/>
  <c r="I325" i="1"/>
  <c r="I459" i="1"/>
  <c r="M32" i="1"/>
  <c r="I165" i="1"/>
  <c r="I396" i="1"/>
  <c r="M478" i="1"/>
  <c r="I397" i="1"/>
  <c r="M74" i="1"/>
  <c r="I268" i="1"/>
  <c r="M78" i="1"/>
  <c r="I80" i="1"/>
  <c r="I417" i="1"/>
  <c r="M332" i="1"/>
  <c r="I280" i="1"/>
  <c r="I421" i="1"/>
  <c r="M167" i="1"/>
  <c r="M380" i="1"/>
  <c r="I128" i="1"/>
  <c r="I217" i="1"/>
  <c r="I298" i="1"/>
  <c r="I373" i="1"/>
  <c r="I436" i="1"/>
  <c r="I493" i="1"/>
  <c r="I316" i="1"/>
  <c r="M443" i="1"/>
  <c r="M454" i="1"/>
  <c r="I160" i="1"/>
  <c r="I518" i="1"/>
  <c r="M246" i="1"/>
  <c r="I59" i="1"/>
  <c r="I336" i="1"/>
  <c r="I528" i="1"/>
  <c r="M55" i="1"/>
  <c r="I166" i="1"/>
  <c r="I340" i="1"/>
  <c r="I532" i="1"/>
  <c r="M494" i="1"/>
  <c r="I189" i="1"/>
  <c r="I411" i="1"/>
  <c r="I539" i="1"/>
  <c r="M501" i="1"/>
  <c r="I190" i="1"/>
  <c r="I348" i="1"/>
  <c r="I480" i="1"/>
  <c r="M134" i="1"/>
  <c r="I94" i="1"/>
  <c r="I349" i="1"/>
  <c r="I484" i="1"/>
  <c r="M13" i="1"/>
  <c r="I519" i="1"/>
  <c r="I471" i="1"/>
  <c r="I423" i="1"/>
  <c r="I375" i="1"/>
  <c r="I326" i="1"/>
  <c r="I273" i="1"/>
  <c r="I205" i="1"/>
  <c r="I130" i="1"/>
  <c r="I58" i="1"/>
  <c r="M493" i="1"/>
  <c r="M349" i="1"/>
  <c r="M181" i="1"/>
  <c r="M15" i="1"/>
  <c r="M27" i="1"/>
  <c r="M39" i="1"/>
  <c r="M51" i="1"/>
  <c r="M63" i="1"/>
  <c r="M75" i="1"/>
  <c r="M87" i="1"/>
  <c r="M99" i="1"/>
  <c r="M111" i="1"/>
  <c r="M123" i="1"/>
  <c r="M135" i="1"/>
  <c r="M147" i="1"/>
  <c r="M159" i="1"/>
  <c r="M171" i="1"/>
  <c r="M183" i="1"/>
  <c r="M195" i="1"/>
  <c r="M207" i="1"/>
  <c r="M219" i="1"/>
  <c r="M231" i="1"/>
  <c r="M243" i="1"/>
  <c r="M255" i="1"/>
  <c r="M267" i="1"/>
  <c r="M279" i="1"/>
  <c r="M291" i="1"/>
  <c r="M303" i="1"/>
  <c r="M315" i="1"/>
  <c r="M327" i="1"/>
  <c r="M339" i="1"/>
  <c r="M351" i="1"/>
  <c r="M363" i="1"/>
  <c r="M375" i="1"/>
  <c r="M387" i="1"/>
  <c r="M399" i="1"/>
  <c r="M411" i="1"/>
  <c r="M423" i="1"/>
  <c r="M435" i="1"/>
  <c r="M447" i="1"/>
  <c r="M459" i="1"/>
  <c r="M471" i="1"/>
  <c r="M483" i="1"/>
  <c r="M495" i="1"/>
  <c r="M507" i="1"/>
  <c r="M519" i="1"/>
  <c r="M531" i="1"/>
  <c r="M543" i="1"/>
  <c r="M16" i="1"/>
  <c r="M28" i="1"/>
  <c r="M40" i="1"/>
  <c r="M52" i="1"/>
  <c r="M64" i="1"/>
  <c r="M76" i="1"/>
  <c r="M88" i="1"/>
  <c r="M100" i="1"/>
  <c r="M112" i="1"/>
  <c r="M124" i="1"/>
  <c r="M136" i="1"/>
  <c r="M148" i="1"/>
  <c r="M160" i="1"/>
  <c r="M172" i="1"/>
  <c r="M184" i="1"/>
  <c r="M196" i="1"/>
  <c r="M208" i="1"/>
  <c r="M220" i="1"/>
  <c r="M232" i="1"/>
  <c r="M244" i="1"/>
  <c r="M256" i="1"/>
  <c r="M268" i="1"/>
  <c r="M280" i="1"/>
  <c r="M292" i="1"/>
  <c r="M304" i="1"/>
  <c r="M316" i="1"/>
  <c r="M328" i="1"/>
  <c r="M340" i="1"/>
  <c r="M352" i="1"/>
  <c r="M364" i="1"/>
  <c r="M376" i="1"/>
  <c r="M388" i="1"/>
  <c r="M400" i="1"/>
  <c r="M412" i="1"/>
  <c r="M424" i="1"/>
  <c r="M436" i="1"/>
  <c r="M448" i="1"/>
  <c r="M460" i="1"/>
  <c r="M472" i="1"/>
  <c r="M484" i="1"/>
  <c r="M496" i="1"/>
  <c r="M508" i="1"/>
  <c r="M520" i="1"/>
  <c r="M532" i="1"/>
  <c r="M544" i="1"/>
  <c r="M17" i="1"/>
  <c r="M29" i="1"/>
  <c r="M41" i="1"/>
  <c r="M53" i="1"/>
  <c r="M65" i="1"/>
  <c r="M77" i="1"/>
  <c r="M89" i="1"/>
  <c r="M101" i="1"/>
  <c r="M113" i="1"/>
  <c r="M125" i="1"/>
  <c r="M137" i="1"/>
  <c r="M149" i="1"/>
  <c r="M161" i="1"/>
  <c r="M173" i="1"/>
  <c r="M185" i="1"/>
  <c r="M197" i="1"/>
  <c r="M209" i="1"/>
  <c r="M221" i="1"/>
  <c r="M233" i="1"/>
  <c r="M245" i="1"/>
  <c r="M257" i="1"/>
  <c r="M269" i="1"/>
  <c r="M281" i="1"/>
  <c r="M293" i="1"/>
  <c r="M305" i="1"/>
  <c r="M317" i="1"/>
  <c r="M329" i="1"/>
  <c r="M341" i="1"/>
  <c r="M353" i="1"/>
  <c r="M365" i="1"/>
  <c r="M377" i="1"/>
  <c r="M389" i="1"/>
  <c r="M401" i="1"/>
  <c r="M413" i="1"/>
  <c r="M425" i="1"/>
  <c r="M437" i="1"/>
  <c r="M449" i="1"/>
  <c r="M461" i="1"/>
  <c r="M473" i="1"/>
  <c r="M485" i="1"/>
  <c r="M497" i="1"/>
  <c r="M509" i="1"/>
  <c r="M521" i="1"/>
  <c r="M533" i="1"/>
  <c r="M545" i="1"/>
  <c r="M18" i="1"/>
  <c r="M33" i="1"/>
  <c r="M48" i="1"/>
  <c r="M66" i="1"/>
  <c r="M81" i="1"/>
  <c r="M96" i="1"/>
  <c r="M114" i="1"/>
  <c r="M129" i="1"/>
  <c r="M144" i="1"/>
  <c r="M162" i="1"/>
  <c r="M177" i="1"/>
  <c r="M192" i="1"/>
  <c r="M210" i="1"/>
  <c r="M225" i="1"/>
  <c r="M240" i="1"/>
  <c r="M258" i="1"/>
  <c r="M273" i="1"/>
  <c r="M288" i="1"/>
  <c r="M306" i="1"/>
  <c r="M321" i="1"/>
  <c r="M336" i="1"/>
  <c r="M354" i="1"/>
  <c r="M369" i="1"/>
  <c r="M384" i="1"/>
  <c r="M402" i="1"/>
  <c r="M417" i="1"/>
  <c r="M432" i="1"/>
  <c r="M450" i="1"/>
  <c r="M465" i="1"/>
  <c r="M480" i="1"/>
  <c r="M498" i="1"/>
  <c r="M513" i="1"/>
  <c r="M528" i="1"/>
  <c r="M546" i="1"/>
  <c r="I13" i="1"/>
  <c r="I25" i="1"/>
  <c r="I37" i="1"/>
  <c r="I49" i="1"/>
  <c r="I61" i="1"/>
  <c r="I73" i="1"/>
  <c r="I85" i="1"/>
  <c r="I97" i="1"/>
  <c r="I109" i="1"/>
  <c r="I121" i="1"/>
  <c r="I133" i="1"/>
  <c r="I145" i="1"/>
  <c r="M19" i="1"/>
  <c r="M34" i="1"/>
  <c r="M49" i="1"/>
  <c r="M67" i="1"/>
  <c r="M82" i="1"/>
  <c r="M97" i="1"/>
  <c r="M115" i="1"/>
  <c r="M130" i="1"/>
  <c r="M145" i="1"/>
  <c r="M163" i="1"/>
  <c r="M178" i="1"/>
  <c r="M193" i="1"/>
  <c r="M211" i="1"/>
  <c r="M226" i="1"/>
  <c r="M241" i="1"/>
  <c r="M259" i="1"/>
  <c r="M274" i="1"/>
  <c r="M289" i="1"/>
  <c r="M307" i="1"/>
  <c r="M322" i="1"/>
  <c r="M337" i="1"/>
  <c r="M355" i="1"/>
  <c r="M370" i="1"/>
  <c r="M385" i="1"/>
  <c r="M403" i="1"/>
  <c r="M418" i="1"/>
  <c r="M433" i="1"/>
  <c r="M451" i="1"/>
  <c r="M466" i="1"/>
  <c r="M481" i="1"/>
  <c r="M499" i="1"/>
  <c r="M514" i="1"/>
  <c r="M529" i="1"/>
  <c r="M547" i="1"/>
  <c r="I14" i="1"/>
  <c r="I26" i="1"/>
  <c r="I38" i="1"/>
  <c r="I50" i="1"/>
  <c r="I62" i="1"/>
  <c r="I74" i="1"/>
  <c r="I86" i="1"/>
  <c r="I98" i="1"/>
  <c r="I110" i="1"/>
  <c r="I122" i="1"/>
  <c r="I134" i="1"/>
  <c r="M20" i="1"/>
  <c r="M35" i="1"/>
  <c r="M50" i="1"/>
  <c r="M68" i="1"/>
  <c r="M83" i="1"/>
  <c r="M98" i="1"/>
  <c r="M116" i="1"/>
  <c r="M131" i="1"/>
  <c r="M146" i="1"/>
  <c r="M164" i="1"/>
  <c r="M179" i="1"/>
  <c r="M194" i="1"/>
  <c r="M212" i="1"/>
  <c r="M227" i="1"/>
  <c r="M242" i="1"/>
  <c r="M260" i="1"/>
  <c r="M275" i="1"/>
  <c r="M290" i="1"/>
  <c r="M308" i="1"/>
  <c r="M323" i="1"/>
  <c r="M338" i="1"/>
  <c r="M356" i="1"/>
  <c r="M371" i="1"/>
  <c r="M386" i="1"/>
  <c r="M404" i="1"/>
  <c r="M419" i="1"/>
  <c r="M434" i="1"/>
  <c r="M452" i="1"/>
  <c r="M467" i="1"/>
  <c r="M482" i="1"/>
  <c r="M500" i="1"/>
  <c r="M515" i="1"/>
  <c r="M530" i="1"/>
  <c r="I15" i="1"/>
  <c r="I27" i="1"/>
  <c r="I39" i="1"/>
  <c r="I51" i="1"/>
  <c r="I63" i="1"/>
  <c r="I75" i="1"/>
  <c r="I87" i="1"/>
  <c r="I99" i="1"/>
  <c r="I111" i="1"/>
  <c r="I123" i="1"/>
  <c r="I135" i="1"/>
  <c r="I147" i="1"/>
  <c r="M21" i="1"/>
  <c r="M42" i="1"/>
  <c r="M60" i="1"/>
  <c r="M84" i="1"/>
  <c r="M105" i="1"/>
  <c r="M126" i="1"/>
  <c r="M150" i="1"/>
  <c r="M168" i="1"/>
  <c r="M189" i="1"/>
  <c r="M213" i="1"/>
  <c r="M234" i="1"/>
  <c r="M252" i="1"/>
  <c r="M276" i="1"/>
  <c r="M297" i="1"/>
  <c r="M318" i="1"/>
  <c r="M342" i="1"/>
  <c r="M360" i="1"/>
  <c r="M381" i="1"/>
  <c r="M405" i="1"/>
  <c r="M426" i="1"/>
  <c r="M444" i="1"/>
  <c r="M468" i="1"/>
  <c r="M489" i="1"/>
  <c r="M510" i="1"/>
  <c r="M534" i="1"/>
  <c r="I21" i="1"/>
  <c r="I36" i="1"/>
  <c r="I54" i="1"/>
  <c r="I69" i="1"/>
  <c r="I84" i="1"/>
  <c r="I102" i="1"/>
  <c r="I117" i="1"/>
  <c r="I132" i="1"/>
  <c r="I149" i="1"/>
  <c r="I161" i="1"/>
  <c r="I173" i="1"/>
  <c r="I185" i="1"/>
  <c r="I197" i="1"/>
  <c r="I209" i="1"/>
  <c r="I221" i="1"/>
  <c r="I233" i="1"/>
  <c r="I245" i="1"/>
  <c r="I257" i="1"/>
  <c r="I269" i="1"/>
  <c r="I281" i="1"/>
  <c r="I293" i="1"/>
  <c r="I305" i="1"/>
  <c r="I317" i="1"/>
  <c r="I329" i="1"/>
  <c r="I341" i="1"/>
  <c r="I353" i="1"/>
  <c r="I365" i="1"/>
  <c r="I377" i="1"/>
  <c r="I389" i="1"/>
  <c r="I401" i="1"/>
  <c r="I413" i="1"/>
  <c r="I425" i="1"/>
  <c r="I437" i="1"/>
  <c r="I449" i="1"/>
  <c r="I461" i="1"/>
  <c r="I473" i="1"/>
  <c r="I485" i="1"/>
  <c r="I497" i="1"/>
  <c r="I509" i="1"/>
  <c r="I521" i="1"/>
  <c r="I533" i="1"/>
  <c r="I545" i="1"/>
  <c r="M45" i="1"/>
  <c r="M108" i="1"/>
  <c r="M174" i="1"/>
  <c r="M261" i="1"/>
  <c r="M324" i="1"/>
  <c r="M390" i="1"/>
  <c r="M453" i="1"/>
  <c r="M516" i="1"/>
  <c r="I24" i="1"/>
  <c r="I57" i="1"/>
  <c r="I105" i="1"/>
  <c r="I138" i="1"/>
  <c r="I176" i="1"/>
  <c r="I212" i="1"/>
  <c r="I248" i="1"/>
  <c r="I272" i="1"/>
  <c r="I308" i="1"/>
  <c r="M22" i="1"/>
  <c r="M43" i="1"/>
  <c r="M61" i="1"/>
  <c r="M85" i="1"/>
  <c r="M106" i="1"/>
  <c r="M127" i="1"/>
  <c r="M151" i="1"/>
  <c r="M169" i="1"/>
  <c r="M190" i="1"/>
  <c r="M214" i="1"/>
  <c r="M235" i="1"/>
  <c r="M253" i="1"/>
  <c r="M277" i="1"/>
  <c r="M298" i="1"/>
  <c r="M319" i="1"/>
  <c r="M343" i="1"/>
  <c r="M361" i="1"/>
  <c r="M382" i="1"/>
  <c r="M406" i="1"/>
  <c r="M427" i="1"/>
  <c r="M445" i="1"/>
  <c r="M469" i="1"/>
  <c r="M490" i="1"/>
  <c r="M511" i="1"/>
  <c r="M535" i="1"/>
  <c r="I22" i="1"/>
  <c r="I40" i="1"/>
  <c r="I55" i="1"/>
  <c r="I70" i="1"/>
  <c r="I88" i="1"/>
  <c r="I103" i="1"/>
  <c r="I118" i="1"/>
  <c r="I136" i="1"/>
  <c r="I150" i="1"/>
  <c r="I162" i="1"/>
  <c r="I174" i="1"/>
  <c r="I186" i="1"/>
  <c r="I198" i="1"/>
  <c r="I210" i="1"/>
  <c r="I222" i="1"/>
  <c r="I234" i="1"/>
  <c r="I246" i="1"/>
  <c r="I258" i="1"/>
  <c r="I270" i="1"/>
  <c r="I282" i="1"/>
  <c r="I294" i="1"/>
  <c r="I306" i="1"/>
  <c r="I318" i="1"/>
  <c r="I330" i="1"/>
  <c r="I342" i="1"/>
  <c r="I354" i="1"/>
  <c r="I366" i="1"/>
  <c r="I378" i="1"/>
  <c r="I390" i="1"/>
  <c r="I402" i="1"/>
  <c r="I414" i="1"/>
  <c r="I426" i="1"/>
  <c r="I438" i="1"/>
  <c r="I450" i="1"/>
  <c r="I462" i="1"/>
  <c r="I474" i="1"/>
  <c r="I486" i="1"/>
  <c r="I498" i="1"/>
  <c r="I510" i="1"/>
  <c r="I522" i="1"/>
  <c r="I534" i="1"/>
  <c r="I546" i="1"/>
  <c r="M24" i="1"/>
  <c r="M153" i="1"/>
  <c r="M198" i="1"/>
  <c r="M237" i="1"/>
  <c r="M300" i="1"/>
  <c r="M366" i="1"/>
  <c r="M408" i="1"/>
  <c r="M474" i="1"/>
  <c r="M537" i="1"/>
  <c r="I72" i="1"/>
  <c r="I152" i="1"/>
  <c r="I188" i="1"/>
  <c r="I224" i="1"/>
  <c r="I260" i="1"/>
  <c r="I296" i="1"/>
  <c r="I332" i="1"/>
  <c r="M23" i="1"/>
  <c r="M44" i="1"/>
  <c r="M62" i="1"/>
  <c r="M86" i="1"/>
  <c r="M107" i="1"/>
  <c r="M128" i="1"/>
  <c r="M152" i="1"/>
  <c r="M170" i="1"/>
  <c r="M191" i="1"/>
  <c r="M215" i="1"/>
  <c r="M236" i="1"/>
  <c r="M254" i="1"/>
  <c r="M278" i="1"/>
  <c r="M299" i="1"/>
  <c r="M320" i="1"/>
  <c r="M344" i="1"/>
  <c r="M362" i="1"/>
  <c r="M383" i="1"/>
  <c r="M407" i="1"/>
  <c r="M428" i="1"/>
  <c r="M446" i="1"/>
  <c r="M470" i="1"/>
  <c r="M491" i="1"/>
  <c r="M512" i="1"/>
  <c r="M536" i="1"/>
  <c r="I23" i="1"/>
  <c r="I41" i="1"/>
  <c r="I56" i="1"/>
  <c r="I71" i="1"/>
  <c r="I89" i="1"/>
  <c r="I104" i="1"/>
  <c r="I119" i="1"/>
  <c r="I137" i="1"/>
  <c r="I151" i="1"/>
  <c r="I163" i="1"/>
  <c r="I175" i="1"/>
  <c r="I187" i="1"/>
  <c r="I199" i="1"/>
  <c r="I211" i="1"/>
  <c r="I223" i="1"/>
  <c r="I235" i="1"/>
  <c r="I247" i="1"/>
  <c r="I259" i="1"/>
  <c r="I271" i="1"/>
  <c r="I283" i="1"/>
  <c r="I295" i="1"/>
  <c r="I307" i="1"/>
  <c r="I319" i="1"/>
  <c r="I331" i="1"/>
  <c r="I343" i="1"/>
  <c r="I355" i="1"/>
  <c r="I367" i="1"/>
  <c r="I379" i="1"/>
  <c r="I391" i="1"/>
  <c r="I403" i="1"/>
  <c r="I415" i="1"/>
  <c r="I427" i="1"/>
  <c r="I439" i="1"/>
  <c r="I451" i="1"/>
  <c r="I463" i="1"/>
  <c r="I475" i="1"/>
  <c r="I487" i="1"/>
  <c r="I499" i="1"/>
  <c r="I511" i="1"/>
  <c r="I523" i="1"/>
  <c r="I535" i="1"/>
  <c r="I547" i="1"/>
  <c r="M69" i="1"/>
  <c r="M90" i="1"/>
  <c r="M132" i="1"/>
  <c r="M216" i="1"/>
  <c r="M282" i="1"/>
  <c r="M345" i="1"/>
  <c r="M429" i="1"/>
  <c r="M492" i="1"/>
  <c r="I9" i="1"/>
  <c r="I42" i="1"/>
  <c r="I90" i="1"/>
  <c r="I120" i="1"/>
  <c r="I164" i="1"/>
  <c r="I200" i="1"/>
  <c r="I236" i="1"/>
  <c r="I284" i="1"/>
  <c r="I320" i="1"/>
  <c r="M25" i="1"/>
  <c r="M56" i="1"/>
  <c r="M91" i="1"/>
  <c r="M119" i="1"/>
  <c r="M154" i="1"/>
  <c r="M182" i="1"/>
  <c r="M217" i="1"/>
  <c r="M248" i="1"/>
  <c r="M283" i="1"/>
  <c r="M311" i="1"/>
  <c r="M346" i="1"/>
  <c r="M374" i="1"/>
  <c r="M409" i="1"/>
  <c r="M440" i="1"/>
  <c r="M475" i="1"/>
  <c r="M503" i="1"/>
  <c r="M538" i="1"/>
  <c r="I17" i="1"/>
  <c r="I43" i="1"/>
  <c r="I65" i="1"/>
  <c r="I91" i="1"/>
  <c r="I113" i="1"/>
  <c r="I139" i="1"/>
  <c r="I157" i="1"/>
  <c r="I177" i="1"/>
  <c r="I193" i="1"/>
  <c r="I213" i="1"/>
  <c r="I229" i="1"/>
  <c r="I249" i="1"/>
  <c r="I265" i="1"/>
  <c r="I285" i="1"/>
  <c r="I301" i="1"/>
  <c r="I321" i="1"/>
  <c r="I337" i="1"/>
  <c r="I352" i="1"/>
  <c r="I370" i="1"/>
  <c r="I385" i="1"/>
  <c r="I400" i="1"/>
  <c r="I418" i="1"/>
  <c r="I433" i="1"/>
  <c r="I448" i="1"/>
  <c r="I466" i="1"/>
  <c r="I481" i="1"/>
  <c r="I496" i="1"/>
  <c r="I514" i="1"/>
  <c r="I529" i="1"/>
  <c r="I544" i="1"/>
  <c r="M30" i="1"/>
  <c r="M156" i="1"/>
  <c r="M222" i="1"/>
  <c r="M285" i="1"/>
  <c r="M348" i="1"/>
  <c r="M414" i="1"/>
  <c r="M477" i="1"/>
  <c r="M540" i="1"/>
  <c r="I45" i="1"/>
  <c r="I115" i="1"/>
  <c r="I159" i="1"/>
  <c r="I195" i="1"/>
  <c r="I231" i="1"/>
  <c r="I267" i="1"/>
  <c r="I303" i="1"/>
  <c r="I339" i="1"/>
  <c r="I372" i="1"/>
  <c r="I405" i="1"/>
  <c r="I420" i="1"/>
  <c r="I453" i="1"/>
  <c r="I483" i="1"/>
  <c r="I516" i="1"/>
  <c r="M122" i="1"/>
  <c r="M188" i="1"/>
  <c r="M251" i="1"/>
  <c r="M314" i="1"/>
  <c r="M26" i="1"/>
  <c r="M57" i="1"/>
  <c r="M92" i="1"/>
  <c r="M120" i="1"/>
  <c r="M155" i="1"/>
  <c r="M186" i="1"/>
  <c r="M218" i="1"/>
  <c r="M249" i="1"/>
  <c r="M284" i="1"/>
  <c r="M312" i="1"/>
  <c r="M347" i="1"/>
  <c r="M378" i="1"/>
  <c r="M410" i="1"/>
  <c r="M441" i="1"/>
  <c r="M476" i="1"/>
  <c r="M504" i="1"/>
  <c r="M539" i="1"/>
  <c r="I18" i="1"/>
  <c r="I44" i="1"/>
  <c r="I66" i="1"/>
  <c r="I92" i="1"/>
  <c r="I114" i="1"/>
  <c r="I140" i="1"/>
  <c r="I158" i="1"/>
  <c r="I178" i="1"/>
  <c r="I194" i="1"/>
  <c r="I214" i="1"/>
  <c r="I230" i="1"/>
  <c r="I250" i="1"/>
  <c r="I266" i="1"/>
  <c r="I286" i="1"/>
  <c r="I302" i="1"/>
  <c r="I322" i="1"/>
  <c r="I338" i="1"/>
  <c r="I356" i="1"/>
  <c r="I371" i="1"/>
  <c r="I386" i="1"/>
  <c r="I404" i="1"/>
  <c r="I419" i="1"/>
  <c r="I434" i="1"/>
  <c r="I452" i="1"/>
  <c r="I467" i="1"/>
  <c r="I482" i="1"/>
  <c r="I500" i="1"/>
  <c r="I515" i="1"/>
  <c r="I530" i="1"/>
  <c r="M58" i="1"/>
  <c r="M93" i="1"/>
  <c r="M121" i="1"/>
  <c r="M187" i="1"/>
  <c r="M250" i="1"/>
  <c r="M313" i="1"/>
  <c r="M379" i="1"/>
  <c r="M442" i="1"/>
  <c r="M505" i="1"/>
  <c r="I19" i="1"/>
  <c r="I67" i="1"/>
  <c r="I93" i="1"/>
  <c r="I141" i="1"/>
  <c r="I179" i="1"/>
  <c r="I215" i="1"/>
  <c r="I251" i="1"/>
  <c r="I287" i="1"/>
  <c r="I323" i="1"/>
  <c r="I357" i="1"/>
  <c r="I387" i="1"/>
  <c r="I435" i="1"/>
  <c r="I468" i="1"/>
  <c r="I501" i="1"/>
  <c r="I531" i="1"/>
  <c r="M31" i="1"/>
  <c r="M59" i="1"/>
  <c r="M94" i="1"/>
  <c r="M157" i="1"/>
  <c r="M223" i="1"/>
  <c r="M286" i="1"/>
  <c r="M9" i="1"/>
  <c r="M37" i="1"/>
  <c r="M72" i="1"/>
  <c r="M103" i="1"/>
  <c r="M138" i="1"/>
  <c r="M166" i="1"/>
  <c r="M201" i="1"/>
  <c r="M229" i="1"/>
  <c r="M264" i="1"/>
  <c r="M295" i="1"/>
  <c r="M330" i="1"/>
  <c r="M358" i="1"/>
  <c r="M393" i="1"/>
  <c r="M421" i="1"/>
  <c r="M456" i="1"/>
  <c r="M487" i="1"/>
  <c r="M522" i="1"/>
  <c r="I30" i="1"/>
  <c r="I52" i="1"/>
  <c r="I78" i="1"/>
  <c r="I100" i="1"/>
  <c r="I126" i="1"/>
  <c r="I146" i="1"/>
  <c r="I167" i="1"/>
  <c r="I183" i="1"/>
  <c r="I203" i="1"/>
  <c r="I219" i="1"/>
  <c r="I239" i="1"/>
  <c r="I255" i="1"/>
  <c r="I275" i="1"/>
  <c r="I291" i="1"/>
  <c r="I311" i="1"/>
  <c r="I327" i="1"/>
  <c r="I346" i="1"/>
  <c r="I361" i="1"/>
  <c r="I376" i="1"/>
  <c r="I394" i="1"/>
  <c r="I409" i="1"/>
  <c r="I424" i="1"/>
  <c r="I442" i="1"/>
  <c r="I457" i="1"/>
  <c r="I472" i="1"/>
  <c r="I490" i="1"/>
  <c r="I505" i="1"/>
  <c r="I520" i="1"/>
  <c r="I538" i="1"/>
  <c r="M36" i="1"/>
  <c r="M80" i="1"/>
  <c r="M141" i="1"/>
  <c r="M202" i="1"/>
  <c r="M262" i="1"/>
  <c r="M309" i="1"/>
  <c r="M359" i="1"/>
  <c r="M398" i="1"/>
  <c r="M457" i="1"/>
  <c r="M502" i="1"/>
  <c r="I31" i="1"/>
  <c r="I64" i="1"/>
  <c r="I101" i="1"/>
  <c r="I131" i="1"/>
  <c r="I168" i="1"/>
  <c r="I192" i="1"/>
  <c r="I220" i="1"/>
  <c r="I244" i="1"/>
  <c r="I276" i="1"/>
  <c r="I300" i="1"/>
  <c r="I328" i="1"/>
  <c r="I351" i="1"/>
  <c r="I380" i="1"/>
  <c r="I399" i="1"/>
  <c r="I428" i="1"/>
  <c r="I447" i="1"/>
  <c r="I476" i="1"/>
  <c r="I495" i="1"/>
  <c r="I524" i="1"/>
  <c r="I543" i="1"/>
  <c r="M46" i="1"/>
  <c r="M143" i="1"/>
  <c r="M265" i="1"/>
  <c r="M368" i="1"/>
  <c r="M416" i="1"/>
  <c r="M517" i="1"/>
  <c r="I33" i="1"/>
  <c r="I107" i="1"/>
  <c r="I170" i="1"/>
  <c r="I226" i="1"/>
  <c r="I278" i="1"/>
  <c r="I334" i="1"/>
  <c r="I407" i="1"/>
  <c r="I455" i="1"/>
  <c r="I503" i="1"/>
  <c r="M104" i="1"/>
  <c r="M205" i="1"/>
  <c r="M326" i="1"/>
  <c r="M420" i="1"/>
  <c r="M518" i="1"/>
  <c r="I34" i="1"/>
  <c r="I108" i="1"/>
  <c r="I144" i="1"/>
  <c r="I202" i="1"/>
  <c r="I254" i="1"/>
  <c r="I310" i="1"/>
  <c r="I360" i="1"/>
  <c r="I408" i="1"/>
  <c r="I479" i="1"/>
  <c r="I527" i="1"/>
  <c r="M109" i="1"/>
  <c r="M206" i="1"/>
  <c r="M373" i="1"/>
  <c r="M464" i="1"/>
  <c r="M523" i="1"/>
  <c r="M38" i="1"/>
  <c r="M95" i="1"/>
  <c r="M142" i="1"/>
  <c r="M203" i="1"/>
  <c r="M263" i="1"/>
  <c r="M310" i="1"/>
  <c r="M367" i="1"/>
  <c r="M415" i="1"/>
  <c r="M458" i="1"/>
  <c r="M506" i="1"/>
  <c r="I32" i="1"/>
  <c r="I68" i="1"/>
  <c r="I106" i="1"/>
  <c r="I142" i="1"/>
  <c r="I169" i="1"/>
  <c r="I196" i="1"/>
  <c r="I225" i="1"/>
  <c r="I252" i="1"/>
  <c r="I277" i="1"/>
  <c r="I304" i="1"/>
  <c r="I333" i="1"/>
  <c r="I358" i="1"/>
  <c r="I381" i="1"/>
  <c r="I406" i="1"/>
  <c r="I429" i="1"/>
  <c r="I454" i="1"/>
  <c r="I477" i="1"/>
  <c r="I502" i="1"/>
  <c r="I525" i="1"/>
  <c r="H9" i="1"/>
  <c r="M102" i="1"/>
  <c r="M204" i="1"/>
  <c r="M325" i="1"/>
  <c r="M462" i="1"/>
  <c r="I76" i="1"/>
  <c r="I143" i="1"/>
  <c r="I201" i="1"/>
  <c r="I253" i="1"/>
  <c r="I309" i="1"/>
  <c r="I359" i="1"/>
  <c r="I382" i="1"/>
  <c r="I430" i="1"/>
  <c r="I478" i="1"/>
  <c r="I526" i="1"/>
  <c r="M47" i="1"/>
  <c r="M158" i="1"/>
  <c r="M266" i="1"/>
  <c r="M372" i="1"/>
  <c r="M463" i="1"/>
  <c r="I77" i="1"/>
  <c r="I171" i="1"/>
  <c r="I227" i="1"/>
  <c r="I279" i="1"/>
  <c r="I335" i="1"/>
  <c r="I383" i="1"/>
  <c r="I431" i="1"/>
  <c r="I456" i="1"/>
  <c r="I504" i="1"/>
  <c r="M54" i="1"/>
  <c r="M165" i="1"/>
  <c r="M270" i="1"/>
  <c r="M331" i="1"/>
  <c r="M422" i="1"/>
  <c r="M10" i="1"/>
  <c r="M70" i="1"/>
  <c r="M117" i="1"/>
  <c r="M175" i="1"/>
  <c r="M228" i="1"/>
  <c r="M272" i="1"/>
  <c r="M333" i="1"/>
  <c r="M391" i="1"/>
  <c r="M431" i="1"/>
  <c r="M479" i="1"/>
  <c r="M525" i="1"/>
  <c r="I11" i="1"/>
  <c r="I47" i="1"/>
  <c r="I81" i="1"/>
  <c r="I124" i="1"/>
  <c r="I154" i="1"/>
  <c r="I181" i="1"/>
  <c r="I206" i="1"/>
  <c r="I237" i="1"/>
  <c r="I262" i="1"/>
  <c r="I289" i="1"/>
  <c r="I314" i="1"/>
  <c r="I344" i="1"/>
  <c r="I364" i="1"/>
  <c r="I392" i="1"/>
  <c r="I412" i="1"/>
  <c r="I440" i="1"/>
  <c r="I460" i="1"/>
  <c r="I488" i="1"/>
  <c r="I508" i="1"/>
  <c r="I536" i="1"/>
  <c r="M11" i="1"/>
  <c r="M71" i="1"/>
  <c r="M118" i="1"/>
  <c r="M176" i="1"/>
  <c r="M230" i="1"/>
  <c r="M287" i="1"/>
  <c r="M334" i="1"/>
  <c r="M392" i="1"/>
  <c r="M438" i="1"/>
  <c r="M486" i="1"/>
  <c r="M526" i="1"/>
  <c r="I12" i="1"/>
  <c r="I48" i="1"/>
  <c r="I82" i="1"/>
  <c r="I125" i="1"/>
  <c r="I155" i="1"/>
  <c r="I182" i="1"/>
  <c r="I207" i="1"/>
  <c r="I238" i="1"/>
  <c r="I263" i="1"/>
  <c r="I290" i="1"/>
  <c r="I315" i="1"/>
  <c r="I345" i="1"/>
  <c r="I368" i="1"/>
  <c r="I393" i="1"/>
  <c r="I416" i="1"/>
  <c r="I441" i="1"/>
  <c r="I464" i="1"/>
  <c r="I489" i="1"/>
  <c r="I512" i="1"/>
  <c r="I537" i="1"/>
  <c r="M12" i="1"/>
  <c r="M73" i="1"/>
  <c r="M133" i="1"/>
  <c r="M180" i="1"/>
  <c r="M238" i="1"/>
  <c r="M294" i="1"/>
  <c r="M335" i="1"/>
  <c r="M394" i="1"/>
  <c r="M439" i="1"/>
  <c r="M488" i="1"/>
  <c r="M527" i="1"/>
  <c r="I16" i="1"/>
  <c r="I53" i="1"/>
  <c r="I83" i="1"/>
  <c r="I127" i="1"/>
  <c r="I156" i="1"/>
  <c r="I184" i="1"/>
  <c r="I208" i="1"/>
  <c r="I240" i="1"/>
  <c r="I264" i="1"/>
  <c r="I292" i="1"/>
  <c r="I506" i="1"/>
  <c r="I458" i="1"/>
  <c r="I410" i="1"/>
  <c r="I362" i="1"/>
  <c r="I312" i="1"/>
  <c r="I242" i="1"/>
  <c r="I180" i="1"/>
  <c r="I96" i="1"/>
  <c r="I20" i="1"/>
  <c r="M430" i="1"/>
  <c r="M271" i="1"/>
  <c r="M110" i="1"/>
  <c r="I542" i="1"/>
  <c r="I494" i="1"/>
  <c r="I446" i="1"/>
  <c r="I398" i="1"/>
  <c r="I350" i="1"/>
  <c r="I299" i="1"/>
  <c r="I241" i="1"/>
  <c r="I172" i="1"/>
  <c r="I95" i="1"/>
  <c r="I10" i="1"/>
  <c r="M397" i="1"/>
  <c r="M247" i="1"/>
  <c r="M79" i="1"/>
  <c r="F31" i="2"/>
  <c r="G31" i="2" s="1"/>
  <c r="E31" i="2"/>
  <c r="H30" i="2"/>
  <c r="I30" i="2"/>
  <c r="K29" i="2"/>
  <c r="L29" i="2" s="1"/>
  <c r="J29" i="2"/>
  <c r="M29" i="2" s="1"/>
  <c r="R25" i="5" l="1"/>
  <c r="J25" i="5"/>
  <c r="L26" i="5" s="1"/>
  <c r="M26" i="5" s="1"/>
  <c r="F29" i="3"/>
  <c r="L28" i="3"/>
  <c r="M28" i="3" s="1"/>
  <c r="K28" i="3"/>
  <c r="N28" i="3" s="1"/>
  <c r="E30" i="3"/>
  <c r="I29" i="3"/>
  <c r="J29" i="3"/>
  <c r="J8" i="1"/>
  <c r="K8" i="1"/>
  <c r="L8" i="1" s="1"/>
  <c r="M8" i="1"/>
  <c r="J17" i="1"/>
  <c r="J29" i="1"/>
  <c r="J41" i="1"/>
  <c r="J53" i="1"/>
  <c r="J65" i="1"/>
  <c r="J77" i="1"/>
  <c r="J89" i="1"/>
  <c r="J101" i="1"/>
  <c r="J113" i="1"/>
  <c r="J125" i="1"/>
  <c r="J137" i="1"/>
  <c r="J149" i="1"/>
  <c r="J161" i="1"/>
  <c r="J173" i="1"/>
  <c r="J185" i="1"/>
  <c r="J197" i="1"/>
  <c r="J209" i="1"/>
  <c r="J221" i="1"/>
  <c r="J233" i="1"/>
  <c r="J245" i="1"/>
  <c r="J257" i="1"/>
  <c r="J269" i="1"/>
  <c r="J281" i="1"/>
  <c r="J293" i="1"/>
  <c r="J305" i="1"/>
  <c r="J317" i="1"/>
  <c r="J329" i="1"/>
  <c r="J341" i="1"/>
  <c r="J353" i="1"/>
  <c r="J365" i="1"/>
  <c r="J377" i="1"/>
  <c r="J389" i="1"/>
  <c r="J401" i="1"/>
  <c r="J413" i="1"/>
  <c r="J425" i="1"/>
  <c r="J437" i="1"/>
  <c r="J449" i="1"/>
  <c r="J461" i="1"/>
  <c r="J473" i="1"/>
  <c r="J485" i="1"/>
  <c r="J497" i="1"/>
  <c r="J509" i="1"/>
  <c r="J521" i="1"/>
  <c r="J533" i="1"/>
  <c r="J545" i="1"/>
  <c r="J18" i="1"/>
  <c r="J30" i="1"/>
  <c r="J42" i="1"/>
  <c r="J54" i="1"/>
  <c r="J66" i="1"/>
  <c r="J78" i="1"/>
  <c r="J90" i="1"/>
  <c r="J102" i="1"/>
  <c r="J114" i="1"/>
  <c r="J126" i="1"/>
  <c r="J138" i="1"/>
  <c r="J150" i="1"/>
  <c r="J162" i="1"/>
  <c r="J174" i="1"/>
  <c r="J186" i="1"/>
  <c r="J198" i="1"/>
  <c r="J210" i="1"/>
  <c r="J222" i="1"/>
  <c r="J234" i="1"/>
  <c r="J246" i="1"/>
  <c r="J258" i="1"/>
  <c r="J270" i="1"/>
  <c r="J282" i="1"/>
  <c r="J294" i="1"/>
  <c r="J306" i="1"/>
  <c r="J318" i="1"/>
  <c r="J330" i="1"/>
  <c r="J342" i="1"/>
  <c r="J354" i="1"/>
  <c r="J366" i="1"/>
  <c r="J378" i="1"/>
  <c r="J390" i="1"/>
  <c r="J402" i="1"/>
  <c r="J414" i="1"/>
  <c r="J426" i="1"/>
  <c r="J438" i="1"/>
  <c r="J450" i="1"/>
  <c r="J462" i="1"/>
  <c r="J474" i="1"/>
  <c r="J486" i="1"/>
  <c r="J498" i="1"/>
  <c r="J510" i="1"/>
  <c r="J522" i="1"/>
  <c r="J534" i="1"/>
  <c r="J546" i="1"/>
  <c r="K9" i="1"/>
  <c r="J19" i="1"/>
  <c r="J31" i="1"/>
  <c r="J43" i="1"/>
  <c r="J55" i="1"/>
  <c r="J67" i="1"/>
  <c r="J79" i="1"/>
  <c r="J91" i="1"/>
  <c r="J103" i="1"/>
  <c r="J115" i="1"/>
  <c r="J127" i="1"/>
  <c r="J139" i="1"/>
  <c r="J151" i="1"/>
  <c r="J163" i="1"/>
  <c r="J175" i="1"/>
  <c r="J187" i="1"/>
  <c r="J199" i="1"/>
  <c r="J211" i="1"/>
  <c r="J223" i="1"/>
  <c r="J235" i="1"/>
  <c r="J247" i="1"/>
  <c r="J259" i="1"/>
  <c r="J271" i="1"/>
  <c r="J283" i="1"/>
  <c r="J295" i="1"/>
  <c r="J307" i="1"/>
  <c r="J319" i="1"/>
  <c r="J331" i="1"/>
  <c r="J343" i="1"/>
  <c r="J355" i="1"/>
  <c r="J367" i="1"/>
  <c r="J379" i="1"/>
  <c r="J391" i="1"/>
  <c r="J403" i="1"/>
  <c r="J415" i="1"/>
  <c r="J427" i="1"/>
  <c r="J439" i="1"/>
  <c r="J451" i="1"/>
  <c r="J463" i="1"/>
  <c r="J475" i="1"/>
  <c r="J487" i="1"/>
  <c r="J499" i="1"/>
  <c r="J511" i="1"/>
  <c r="J523" i="1"/>
  <c r="J535" i="1"/>
  <c r="J547" i="1"/>
  <c r="J22" i="1"/>
  <c r="J37" i="1"/>
  <c r="J52" i="1"/>
  <c r="J70" i="1"/>
  <c r="J85" i="1"/>
  <c r="J100" i="1"/>
  <c r="J118" i="1"/>
  <c r="J133" i="1"/>
  <c r="J148" i="1"/>
  <c r="J166" i="1"/>
  <c r="J181" i="1"/>
  <c r="J196" i="1"/>
  <c r="J214" i="1"/>
  <c r="J229" i="1"/>
  <c r="J244" i="1"/>
  <c r="J262" i="1"/>
  <c r="J277" i="1"/>
  <c r="J292" i="1"/>
  <c r="J310" i="1"/>
  <c r="J325" i="1"/>
  <c r="J340" i="1"/>
  <c r="J358" i="1"/>
  <c r="J373" i="1"/>
  <c r="J388" i="1"/>
  <c r="J406" i="1"/>
  <c r="J421" i="1"/>
  <c r="J436" i="1"/>
  <c r="J454" i="1"/>
  <c r="J469" i="1"/>
  <c r="J484" i="1"/>
  <c r="J502" i="1"/>
  <c r="J517" i="1"/>
  <c r="J532" i="1"/>
  <c r="J9" i="1"/>
  <c r="J39" i="1"/>
  <c r="J72" i="1"/>
  <c r="J105" i="1"/>
  <c r="J135" i="1"/>
  <c r="J168" i="1"/>
  <c r="J183" i="1"/>
  <c r="J216" i="1"/>
  <c r="J249" i="1"/>
  <c r="J279" i="1"/>
  <c r="J312" i="1"/>
  <c r="J345" i="1"/>
  <c r="J393" i="1"/>
  <c r="J423" i="1"/>
  <c r="J456" i="1"/>
  <c r="J489" i="1"/>
  <c r="J519" i="1"/>
  <c r="J23" i="1"/>
  <c r="J38" i="1"/>
  <c r="J56" i="1"/>
  <c r="J71" i="1"/>
  <c r="J86" i="1"/>
  <c r="J104" i="1"/>
  <c r="J119" i="1"/>
  <c r="J134" i="1"/>
  <c r="J152" i="1"/>
  <c r="J167" i="1"/>
  <c r="J182" i="1"/>
  <c r="J200" i="1"/>
  <c r="J215" i="1"/>
  <c r="J230" i="1"/>
  <c r="J248" i="1"/>
  <c r="J263" i="1"/>
  <c r="J278" i="1"/>
  <c r="J296" i="1"/>
  <c r="J311" i="1"/>
  <c r="J326" i="1"/>
  <c r="J344" i="1"/>
  <c r="J359" i="1"/>
  <c r="J374" i="1"/>
  <c r="J392" i="1"/>
  <c r="J407" i="1"/>
  <c r="J422" i="1"/>
  <c r="J440" i="1"/>
  <c r="J455" i="1"/>
  <c r="J470" i="1"/>
  <c r="J488" i="1"/>
  <c r="J503" i="1"/>
  <c r="J518" i="1"/>
  <c r="J536" i="1"/>
  <c r="J24" i="1"/>
  <c r="J57" i="1"/>
  <c r="J87" i="1"/>
  <c r="J120" i="1"/>
  <c r="J153" i="1"/>
  <c r="J201" i="1"/>
  <c r="J231" i="1"/>
  <c r="J264" i="1"/>
  <c r="J297" i="1"/>
  <c r="J327" i="1"/>
  <c r="J360" i="1"/>
  <c r="J375" i="1"/>
  <c r="J408" i="1"/>
  <c r="J441" i="1"/>
  <c r="J471" i="1"/>
  <c r="J504" i="1"/>
  <c r="J537" i="1"/>
  <c r="J13" i="1"/>
  <c r="J28" i="1"/>
  <c r="J46" i="1"/>
  <c r="J61" i="1"/>
  <c r="J76" i="1"/>
  <c r="J94" i="1"/>
  <c r="J109" i="1"/>
  <c r="J124" i="1"/>
  <c r="J142" i="1"/>
  <c r="J157" i="1"/>
  <c r="J172" i="1"/>
  <c r="J190" i="1"/>
  <c r="J205" i="1"/>
  <c r="J220" i="1"/>
  <c r="J238" i="1"/>
  <c r="J253" i="1"/>
  <c r="J268" i="1"/>
  <c r="J286" i="1"/>
  <c r="J27" i="1"/>
  <c r="J50" i="1"/>
  <c r="J75" i="1"/>
  <c r="J98" i="1"/>
  <c r="J123" i="1"/>
  <c r="J146" i="1"/>
  <c r="J171" i="1"/>
  <c r="J194" i="1"/>
  <c r="J219" i="1"/>
  <c r="J242" i="1"/>
  <c r="J267" i="1"/>
  <c r="J290" i="1"/>
  <c r="J314" i="1"/>
  <c r="J335" i="1"/>
  <c r="J356" i="1"/>
  <c r="J380" i="1"/>
  <c r="J398" i="1"/>
  <c r="J419" i="1"/>
  <c r="J443" i="1"/>
  <c r="J464" i="1"/>
  <c r="J482" i="1"/>
  <c r="J506" i="1"/>
  <c r="J527" i="1"/>
  <c r="J10" i="1"/>
  <c r="J58" i="1"/>
  <c r="J106" i="1"/>
  <c r="J154" i="1"/>
  <c r="J202" i="1"/>
  <c r="J250" i="1"/>
  <c r="J273" i="1"/>
  <c r="J316" i="1"/>
  <c r="J361" i="1"/>
  <c r="J424" i="1"/>
  <c r="J466" i="1"/>
  <c r="J508" i="1"/>
  <c r="J34" i="1"/>
  <c r="J82" i="1"/>
  <c r="J130" i="1"/>
  <c r="J178" i="1"/>
  <c r="J226" i="1"/>
  <c r="J274" i="1"/>
  <c r="J320" i="1"/>
  <c r="J362" i="1"/>
  <c r="J404" i="1"/>
  <c r="J446" i="1"/>
  <c r="J491" i="1"/>
  <c r="J530" i="1"/>
  <c r="J32" i="1"/>
  <c r="J51" i="1"/>
  <c r="J80" i="1"/>
  <c r="J99" i="1"/>
  <c r="J128" i="1"/>
  <c r="J147" i="1"/>
  <c r="J176" i="1"/>
  <c r="J195" i="1"/>
  <c r="J224" i="1"/>
  <c r="J243" i="1"/>
  <c r="J272" i="1"/>
  <c r="J291" i="1"/>
  <c r="J315" i="1"/>
  <c r="J336" i="1"/>
  <c r="J357" i="1"/>
  <c r="J381" i="1"/>
  <c r="J399" i="1"/>
  <c r="J420" i="1"/>
  <c r="J444" i="1"/>
  <c r="J465" i="1"/>
  <c r="J483" i="1"/>
  <c r="J507" i="1"/>
  <c r="J528" i="1"/>
  <c r="J33" i="1"/>
  <c r="J81" i="1"/>
  <c r="J129" i="1"/>
  <c r="J177" i="1"/>
  <c r="J225" i="1"/>
  <c r="J298" i="1"/>
  <c r="J337" i="1"/>
  <c r="J382" i="1"/>
  <c r="J400" i="1"/>
  <c r="J445" i="1"/>
  <c r="J490" i="1"/>
  <c r="J529" i="1"/>
  <c r="J11" i="1"/>
  <c r="J59" i="1"/>
  <c r="J107" i="1"/>
  <c r="J155" i="1"/>
  <c r="J203" i="1"/>
  <c r="J251" i="1"/>
  <c r="J299" i="1"/>
  <c r="J338" i="1"/>
  <c r="J383" i="1"/>
  <c r="J428" i="1"/>
  <c r="J467" i="1"/>
  <c r="J512" i="1"/>
  <c r="J15" i="1"/>
  <c r="J40" i="1"/>
  <c r="J63" i="1"/>
  <c r="J88" i="1"/>
  <c r="J111" i="1"/>
  <c r="J136" i="1"/>
  <c r="J159" i="1"/>
  <c r="J184" i="1"/>
  <c r="J207" i="1"/>
  <c r="J232" i="1"/>
  <c r="J255" i="1"/>
  <c r="J280" i="1"/>
  <c r="J302" i="1"/>
  <c r="J323" i="1"/>
  <c r="J347" i="1"/>
  <c r="J368" i="1"/>
  <c r="J386" i="1"/>
  <c r="J410" i="1"/>
  <c r="J431" i="1"/>
  <c r="J452" i="1"/>
  <c r="J476" i="1"/>
  <c r="J494" i="1"/>
  <c r="J515" i="1"/>
  <c r="J539" i="1"/>
  <c r="J16" i="1"/>
  <c r="J44" i="1"/>
  <c r="J64" i="1"/>
  <c r="J92" i="1"/>
  <c r="J112" i="1"/>
  <c r="J140" i="1"/>
  <c r="J160" i="1"/>
  <c r="J188" i="1"/>
  <c r="J208" i="1"/>
  <c r="J236" i="1"/>
  <c r="J256" i="1"/>
  <c r="J284" i="1"/>
  <c r="J303" i="1"/>
  <c r="J324" i="1"/>
  <c r="J348" i="1"/>
  <c r="J369" i="1"/>
  <c r="J387" i="1"/>
  <c r="J411" i="1"/>
  <c r="J432" i="1"/>
  <c r="J453" i="1"/>
  <c r="J477" i="1"/>
  <c r="J495" i="1"/>
  <c r="J516" i="1"/>
  <c r="J540" i="1"/>
  <c r="J48" i="1"/>
  <c r="J96" i="1"/>
  <c r="J144" i="1"/>
  <c r="J192" i="1"/>
  <c r="J240" i="1"/>
  <c r="J288" i="1"/>
  <c r="J333" i="1"/>
  <c r="J372" i="1"/>
  <c r="J417" i="1"/>
  <c r="J459" i="1"/>
  <c r="J501" i="1"/>
  <c r="J543" i="1"/>
  <c r="J14" i="1"/>
  <c r="J62" i="1"/>
  <c r="J110" i="1"/>
  <c r="J158" i="1"/>
  <c r="J206" i="1"/>
  <c r="J254" i="1"/>
  <c r="J301" i="1"/>
  <c r="J346" i="1"/>
  <c r="J385" i="1"/>
  <c r="J430" i="1"/>
  <c r="J472" i="1"/>
  <c r="J45" i="1"/>
  <c r="J93" i="1"/>
  <c r="J141" i="1"/>
  <c r="J189" i="1"/>
  <c r="J237" i="1"/>
  <c r="J285" i="1"/>
  <c r="J328" i="1"/>
  <c r="J370" i="1"/>
  <c r="J457" i="1"/>
  <c r="J496" i="1"/>
  <c r="J542" i="1"/>
  <c r="J49" i="1"/>
  <c r="J97" i="1"/>
  <c r="J145" i="1"/>
  <c r="J193" i="1"/>
  <c r="J241" i="1"/>
  <c r="J289" i="1"/>
  <c r="J334" i="1"/>
  <c r="J376" i="1"/>
  <c r="J418" i="1"/>
  <c r="J460" i="1"/>
  <c r="J505" i="1"/>
  <c r="J544" i="1"/>
  <c r="J12" i="1"/>
  <c r="J60" i="1"/>
  <c r="J108" i="1"/>
  <c r="J156" i="1"/>
  <c r="J204" i="1"/>
  <c r="J252" i="1"/>
  <c r="J300" i="1"/>
  <c r="J339" i="1"/>
  <c r="J384" i="1"/>
  <c r="J429" i="1"/>
  <c r="J468" i="1"/>
  <c r="J513" i="1"/>
  <c r="J514" i="1"/>
  <c r="J20" i="1"/>
  <c r="J68" i="1"/>
  <c r="J116" i="1"/>
  <c r="J164" i="1"/>
  <c r="J212" i="1"/>
  <c r="J260" i="1"/>
  <c r="J304" i="1"/>
  <c r="J349" i="1"/>
  <c r="J394" i="1"/>
  <c r="J433" i="1"/>
  <c r="J478" i="1"/>
  <c r="J520" i="1"/>
  <c r="J21" i="1"/>
  <c r="J69" i="1"/>
  <c r="J117" i="1"/>
  <c r="J165" i="1"/>
  <c r="J213" i="1"/>
  <c r="J261" i="1"/>
  <c r="J308" i="1"/>
  <c r="J350" i="1"/>
  <c r="J395" i="1"/>
  <c r="J434" i="1"/>
  <c r="J479" i="1"/>
  <c r="J524" i="1"/>
  <c r="J448" i="1"/>
  <c r="J25" i="1"/>
  <c r="J73" i="1"/>
  <c r="J121" i="1"/>
  <c r="J169" i="1"/>
  <c r="J217" i="1"/>
  <c r="J265" i="1"/>
  <c r="J309" i="1"/>
  <c r="J351" i="1"/>
  <c r="J396" i="1"/>
  <c r="J435" i="1"/>
  <c r="J480" i="1"/>
  <c r="J525" i="1"/>
  <c r="J26" i="1"/>
  <c r="J74" i="1"/>
  <c r="J122" i="1"/>
  <c r="J170" i="1"/>
  <c r="J218" i="1"/>
  <c r="J266" i="1"/>
  <c r="J313" i="1"/>
  <c r="J352" i="1"/>
  <c r="J397" i="1"/>
  <c r="J442" i="1"/>
  <c r="J481" i="1"/>
  <c r="J526" i="1"/>
  <c r="J35" i="1"/>
  <c r="J83" i="1"/>
  <c r="J131" i="1"/>
  <c r="J179" i="1"/>
  <c r="J227" i="1"/>
  <c r="J275" i="1"/>
  <c r="J321" i="1"/>
  <c r="J363" i="1"/>
  <c r="J405" i="1"/>
  <c r="J447" i="1"/>
  <c r="J492" i="1"/>
  <c r="J531" i="1"/>
  <c r="J36" i="1"/>
  <c r="J84" i="1"/>
  <c r="J132" i="1"/>
  <c r="J180" i="1"/>
  <c r="J228" i="1"/>
  <c r="J276" i="1"/>
  <c r="J322" i="1"/>
  <c r="J364" i="1"/>
  <c r="J409" i="1"/>
  <c r="J493" i="1"/>
  <c r="J538" i="1"/>
  <c r="J412" i="1"/>
  <c r="J541" i="1"/>
  <c r="J47" i="1"/>
  <c r="J95" i="1"/>
  <c r="J143" i="1"/>
  <c r="J191" i="1"/>
  <c r="J239" i="1"/>
  <c r="J287" i="1"/>
  <c r="J332" i="1"/>
  <c r="J371" i="1"/>
  <c r="J416" i="1"/>
  <c r="J458" i="1"/>
  <c r="J500" i="1"/>
  <c r="F32" i="2"/>
  <c r="G32" i="2" s="1"/>
  <c r="E32" i="2"/>
  <c r="K30" i="2"/>
  <c r="L30" i="2" s="1"/>
  <c r="J30" i="2"/>
  <c r="M30" i="2" s="1"/>
  <c r="H31" i="2"/>
  <c r="I31" i="2"/>
  <c r="N26" i="5" l="1"/>
  <c r="O26" i="5"/>
  <c r="I26" i="5"/>
  <c r="F30" i="3"/>
  <c r="G30" i="3"/>
  <c r="H30" i="3" s="1"/>
  <c r="L29" i="3"/>
  <c r="M29" i="3" s="1"/>
  <c r="K29" i="3"/>
  <c r="N29" i="3" s="1"/>
  <c r="E31" i="3"/>
  <c r="I30" i="3"/>
  <c r="J30" i="3"/>
  <c r="L15" i="1"/>
  <c r="L27" i="1"/>
  <c r="L39" i="1"/>
  <c r="L51" i="1"/>
  <c r="L63" i="1"/>
  <c r="L75" i="1"/>
  <c r="L87" i="1"/>
  <c r="L99" i="1"/>
  <c r="L111" i="1"/>
  <c r="L123" i="1"/>
  <c r="L135" i="1"/>
  <c r="L147" i="1"/>
  <c r="L159" i="1"/>
  <c r="L171" i="1"/>
  <c r="L183" i="1"/>
  <c r="L195" i="1"/>
  <c r="L207" i="1"/>
  <c r="L219" i="1"/>
  <c r="L231" i="1"/>
  <c r="L243" i="1"/>
  <c r="L255" i="1"/>
  <c r="L267" i="1"/>
  <c r="L279" i="1"/>
  <c r="L291" i="1"/>
  <c r="L303" i="1"/>
  <c r="L315" i="1"/>
  <c r="L327" i="1"/>
  <c r="L339" i="1"/>
  <c r="L351" i="1"/>
  <c r="L363" i="1"/>
  <c r="L375" i="1"/>
  <c r="L387" i="1"/>
  <c r="L399" i="1"/>
  <c r="L411" i="1"/>
  <c r="L423" i="1"/>
  <c r="L435" i="1"/>
  <c r="L447" i="1"/>
  <c r="L459" i="1"/>
  <c r="L471" i="1"/>
  <c r="L483" i="1"/>
  <c r="L16" i="1"/>
  <c r="L28" i="1"/>
  <c r="L40" i="1"/>
  <c r="L52" i="1"/>
  <c r="L64" i="1"/>
  <c r="L76" i="1"/>
  <c r="L88" i="1"/>
  <c r="L100" i="1"/>
  <c r="L112" i="1"/>
  <c r="L124" i="1"/>
  <c r="L136" i="1"/>
  <c r="L148" i="1"/>
  <c r="L160" i="1"/>
  <c r="L172" i="1"/>
  <c r="L17" i="1"/>
  <c r="L21" i="1"/>
  <c r="L35" i="1"/>
  <c r="L49" i="1"/>
  <c r="L65" i="1"/>
  <c r="L79" i="1"/>
  <c r="L93" i="1"/>
  <c r="L107" i="1"/>
  <c r="L121" i="1"/>
  <c r="L137" i="1"/>
  <c r="L151" i="1"/>
  <c r="L165" i="1"/>
  <c r="L179" i="1"/>
  <c r="L192" i="1"/>
  <c r="L205" i="1"/>
  <c r="L218" i="1"/>
  <c r="L232" i="1"/>
  <c r="L245" i="1"/>
  <c r="L258" i="1"/>
  <c r="L271" i="1"/>
  <c r="L284" i="1"/>
  <c r="L297" i="1"/>
  <c r="L310" i="1"/>
  <c r="L323" i="1"/>
  <c r="L336" i="1"/>
  <c r="L349" i="1"/>
  <c r="L362" i="1"/>
  <c r="L376" i="1"/>
  <c r="L389" i="1"/>
  <c r="L402" i="1"/>
  <c r="L415" i="1"/>
  <c r="L428" i="1"/>
  <c r="L441" i="1"/>
  <c r="L454" i="1"/>
  <c r="L467" i="1"/>
  <c r="L480" i="1"/>
  <c r="L493" i="1"/>
  <c r="L505" i="1"/>
  <c r="L517" i="1"/>
  <c r="L529" i="1"/>
  <c r="L541" i="1"/>
  <c r="L22" i="1"/>
  <c r="L36" i="1"/>
  <c r="L50" i="1"/>
  <c r="L66" i="1"/>
  <c r="L80" i="1"/>
  <c r="L94" i="1"/>
  <c r="L108" i="1"/>
  <c r="L122" i="1"/>
  <c r="L138" i="1"/>
  <c r="L152" i="1"/>
  <c r="L166" i="1"/>
  <c r="L180" i="1"/>
  <c r="L193" i="1"/>
  <c r="L206" i="1"/>
  <c r="L220" i="1"/>
  <c r="L233" i="1"/>
  <c r="L246" i="1"/>
  <c r="L259" i="1"/>
  <c r="L272" i="1"/>
  <c r="L285" i="1"/>
  <c r="L298" i="1"/>
  <c r="L311" i="1"/>
  <c r="L324" i="1"/>
  <c r="L337" i="1"/>
  <c r="L350" i="1"/>
  <c r="L364" i="1"/>
  <c r="L377" i="1"/>
  <c r="L390" i="1"/>
  <c r="L403" i="1"/>
  <c r="L416" i="1"/>
  <c r="L429" i="1"/>
  <c r="L442" i="1"/>
  <c r="L455" i="1"/>
  <c r="L468" i="1"/>
  <c r="L481" i="1"/>
  <c r="L494" i="1"/>
  <c r="L506" i="1"/>
  <c r="L518" i="1"/>
  <c r="L530" i="1"/>
  <c r="L542" i="1"/>
  <c r="L23" i="1"/>
  <c r="L37" i="1"/>
  <c r="L53" i="1"/>
  <c r="L67" i="1"/>
  <c r="L81" i="1"/>
  <c r="L95" i="1"/>
  <c r="L109" i="1"/>
  <c r="L125" i="1"/>
  <c r="L139" i="1"/>
  <c r="L153" i="1"/>
  <c r="L167" i="1"/>
  <c r="L181" i="1"/>
  <c r="L194" i="1"/>
  <c r="L208" i="1"/>
  <c r="L221" i="1"/>
  <c r="L234" i="1"/>
  <c r="L247" i="1"/>
  <c r="L260" i="1"/>
  <c r="L273" i="1"/>
  <c r="L286" i="1"/>
  <c r="L299" i="1"/>
  <c r="L312" i="1"/>
  <c r="L325" i="1"/>
  <c r="L338" i="1"/>
  <c r="L352" i="1"/>
  <c r="L365" i="1"/>
  <c r="L378" i="1"/>
  <c r="L391" i="1"/>
  <c r="L404" i="1"/>
  <c r="L417" i="1"/>
  <c r="L430" i="1"/>
  <c r="L443" i="1"/>
  <c r="L456" i="1"/>
  <c r="L469" i="1"/>
  <c r="L482" i="1"/>
  <c r="L495" i="1"/>
  <c r="L507" i="1"/>
  <c r="L519" i="1"/>
  <c r="L531" i="1"/>
  <c r="L543" i="1"/>
  <c r="L11" i="1"/>
  <c r="L31" i="1"/>
  <c r="L48" i="1"/>
  <c r="L70" i="1"/>
  <c r="L89" i="1"/>
  <c r="L106" i="1"/>
  <c r="L128" i="1"/>
  <c r="L145" i="1"/>
  <c r="L164" i="1"/>
  <c r="L185" i="1"/>
  <c r="L201" i="1"/>
  <c r="L217" i="1"/>
  <c r="L237" i="1"/>
  <c r="L253" i="1"/>
  <c r="L270" i="1"/>
  <c r="L289" i="1"/>
  <c r="L306" i="1"/>
  <c r="L322" i="1"/>
  <c r="L342" i="1"/>
  <c r="L358" i="1"/>
  <c r="L374" i="1"/>
  <c r="L394" i="1"/>
  <c r="L410" i="1"/>
  <c r="L427" i="1"/>
  <c r="L446" i="1"/>
  <c r="L463" i="1"/>
  <c r="L479" i="1"/>
  <c r="L498" i="1"/>
  <c r="L513" i="1"/>
  <c r="L528" i="1"/>
  <c r="L546" i="1"/>
  <c r="L34" i="1"/>
  <c r="L92" i="1"/>
  <c r="L150" i="1"/>
  <c r="L204" i="1"/>
  <c r="L257" i="1"/>
  <c r="L309" i="1"/>
  <c r="L361" i="1"/>
  <c r="L414" i="1"/>
  <c r="L466" i="1"/>
  <c r="L501" i="1"/>
  <c r="L12" i="1"/>
  <c r="L32" i="1"/>
  <c r="L54" i="1"/>
  <c r="L71" i="1"/>
  <c r="L90" i="1"/>
  <c r="L110" i="1"/>
  <c r="L129" i="1"/>
  <c r="L146" i="1"/>
  <c r="L168" i="1"/>
  <c r="L186" i="1"/>
  <c r="L202" i="1"/>
  <c r="L222" i="1"/>
  <c r="L238" i="1"/>
  <c r="L254" i="1"/>
  <c r="L274" i="1"/>
  <c r="L290" i="1"/>
  <c r="L307" i="1"/>
  <c r="L326" i="1"/>
  <c r="L343" i="1"/>
  <c r="L359" i="1"/>
  <c r="L379" i="1"/>
  <c r="L395" i="1"/>
  <c r="L412" i="1"/>
  <c r="L431" i="1"/>
  <c r="L448" i="1"/>
  <c r="L464" i="1"/>
  <c r="L484" i="1"/>
  <c r="L499" i="1"/>
  <c r="L514" i="1"/>
  <c r="L532" i="1"/>
  <c r="L547" i="1"/>
  <c r="L56" i="1"/>
  <c r="L114" i="1"/>
  <c r="L170" i="1"/>
  <c r="L224" i="1"/>
  <c r="L276" i="1"/>
  <c r="L329" i="1"/>
  <c r="L381" i="1"/>
  <c r="L450" i="1"/>
  <c r="L516" i="1"/>
  <c r="L13" i="1"/>
  <c r="L33" i="1"/>
  <c r="L55" i="1"/>
  <c r="L72" i="1"/>
  <c r="L91" i="1"/>
  <c r="L113" i="1"/>
  <c r="L130" i="1"/>
  <c r="L149" i="1"/>
  <c r="L169" i="1"/>
  <c r="L187" i="1"/>
  <c r="L203" i="1"/>
  <c r="L223" i="1"/>
  <c r="L239" i="1"/>
  <c r="L256" i="1"/>
  <c r="L275" i="1"/>
  <c r="L292" i="1"/>
  <c r="L308" i="1"/>
  <c r="L328" i="1"/>
  <c r="L344" i="1"/>
  <c r="L360" i="1"/>
  <c r="L380" i="1"/>
  <c r="L396" i="1"/>
  <c r="L413" i="1"/>
  <c r="L432" i="1"/>
  <c r="L449" i="1"/>
  <c r="L465" i="1"/>
  <c r="L485" i="1"/>
  <c r="L500" i="1"/>
  <c r="L515" i="1"/>
  <c r="L533" i="1"/>
  <c r="L14" i="1"/>
  <c r="L73" i="1"/>
  <c r="L131" i="1"/>
  <c r="L188" i="1"/>
  <c r="L240" i="1"/>
  <c r="L293" i="1"/>
  <c r="L345" i="1"/>
  <c r="L397" i="1"/>
  <c r="L433" i="1"/>
  <c r="L486" i="1"/>
  <c r="L534" i="1"/>
  <c r="L25" i="1"/>
  <c r="L57" i="1"/>
  <c r="L83" i="1"/>
  <c r="L115" i="1"/>
  <c r="L141" i="1"/>
  <c r="L173" i="1"/>
  <c r="L197" i="1"/>
  <c r="L225" i="1"/>
  <c r="L249" i="1"/>
  <c r="L277" i="1"/>
  <c r="L301" i="1"/>
  <c r="L330" i="1"/>
  <c r="L354" i="1"/>
  <c r="L382" i="1"/>
  <c r="L406" i="1"/>
  <c r="L434" i="1"/>
  <c r="L458" i="1"/>
  <c r="L487" i="1"/>
  <c r="L509" i="1"/>
  <c r="L535" i="1"/>
  <c r="L59" i="1"/>
  <c r="L117" i="1"/>
  <c r="L175" i="1"/>
  <c r="L227" i="1"/>
  <c r="L280" i="1"/>
  <c r="L332" i="1"/>
  <c r="L384" i="1"/>
  <c r="L437" i="1"/>
  <c r="L489" i="1"/>
  <c r="L537" i="1"/>
  <c r="L26" i="1"/>
  <c r="L58" i="1"/>
  <c r="L84" i="1"/>
  <c r="L116" i="1"/>
  <c r="L142" i="1"/>
  <c r="L174" i="1"/>
  <c r="L198" i="1"/>
  <c r="L226" i="1"/>
  <c r="L250" i="1"/>
  <c r="L278" i="1"/>
  <c r="L302" i="1"/>
  <c r="L331" i="1"/>
  <c r="L355" i="1"/>
  <c r="L383" i="1"/>
  <c r="L407" i="1"/>
  <c r="L436" i="1"/>
  <c r="L460" i="1"/>
  <c r="L488" i="1"/>
  <c r="L510" i="1"/>
  <c r="L536" i="1"/>
  <c r="L29" i="1"/>
  <c r="L85" i="1"/>
  <c r="L143" i="1"/>
  <c r="L199" i="1"/>
  <c r="L251" i="1"/>
  <c r="L304" i="1"/>
  <c r="L356" i="1"/>
  <c r="L408" i="1"/>
  <c r="L461" i="1"/>
  <c r="L511" i="1"/>
  <c r="L9" i="1"/>
  <c r="L42" i="1"/>
  <c r="L68" i="1"/>
  <c r="L98" i="1"/>
  <c r="L126" i="1"/>
  <c r="L156" i="1"/>
  <c r="L182" i="1"/>
  <c r="L211" i="1"/>
  <c r="L235" i="1"/>
  <c r="L263" i="1"/>
  <c r="L287" i="1"/>
  <c r="L316" i="1"/>
  <c r="L340" i="1"/>
  <c r="L368" i="1"/>
  <c r="L392" i="1"/>
  <c r="L420" i="1"/>
  <c r="L444" i="1"/>
  <c r="L473" i="1"/>
  <c r="L496" i="1"/>
  <c r="L522" i="1"/>
  <c r="L544" i="1"/>
  <c r="L10" i="1"/>
  <c r="L47" i="1"/>
  <c r="L101" i="1"/>
  <c r="L140" i="1"/>
  <c r="L184" i="1"/>
  <c r="L216" i="1"/>
  <c r="L264" i="1"/>
  <c r="L300" i="1"/>
  <c r="L341" i="1"/>
  <c r="L373" i="1"/>
  <c r="L421" i="1"/>
  <c r="L457" i="1"/>
  <c r="L497" i="1"/>
  <c r="L527" i="1"/>
  <c r="L61" i="1"/>
  <c r="L154" i="1"/>
  <c r="L229" i="1"/>
  <c r="L313" i="1"/>
  <c r="L386" i="1"/>
  <c r="L424" i="1"/>
  <c r="L503" i="1"/>
  <c r="L62" i="1"/>
  <c r="L155" i="1"/>
  <c r="L230" i="1"/>
  <c r="L314" i="1"/>
  <c r="L348" i="1"/>
  <c r="L425" i="1"/>
  <c r="L504" i="1"/>
  <c r="L69" i="1"/>
  <c r="L157" i="1"/>
  <c r="L236" i="1"/>
  <c r="L18" i="1"/>
  <c r="L60" i="1"/>
  <c r="L102" i="1"/>
  <c r="L144" i="1"/>
  <c r="L189" i="1"/>
  <c r="L228" i="1"/>
  <c r="L265" i="1"/>
  <c r="L305" i="1"/>
  <c r="L346" i="1"/>
  <c r="L385" i="1"/>
  <c r="L422" i="1"/>
  <c r="L462" i="1"/>
  <c r="L502" i="1"/>
  <c r="L538" i="1"/>
  <c r="L19" i="1"/>
  <c r="L103" i="1"/>
  <c r="L190" i="1"/>
  <c r="L266" i="1"/>
  <c r="L347" i="1"/>
  <c r="L470" i="1"/>
  <c r="L539" i="1"/>
  <c r="L20" i="1"/>
  <c r="L104" i="1"/>
  <c r="L191" i="1"/>
  <c r="L268" i="1"/>
  <c r="L388" i="1"/>
  <c r="L472" i="1"/>
  <c r="L540" i="1"/>
  <c r="L24" i="1"/>
  <c r="L105" i="1"/>
  <c r="L196" i="1"/>
  <c r="L269" i="1"/>
  <c r="L38" i="1"/>
  <c r="L77" i="1"/>
  <c r="L119" i="1"/>
  <c r="L161" i="1"/>
  <c r="L209" i="1"/>
  <c r="L242" i="1"/>
  <c r="L282" i="1"/>
  <c r="L319" i="1"/>
  <c r="L366" i="1"/>
  <c r="L400" i="1"/>
  <c r="L439" i="1"/>
  <c r="L476" i="1"/>
  <c r="L520" i="1"/>
  <c r="L41" i="1"/>
  <c r="L78" i="1"/>
  <c r="L120" i="1"/>
  <c r="L162" i="1"/>
  <c r="L210" i="1"/>
  <c r="L244" i="1"/>
  <c r="L283" i="1"/>
  <c r="L320" i="1"/>
  <c r="L367" i="1"/>
  <c r="L401" i="1"/>
  <c r="L440" i="1"/>
  <c r="L477" i="1"/>
  <c r="L521" i="1"/>
  <c r="L43" i="1"/>
  <c r="L82" i="1"/>
  <c r="L127" i="1"/>
  <c r="L163" i="1"/>
  <c r="L212" i="1"/>
  <c r="L248" i="1"/>
  <c r="L288" i="1"/>
  <c r="L321" i="1"/>
  <c r="L369" i="1"/>
  <c r="L405" i="1"/>
  <c r="L445" i="1"/>
  <c r="L478" i="1"/>
  <c r="L523" i="1"/>
  <c r="L134" i="1"/>
  <c r="L262" i="1"/>
  <c r="L370" i="1"/>
  <c r="L453" i="1"/>
  <c r="L46" i="1"/>
  <c r="L178" i="1"/>
  <c r="L296" i="1"/>
  <c r="L398" i="1"/>
  <c r="L491" i="1"/>
  <c r="L30" i="1"/>
  <c r="L158" i="1"/>
  <c r="L281" i="1"/>
  <c r="L371" i="1"/>
  <c r="L474" i="1"/>
  <c r="L44" i="1"/>
  <c r="L176" i="1"/>
  <c r="L294" i="1"/>
  <c r="L372" i="1"/>
  <c r="L475" i="1"/>
  <c r="L45" i="1"/>
  <c r="L177" i="1"/>
  <c r="L295" i="1"/>
  <c r="L393" i="1"/>
  <c r="L490" i="1"/>
  <c r="L74" i="1"/>
  <c r="L200" i="1"/>
  <c r="L317" i="1"/>
  <c r="L409" i="1"/>
  <c r="L492" i="1"/>
  <c r="L86" i="1"/>
  <c r="L213" i="1"/>
  <c r="L318" i="1"/>
  <c r="L418" i="1"/>
  <c r="L508" i="1"/>
  <c r="L96" i="1"/>
  <c r="L214" i="1"/>
  <c r="L333" i="1"/>
  <c r="L419" i="1"/>
  <c r="L512" i="1"/>
  <c r="L97" i="1"/>
  <c r="L215" i="1"/>
  <c r="L334" i="1"/>
  <c r="L426" i="1"/>
  <c r="L524" i="1"/>
  <c r="L118" i="1"/>
  <c r="L241" i="1"/>
  <c r="L335" i="1"/>
  <c r="L438" i="1"/>
  <c r="L525" i="1"/>
  <c r="L132" i="1"/>
  <c r="L252" i="1"/>
  <c r="L353" i="1"/>
  <c r="L451" i="1"/>
  <c r="L526" i="1"/>
  <c r="L133" i="1"/>
  <c r="L261" i="1"/>
  <c r="L357" i="1"/>
  <c r="L452" i="1"/>
  <c r="L545" i="1"/>
  <c r="K31" i="2"/>
  <c r="L31" i="2" s="1"/>
  <c r="J31" i="2"/>
  <c r="M31" i="2" s="1"/>
  <c r="F33" i="2"/>
  <c r="G33" i="2" s="1"/>
  <c r="E33" i="2"/>
  <c r="H32" i="2"/>
  <c r="I32" i="2"/>
  <c r="Q26" i="5" l="1"/>
  <c r="R26" i="5" s="1"/>
  <c r="P26" i="5"/>
  <c r="S26" i="5" s="1"/>
  <c r="J26" i="5"/>
  <c r="L27" i="5" s="1"/>
  <c r="M27" i="5" s="1"/>
  <c r="F31" i="3"/>
  <c r="G32" i="3" s="1"/>
  <c r="H32" i="3" s="1"/>
  <c r="G31" i="3"/>
  <c r="H31" i="3" s="1"/>
  <c r="I31" i="3" s="1"/>
  <c r="L30" i="3"/>
  <c r="M30" i="3" s="1"/>
  <c r="K30" i="3"/>
  <c r="N30" i="3" s="1"/>
  <c r="E32" i="3"/>
  <c r="K32" i="2"/>
  <c r="L32" i="2" s="1"/>
  <c r="J32" i="2"/>
  <c r="M32" i="2" s="1"/>
  <c r="F34" i="2"/>
  <c r="G34" i="2" s="1"/>
  <c r="E34" i="2"/>
  <c r="H33" i="2"/>
  <c r="I33" i="2"/>
  <c r="N27" i="5" l="1"/>
  <c r="O27" i="5"/>
  <c r="I27" i="5"/>
  <c r="J31" i="3"/>
  <c r="F32" i="3"/>
  <c r="G33" i="3"/>
  <c r="H33" i="3" s="1"/>
  <c r="L31" i="3"/>
  <c r="M31" i="3" s="1"/>
  <c r="K31" i="3"/>
  <c r="N31" i="3" s="1"/>
  <c r="E33" i="3"/>
  <c r="I32" i="3"/>
  <c r="J32" i="3"/>
  <c r="F35" i="2"/>
  <c r="G35" i="2" s="1"/>
  <c r="E35" i="2"/>
  <c r="H34" i="2"/>
  <c r="I34" i="2"/>
  <c r="K33" i="2"/>
  <c r="L33" i="2" s="1"/>
  <c r="J33" i="2"/>
  <c r="M33" i="2" s="1"/>
  <c r="Q27" i="5" l="1"/>
  <c r="R27" i="5" s="1"/>
  <c r="P27" i="5"/>
  <c r="S27" i="5" s="1"/>
  <c r="J27" i="5"/>
  <c r="I28" i="5" s="1"/>
  <c r="F33" i="3"/>
  <c r="E34" i="3"/>
  <c r="I33" i="3"/>
  <c r="J33" i="3"/>
  <c r="L32" i="3"/>
  <c r="M32" i="3" s="1"/>
  <c r="K32" i="3"/>
  <c r="N32" i="3" s="1"/>
  <c r="K34" i="2"/>
  <c r="L34" i="2" s="1"/>
  <c r="J34" i="2"/>
  <c r="M34" i="2" s="1"/>
  <c r="F36" i="2"/>
  <c r="G36" i="2" s="1"/>
  <c r="E36" i="2"/>
  <c r="H35" i="2"/>
  <c r="I35" i="2"/>
  <c r="J28" i="5" l="1"/>
  <c r="L29" i="5" s="1"/>
  <c r="M29" i="5" s="1"/>
  <c r="N29" i="5" s="1"/>
  <c r="Q29" i="5" s="1"/>
  <c r="I29" i="5"/>
  <c r="L28" i="5"/>
  <c r="M28" i="5" s="1"/>
  <c r="F34" i="3"/>
  <c r="G35" i="3" s="1"/>
  <c r="H35" i="3" s="1"/>
  <c r="G34" i="3"/>
  <c r="H34" i="3" s="1"/>
  <c r="I34" i="3" s="1"/>
  <c r="L33" i="3"/>
  <c r="M33" i="3" s="1"/>
  <c r="K33" i="3"/>
  <c r="N33" i="3" s="1"/>
  <c r="E35" i="3"/>
  <c r="H36" i="2"/>
  <c r="I36" i="2"/>
  <c r="K35" i="2"/>
  <c r="L35" i="2" s="1"/>
  <c r="J35" i="2"/>
  <c r="M35" i="2" s="1"/>
  <c r="F37" i="2"/>
  <c r="G37" i="2" s="1"/>
  <c r="E37" i="2"/>
  <c r="N28" i="5" l="1"/>
  <c r="O28" i="5"/>
  <c r="O29" i="5"/>
  <c r="J29" i="5"/>
  <c r="L30" i="5" s="1"/>
  <c r="M30" i="5" s="1"/>
  <c r="O30" i="5" s="1"/>
  <c r="J34" i="3"/>
  <c r="F35" i="3"/>
  <c r="L34" i="3"/>
  <c r="M34" i="3" s="1"/>
  <c r="K34" i="3"/>
  <c r="N34" i="3" s="1"/>
  <c r="I35" i="3"/>
  <c r="J35" i="3"/>
  <c r="E36" i="3"/>
  <c r="F38" i="2"/>
  <c r="G38" i="2" s="1"/>
  <c r="E38" i="2"/>
  <c r="H37" i="2"/>
  <c r="I37" i="2"/>
  <c r="K36" i="2"/>
  <c r="L36" i="2" s="1"/>
  <c r="J36" i="2"/>
  <c r="M36" i="2" s="1"/>
  <c r="I30" i="5" l="1"/>
  <c r="N30" i="5"/>
  <c r="P30" i="5" s="1"/>
  <c r="S30" i="5" s="1"/>
  <c r="Q28" i="5"/>
  <c r="P29" i="5"/>
  <c r="S29" i="5" s="1"/>
  <c r="P28" i="5"/>
  <c r="S28" i="5" s="1"/>
  <c r="J30" i="5"/>
  <c r="L31" i="5" s="1"/>
  <c r="M31" i="5" s="1"/>
  <c r="F36" i="3"/>
  <c r="G36" i="3"/>
  <c r="H36" i="3" s="1"/>
  <c r="J36" i="3" s="1"/>
  <c r="L35" i="3"/>
  <c r="M35" i="3" s="1"/>
  <c r="K35" i="3"/>
  <c r="N35" i="3" s="1"/>
  <c r="E37" i="3"/>
  <c r="K37" i="2"/>
  <c r="L37" i="2" s="1"/>
  <c r="J37" i="2"/>
  <c r="M37" i="2" s="1"/>
  <c r="F39" i="2"/>
  <c r="G39" i="2" s="1"/>
  <c r="E39" i="2"/>
  <c r="H38" i="2"/>
  <c r="I38" i="2"/>
  <c r="I36" i="3" l="1"/>
  <c r="I31" i="5"/>
  <c r="R28" i="5"/>
  <c r="R29" i="5"/>
  <c r="N31" i="5"/>
  <c r="O31" i="5"/>
  <c r="Q30" i="5"/>
  <c r="R30" i="5" s="1"/>
  <c r="J31" i="5"/>
  <c r="L32" i="5" s="1"/>
  <c r="M32" i="5" s="1"/>
  <c r="O32" i="5" s="1"/>
  <c r="F37" i="3"/>
  <c r="G37" i="3"/>
  <c r="H37" i="3" s="1"/>
  <c r="J37" i="3" s="1"/>
  <c r="E38" i="3"/>
  <c r="I37" i="3"/>
  <c r="L36" i="3"/>
  <c r="M36" i="3" s="1"/>
  <c r="K36" i="3"/>
  <c r="N36" i="3" s="1"/>
  <c r="K38" i="2"/>
  <c r="L38" i="2" s="1"/>
  <c r="J38" i="2"/>
  <c r="M38" i="2" s="1"/>
  <c r="F40" i="2"/>
  <c r="G40" i="2" s="1"/>
  <c r="E40" i="2"/>
  <c r="H39" i="2"/>
  <c r="I39" i="2"/>
  <c r="N32" i="5" l="1"/>
  <c r="Q31" i="5"/>
  <c r="R31" i="5" s="1"/>
  <c r="P31" i="5"/>
  <c r="S31" i="5" s="1"/>
  <c r="P32" i="5"/>
  <c r="S32" i="5" s="1"/>
  <c r="I32" i="5"/>
  <c r="F38" i="3"/>
  <c r="G38" i="3"/>
  <c r="H38" i="3" s="1"/>
  <c r="L37" i="3"/>
  <c r="M37" i="3" s="1"/>
  <c r="K37" i="3"/>
  <c r="N37" i="3" s="1"/>
  <c r="E39" i="3"/>
  <c r="I38" i="3"/>
  <c r="J38" i="3"/>
  <c r="F41" i="2"/>
  <c r="G41" i="2" s="1"/>
  <c r="E41" i="2"/>
  <c r="H40" i="2"/>
  <c r="I40" i="2"/>
  <c r="K39" i="2"/>
  <c r="L39" i="2" s="1"/>
  <c r="J39" i="2"/>
  <c r="M39" i="2" s="1"/>
  <c r="Q32" i="5" l="1"/>
  <c r="R32" i="5" s="1"/>
  <c r="J32" i="5"/>
  <c r="L33" i="5" s="1"/>
  <c r="M33" i="5" s="1"/>
  <c r="F39" i="3"/>
  <c r="G39" i="3"/>
  <c r="H39" i="3" s="1"/>
  <c r="E40" i="3"/>
  <c r="L38" i="3"/>
  <c r="M38" i="3" s="1"/>
  <c r="K38" i="3"/>
  <c r="N38" i="3" s="1"/>
  <c r="I39" i="3"/>
  <c r="J39" i="3"/>
  <c r="K40" i="2"/>
  <c r="L40" i="2" s="1"/>
  <c r="J40" i="2"/>
  <c r="M40" i="2" s="1"/>
  <c r="F42" i="2"/>
  <c r="G42" i="2" s="1"/>
  <c r="E42" i="2"/>
  <c r="H41" i="2"/>
  <c r="I41" i="2"/>
  <c r="N33" i="5" l="1"/>
  <c r="O33" i="5"/>
  <c r="I33" i="5"/>
  <c r="F40" i="3"/>
  <c r="G41" i="3"/>
  <c r="H41" i="3" s="1"/>
  <c r="G40" i="3"/>
  <c r="H40" i="3" s="1"/>
  <c r="L39" i="3"/>
  <c r="M39" i="3" s="1"/>
  <c r="K39" i="3"/>
  <c r="N39" i="3" s="1"/>
  <c r="E41" i="3"/>
  <c r="I40" i="3"/>
  <c r="J40" i="3"/>
  <c r="K41" i="2"/>
  <c r="L41" i="2" s="1"/>
  <c r="J41" i="2"/>
  <c r="M41" i="2" s="1"/>
  <c r="H42" i="2"/>
  <c r="I42" i="2"/>
  <c r="F43" i="2"/>
  <c r="G43" i="2" s="1"/>
  <c r="E43" i="2"/>
  <c r="Q33" i="5" l="1"/>
  <c r="R33" i="5" s="1"/>
  <c r="P33" i="5"/>
  <c r="S33" i="5" s="1"/>
  <c r="J33" i="5"/>
  <c r="L34" i="5" s="1"/>
  <c r="M34" i="5" s="1"/>
  <c r="F41" i="3"/>
  <c r="I41" i="3"/>
  <c r="J41" i="3"/>
  <c r="L40" i="3"/>
  <c r="M40" i="3" s="1"/>
  <c r="K40" i="3"/>
  <c r="N40" i="3" s="1"/>
  <c r="E42" i="3"/>
  <c r="F44" i="2"/>
  <c r="G44" i="2" s="1"/>
  <c r="E44" i="2"/>
  <c r="H43" i="2"/>
  <c r="I43" i="2"/>
  <c r="K42" i="2"/>
  <c r="L42" i="2" s="1"/>
  <c r="J42" i="2"/>
  <c r="M42" i="2" s="1"/>
  <c r="N34" i="5" l="1"/>
  <c r="O34" i="5"/>
  <c r="I34" i="5"/>
  <c r="J34" i="5" s="1"/>
  <c r="L35" i="5" s="1"/>
  <c r="M35" i="5" s="1"/>
  <c r="N35" i="5" s="1"/>
  <c r="Q35" i="5" s="1"/>
  <c r="F42" i="3"/>
  <c r="G42" i="3"/>
  <c r="H42" i="3" s="1"/>
  <c r="E43" i="3"/>
  <c r="I42" i="3"/>
  <c r="J42" i="3"/>
  <c r="L41" i="3"/>
  <c r="M41" i="3" s="1"/>
  <c r="K41" i="3"/>
  <c r="N41" i="3" s="1"/>
  <c r="K43" i="2"/>
  <c r="L43" i="2" s="1"/>
  <c r="J43" i="2"/>
  <c r="M43" i="2" s="1"/>
  <c r="F45" i="2"/>
  <c r="G45" i="2" s="1"/>
  <c r="E45" i="2"/>
  <c r="H44" i="2"/>
  <c r="I44" i="2"/>
  <c r="I35" i="5" l="1"/>
  <c r="O35" i="5"/>
  <c r="Q34" i="5"/>
  <c r="R34" i="5" s="1"/>
  <c r="P35" i="5"/>
  <c r="S35" i="5" s="1"/>
  <c r="P34" i="5"/>
  <c r="S34" i="5" s="1"/>
  <c r="J35" i="5"/>
  <c r="L36" i="5" s="1"/>
  <c r="M36" i="5" s="1"/>
  <c r="F43" i="3"/>
  <c r="G44" i="3"/>
  <c r="H44" i="3" s="1"/>
  <c r="G43" i="3"/>
  <c r="H43" i="3" s="1"/>
  <c r="I43" i="3" s="1"/>
  <c r="L42" i="3"/>
  <c r="M42" i="3" s="1"/>
  <c r="K42" i="3"/>
  <c r="N42" i="3" s="1"/>
  <c r="E44" i="3"/>
  <c r="K44" i="2"/>
  <c r="L44" i="2" s="1"/>
  <c r="J44" i="2"/>
  <c r="M44" i="2" s="1"/>
  <c r="F46" i="2"/>
  <c r="G46" i="2" s="1"/>
  <c r="E46" i="2"/>
  <c r="H45" i="2"/>
  <c r="I45" i="2"/>
  <c r="J43" i="3" l="1"/>
  <c r="I36" i="5"/>
  <c r="N36" i="5"/>
  <c r="O36" i="5"/>
  <c r="R35" i="5"/>
  <c r="J36" i="5"/>
  <c r="L37" i="5" s="1"/>
  <c r="M37" i="5" s="1"/>
  <c r="O37" i="5" s="1"/>
  <c r="F44" i="3"/>
  <c r="L43" i="3"/>
  <c r="M43" i="3" s="1"/>
  <c r="K43" i="3"/>
  <c r="N43" i="3" s="1"/>
  <c r="E45" i="3"/>
  <c r="I44" i="3"/>
  <c r="J44" i="3"/>
  <c r="F47" i="2"/>
  <c r="G47" i="2" s="1"/>
  <c r="E47" i="2"/>
  <c r="K45" i="2"/>
  <c r="L45" i="2" s="1"/>
  <c r="J45" i="2"/>
  <c r="M45" i="2" s="1"/>
  <c r="H46" i="2"/>
  <c r="I46" i="2"/>
  <c r="I37" i="5" l="1"/>
  <c r="N37" i="5"/>
  <c r="Q36" i="5"/>
  <c r="R36" i="5" s="1"/>
  <c r="P36" i="5"/>
  <c r="S36" i="5" s="1"/>
  <c r="P37" i="5"/>
  <c r="S37" i="5" s="1"/>
  <c r="J37" i="5"/>
  <c r="L38" i="5" s="1"/>
  <c r="M38" i="5" s="1"/>
  <c r="F45" i="3"/>
  <c r="G45" i="3"/>
  <c r="H45" i="3" s="1"/>
  <c r="J45" i="3" s="1"/>
  <c r="L44" i="3"/>
  <c r="M44" i="3" s="1"/>
  <c r="K44" i="3"/>
  <c r="N44" i="3" s="1"/>
  <c r="E46" i="3"/>
  <c r="I45" i="3"/>
  <c r="K46" i="2"/>
  <c r="L46" i="2" s="1"/>
  <c r="J46" i="2"/>
  <c r="M46" i="2" s="1"/>
  <c r="F48" i="2"/>
  <c r="G48" i="2" s="1"/>
  <c r="E48" i="2"/>
  <c r="H47" i="2"/>
  <c r="I47" i="2"/>
  <c r="N38" i="5" l="1"/>
  <c r="O38" i="5"/>
  <c r="Q37" i="5"/>
  <c r="R37" i="5" s="1"/>
  <c r="I38" i="5"/>
  <c r="F46" i="3"/>
  <c r="G46" i="3"/>
  <c r="H46" i="3" s="1"/>
  <c r="E47" i="3"/>
  <c r="I46" i="3"/>
  <c r="J46" i="3"/>
  <c r="L45" i="3"/>
  <c r="M45" i="3" s="1"/>
  <c r="K45" i="3"/>
  <c r="N45" i="3" s="1"/>
  <c r="K47" i="2"/>
  <c r="L47" i="2" s="1"/>
  <c r="J47" i="2"/>
  <c r="M47" i="2" s="1"/>
  <c r="F49" i="2"/>
  <c r="G49" i="2" s="1"/>
  <c r="E49" i="2"/>
  <c r="H48" i="2"/>
  <c r="I48" i="2"/>
  <c r="Q38" i="5" l="1"/>
  <c r="R38" i="5" s="1"/>
  <c r="P38" i="5"/>
  <c r="S38" i="5" s="1"/>
  <c r="J38" i="5"/>
  <c r="L39" i="5" s="1"/>
  <c r="M39" i="5" s="1"/>
  <c r="F47" i="3"/>
  <c r="G47" i="3"/>
  <c r="H47" i="3" s="1"/>
  <c r="L46" i="3"/>
  <c r="M46" i="3" s="1"/>
  <c r="K46" i="3"/>
  <c r="N46" i="3" s="1"/>
  <c r="E48" i="3"/>
  <c r="I47" i="3"/>
  <c r="J47" i="3"/>
  <c r="F50" i="2"/>
  <c r="G50" i="2" s="1"/>
  <c r="E50" i="2"/>
  <c r="H49" i="2"/>
  <c r="I49" i="2"/>
  <c r="K48" i="2"/>
  <c r="L48" i="2" s="1"/>
  <c r="J48" i="2"/>
  <c r="M48" i="2" s="1"/>
  <c r="N39" i="5" l="1"/>
  <c r="O39" i="5"/>
  <c r="I39" i="5"/>
  <c r="F48" i="3"/>
  <c r="G48" i="3"/>
  <c r="H48" i="3" s="1"/>
  <c r="L47" i="3"/>
  <c r="M47" i="3" s="1"/>
  <c r="K47" i="3"/>
  <c r="N47" i="3" s="1"/>
  <c r="E49" i="3"/>
  <c r="I48" i="3"/>
  <c r="J48" i="3"/>
  <c r="K49" i="2"/>
  <c r="L49" i="2" s="1"/>
  <c r="J49" i="2"/>
  <c r="M49" i="2" s="1"/>
  <c r="F51" i="2"/>
  <c r="G51" i="2" s="1"/>
  <c r="E51" i="2"/>
  <c r="H50" i="2"/>
  <c r="I50" i="2"/>
  <c r="Q39" i="5" l="1"/>
  <c r="R39" i="5" s="1"/>
  <c r="P39" i="5"/>
  <c r="S39" i="5" s="1"/>
  <c r="J39" i="5"/>
  <c r="I40" i="5" s="1"/>
  <c r="F49" i="3"/>
  <c r="G50" i="3"/>
  <c r="H50" i="3" s="1"/>
  <c r="G49" i="3"/>
  <c r="H49" i="3" s="1"/>
  <c r="L48" i="3"/>
  <c r="M48" i="3" s="1"/>
  <c r="K48" i="3"/>
  <c r="N48" i="3" s="1"/>
  <c r="E50" i="3"/>
  <c r="I49" i="3"/>
  <c r="J49" i="3"/>
  <c r="K50" i="2"/>
  <c r="L50" i="2" s="1"/>
  <c r="J50" i="2"/>
  <c r="M50" i="2" s="1"/>
  <c r="F52" i="2"/>
  <c r="G52" i="2" s="1"/>
  <c r="E52" i="2"/>
  <c r="H51" i="2"/>
  <c r="I51" i="2"/>
  <c r="J40" i="5" l="1"/>
  <c r="L41" i="5" s="1"/>
  <c r="M41" i="5" s="1"/>
  <c r="I41" i="5"/>
  <c r="L40" i="5"/>
  <c r="M40" i="5" s="1"/>
  <c r="F50" i="3"/>
  <c r="E51" i="3"/>
  <c r="I50" i="3"/>
  <c r="J50" i="3"/>
  <c r="L49" i="3"/>
  <c r="M49" i="3" s="1"/>
  <c r="K49" i="3"/>
  <c r="N49" i="3" s="1"/>
  <c r="K51" i="2"/>
  <c r="L51" i="2" s="1"/>
  <c r="J51" i="2"/>
  <c r="M51" i="2" s="1"/>
  <c r="F53" i="2"/>
  <c r="G53" i="2" s="1"/>
  <c r="E53" i="2"/>
  <c r="H52" i="2"/>
  <c r="I52" i="2"/>
  <c r="N40" i="5" l="1"/>
  <c r="O40" i="5"/>
  <c r="N41" i="5"/>
  <c r="O41" i="5"/>
  <c r="J41" i="5"/>
  <c r="L42" i="5" s="1"/>
  <c r="M42" i="5" s="1"/>
  <c r="F51" i="3"/>
  <c r="G51" i="3"/>
  <c r="H51" i="3" s="1"/>
  <c r="L50" i="3"/>
  <c r="M50" i="3" s="1"/>
  <c r="K50" i="3"/>
  <c r="N50" i="3" s="1"/>
  <c r="E52" i="3"/>
  <c r="I51" i="3"/>
  <c r="J51" i="3"/>
  <c r="K52" i="2"/>
  <c r="L52" i="2" s="1"/>
  <c r="J52" i="2"/>
  <c r="M52" i="2" s="1"/>
  <c r="F54" i="2"/>
  <c r="G54" i="2" s="1"/>
  <c r="E54" i="2"/>
  <c r="H53" i="2"/>
  <c r="I53" i="2"/>
  <c r="I42" i="5" l="1"/>
  <c r="Q41" i="5"/>
  <c r="P41" i="5"/>
  <c r="S41" i="5" s="1"/>
  <c r="N42" i="5"/>
  <c r="O42" i="5"/>
  <c r="Q40" i="5"/>
  <c r="R40" i="5" s="1"/>
  <c r="P40" i="5"/>
  <c r="S40" i="5" s="1"/>
  <c r="J42" i="5"/>
  <c r="L43" i="5" s="1"/>
  <c r="M43" i="5" s="1"/>
  <c r="F52" i="3"/>
  <c r="G52" i="3"/>
  <c r="H52" i="3" s="1"/>
  <c r="I52" i="3" s="1"/>
  <c r="L51" i="3"/>
  <c r="M51" i="3" s="1"/>
  <c r="K51" i="3"/>
  <c r="N51" i="3" s="1"/>
  <c r="E53" i="3"/>
  <c r="K53" i="2"/>
  <c r="L53" i="2" s="1"/>
  <c r="J53" i="2"/>
  <c r="M53" i="2" s="1"/>
  <c r="F55" i="2"/>
  <c r="G55" i="2" s="1"/>
  <c r="E55" i="2"/>
  <c r="H54" i="2"/>
  <c r="I54" i="2"/>
  <c r="J52" i="3" l="1"/>
  <c r="I43" i="5"/>
  <c r="N43" i="5"/>
  <c r="O43" i="5"/>
  <c r="Q42" i="5"/>
  <c r="R42" i="5" s="1"/>
  <c r="P42" i="5"/>
  <c r="S42" i="5" s="1"/>
  <c r="R41" i="5"/>
  <c r="J43" i="5"/>
  <c r="L44" i="5" s="1"/>
  <c r="M44" i="5" s="1"/>
  <c r="F53" i="3"/>
  <c r="G53" i="3"/>
  <c r="H53" i="3" s="1"/>
  <c r="J53" i="3" s="1"/>
  <c r="L52" i="3"/>
  <c r="M52" i="3" s="1"/>
  <c r="K52" i="3"/>
  <c r="N52" i="3" s="1"/>
  <c r="E54" i="3"/>
  <c r="K54" i="2"/>
  <c r="L54" i="2" s="1"/>
  <c r="J54" i="2"/>
  <c r="M54" i="2" s="1"/>
  <c r="H55" i="2"/>
  <c r="I55" i="2"/>
  <c r="F56" i="2"/>
  <c r="G56" i="2" s="1"/>
  <c r="E56" i="2"/>
  <c r="I53" i="3" l="1"/>
  <c r="I44" i="5"/>
  <c r="N44" i="5"/>
  <c r="O44" i="5"/>
  <c r="Q43" i="5"/>
  <c r="R43" i="5" s="1"/>
  <c r="P43" i="5"/>
  <c r="S43" i="5" s="1"/>
  <c r="J44" i="5"/>
  <c r="L45" i="5" s="1"/>
  <c r="M45" i="5" s="1"/>
  <c r="F54" i="3"/>
  <c r="G54" i="3"/>
  <c r="H54" i="3" s="1"/>
  <c r="I54" i="3" s="1"/>
  <c r="L53" i="3"/>
  <c r="M53" i="3" s="1"/>
  <c r="K53" i="3"/>
  <c r="N53" i="3" s="1"/>
  <c r="E55" i="3"/>
  <c r="F57" i="2"/>
  <c r="G57" i="2" s="1"/>
  <c r="E57" i="2"/>
  <c r="K55" i="2"/>
  <c r="L55" i="2" s="1"/>
  <c r="J55" i="2"/>
  <c r="M55" i="2" s="1"/>
  <c r="H56" i="2"/>
  <c r="I56" i="2"/>
  <c r="J54" i="3" l="1"/>
  <c r="I45" i="5"/>
  <c r="Q44" i="5"/>
  <c r="R44" i="5" s="1"/>
  <c r="P44" i="5"/>
  <c r="S44" i="5" s="1"/>
  <c r="N45" i="5"/>
  <c r="O45" i="5"/>
  <c r="J45" i="5"/>
  <c r="I46" i="5" s="1"/>
  <c r="F55" i="3"/>
  <c r="G55" i="3"/>
  <c r="H55" i="3" s="1"/>
  <c r="J55" i="3" s="1"/>
  <c r="L54" i="3"/>
  <c r="M54" i="3" s="1"/>
  <c r="K54" i="3"/>
  <c r="N54" i="3" s="1"/>
  <c r="I55" i="3"/>
  <c r="E56" i="3"/>
  <c r="K56" i="2"/>
  <c r="L56" i="2" s="1"/>
  <c r="J56" i="2"/>
  <c r="M56" i="2" s="1"/>
  <c r="F58" i="2"/>
  <c r="G58" i="2" s="1"/>
  <c r="E58" i="2"/>
  <c r="H57" i="2"/>
  <c r="I57" i="2"/>
  <c r="Q45" i="5" l="1"/>
  <c r="R45" i="5" s="1"/>
  <c r="P45" i="5"/>
  <c r="S45" i="5" s="1"/>
  <c r="J46" i="5"/>
  <c r="L47" i="5" s="1"/>
  <c r="M47" i="5" s="1"/>
  <c r="L46" i="5"/>
  <c r="M46" i="5" s="1"/>
  <c r="F56" i="3"/>
  <c r="G56" i="3"/>
  <c r="H56" i="3" s="1"/>
  <c r="I56" i="3"/>
  <c r="J56" i="3"/>
  <c r="E57" i="3"/>
  <c r="L55" i="3"/>
  <c r="M55" i="3" s="1"/>
  <c r="K55" i="3"/>
  <c r="N55" i="3" s="1"/>
  <c r="K57" i="2"/>
  <c r="L57" i="2" s="1"/>
  <c r="J57" i="2"/>
  <c r="M57" i="2" s="1"/>
  <c r="F59" i="2"/>
  <c r="G59" i="2" s="1"/>
  <c r="E59" i="2"/>
  <c r="H58" i="2"/>
  <c r="I58" i="2"/>
  <c r="N46" i="5" l="1"/>
  <c r="O46" i="5"/>
  <c r="N47" i="5"/>
  <c r="O47" i="5"/>
  <c r="I47" i="5"/>
  <c r="F57" i="3"/>
  <c r="G57" i="3"/>
  <c r="H57" i="3" s="1"/>
  <c r="E58" i="3"/>
  <c r="I57" i="3"/>
  <c r="J57" i="3"/>
  <c r="L56" i="3"/>
  <c r="M56" i="3" s="1"/>
  <c r="K56" i="3"/>
  <c r="N56" i="3" s="1"/>
  <c r="K58" i="2"/>
  <c r="L58" i="2" s="1"/>
  <c r="J58" i="2"/>
  <c r="M58" i="2" s="1"/>
  <c r="H59" i="2"/>
  <c r="I59" i="2"/>
  <c r="F60" i="2"/>
  <c r="G60" i="2" s="1"/>
  <c r="E60" i="2"/>
  <c r="Q47" i="5" l="1"/>
  <c r="P47" i="5"/>
  <c r="S47" i="5" s="1"/>
  <c r="Q46" i="5"/>
  <c r="R46" i="5" s="1"/>
  <c r="P46" i="5"/>
  <c r="S46" i="5" s="1"/>
  <c r="J47" i="5"/>
  <c r="L48" i="5" s="1"/>
  <c r="M48" i="5" s="1"/>
  <c r="F58" i="3"/>
  <c r="G59" i="3"/>
  <c r="H59" i="3" s="1"/>
  <c r="G58" i="3"/>
  <c r="H58" i="3" s="1"/>
  <c r="J58" i="3" s="1"/>
  <c r="L57" i="3"/>
  <c r="M57" i="3" s="1"/>
  <c r="K57" i="3"/>
  <c r="N57" i="3" s="1"/>
  <c r="E59" i="3"/>
  <c r="I58" i="3"/>
  <c r="F61" i="2"/>
  <c r="G61" i="2" s="1"/>
  <c r="E61" i="2"/>
  <c r="K59" i="2"/>
  <c r="L59" i="2" s="1"/>
  <c r="J59" i="2"/>
  <c r="M59" i="2" s="1"/>
  <c r="H60" i="2"/>
  <c r="I60" i="2"/>
  <c r="I48" i="5" l="1"/>
  <c r="N48" i="5"/>
  <c r="O48" i="5"/>
  <c r="R47" i="5"/>
  <c r="J48" i="5"/>
  <c r="L49" i="5" s="1"/>
  <c r="M49" i="5" s="1"/>
  <c r="F59" i="3"/>
  <c r="E60" i="3"/>
  <c r="L58" i="3"/>
  <c r="M58" i="3" s="1"/>
  <c r="K58" i="3"/>
  <c r="N58" i="3" s="1"/>
  <c r="I59" i="3"/>
  <c r="J59" i="3"/>
  <c r="K60" i="2"/>
  <c r="L60" i="2" s="1"/>
  <c r="J60" i="2"/>
  <c r="M60" i="2" s="1"/>
  <c r="F62" i="2"/>
  <c r="G62" i="2" s="1"/>
  <c r="E62" i="2"/>
  <c r="H61" i="2"/>
  <c r="I61" i="2"/>
  <c r="I49" i="5" l="1"/>
  <c r="N49" i="5"/>
  <c r="O49" i="5"/>
  <c r="Q48" i="5"/>
  <c r="R48" i="5" s="1"/>
  <c r="P48" i="5"/>
  <c r="S48" i="5" s="1"/>
  <c r="J49" i="5"/>
  <c r="I50" i="5" s="1"/>
  <c r="F60" i="3"/>
  <c r="G61" i="3"/>
  <c r="H61" i="3" s="1"/>
  <c r="G60" i="3"/>
  <c r="H60" i="3" s="1"/>
  <c r="J60" i="3" s="1"/>
  <c r="L59" i="3"/>
  <c r="M59" i="3" s="1"/>
  <c r="K59" i="3"/>
  <c r="N59" i="3" s="1"/>
  <c r="I60" i="3"/>
  <c r="E61" i="3"/>
  <c r="K61" i="2"/>
  <c r="L61" i="2" s="1"/>
  <c r="J61" i="2"/>
  <c r="M61" i="2" s="1"/>
  <c r="F63" i="2"/>
  <c r="G63" i="2" s="1"/>
  <c r="E63" i="2"/>
  <c r="H62" i="2"/>
  <c r="I62" i="2"/>
  <c r="Q49" i="5" l="1"/>
  <c r="R49" i="5" s="1"/>
  <c r="P49" i="5"/>
  <c r="S49" i="5" s="1"/>
  <c r="J50" i="5"/>
  <c r="L51" i="5" s="1"/>
  <c r="M51" i="5" s="1"/>
  <c r="I51" i="5"/>
  <c r="L50" i="5"/>
  <c r="M50" i="5" s="1"/>
  <c r="F61" i="3"/>
  <c r="E62" i="3"/>
  <c r="I61" i="3"/>
  <c r="J61" i="3"/>
  <c r="L60" i="3"/>
  <c r="M60" i="3" s="1"/>
  <c r="K60" i="3"/>
  <c r="N60" i="3" s="1"/>
  <c r="K62" i="2"/>
  <c r="L62" i="2" s="1"/>
  <c r="J62" i="2"/>
  <c r="M62" i="2" s="1"/>
  <c r="F64" i="2"/>
  <c r="G64" i="2" s="1"/>
  <c r="E64" i="2"/>
  <c r="H63" i="2"/>
  <c r="I63" i="2"/>
  <c r="N50" i="5" l="1"/>
  <c r="O50" i="5"/>
  <c r="N51" i="5"/>
  <c r="O51" i="5"/>
  <c r="J51" i="5"/>
  <c r="I52" i="5" s="1"/>
  <c r="F62" i="3"/>
  <c r="G63" i="3" s="1"/>
  <c r="H63" i="3" s="1"/>
  <c r="G62" i="3"/>
  <c r="H62" i="3" s="1"/>
  <c r="J62" i="3" s="1"/>
  <c r="L61" i="3"/>
  <c r="M61" i="3" s="1"/>
  <c r="K61" i="3"/>
  <c r="N61" i="3" s="1"/>
  <c r="E63" i="3"/>
  <c r="I62" i="3"/>
  <c r="K63" i="2"/>
  <c r="L63" i="2" s="1"/>
  <c r="J63" i="2"/>
  <c r="M63" i="2" s="1"/>
  <c r="F65" i="2"/>
  <c r="G65" i="2" s="1"/>
  <c r="E65" i="2"/>
  <c r="H64" i="2"/>
  <c r="I64" i="2"/>
  <c r="Q51" i="5" l="1"/>
  <c r="P51" i="5"/>
  <c r="S51" i="5" s="1"/>
  <c r="Q50" i="5"/>
  <c r="R50" i="5" s="1"/>
  <c r="P50" i="5"/>
  <c r="S50" i="5" s="1"/>
  <c r="J52" i="5"/>
  <c r="L53" i="5" s="1"/>
  <c r="M53" i="5" s="1"/>
  <c r="L52" i="5"/>
  <c r="M52" i="5" s="1"/>
  <c r="F63" i="3"/>
  <c r="L62" i="3"/>
  <c r="M62" i="3" s="1"/>
  <c r="K62" i="3"/>
  <c r="N62" i="3" s="1"/>
  <c r="E64" i="3"/>
  <c r="I63" i="3"/>
  <c r="J63" i="3"/>
  <c r="K64" i="2"/>
  <c r="L64" i="2" s="1"/>
  <c r="J64" i="2"/>
  <c r="M64" i="2" s="1"/>
  <c r="F66" i="2"/>
  <c r="G66" i="2" s="1"/>
  <c r="E66" i="2"/>
  <c r="H65" i="2"/>
  <c r="I65" i="2"/>
  <c r="N53" i="5" l="1"/>
  <c r="O53" i="5"/>
  <c r="N52" i="5"/>
  <c r="O52" i="5"/>
  <c r="R51" i="5"/>
  <c r="I53" i="5"/>
  <c r="F64" i="3"/>
  <c r="G65" i="3" s="1"/>
  <c r="H65" i="3" s="1"/>
  <c r="G64" i="3"/>
  <c r="H64" i="3" s="1"/>
  <c r="I64" i="3" s="1"/>
  <c r="L63" i="3"/>
  <c r="M63" i="3" s="1"/>
  <c r="K63" i="3"/>
  <c r="N63" i="3" s="1"/>
  <c r="E65" i="3"/>
  <c r="K65" i="2"/>
  <c r="L65" i="2" s="1"/>
  <c r="J65" i="2"/>
  <c r="M65" i="2" s="1"/>
  <c r="F67" i="2"/>
  <c r="G67" i="2" s="1"/>
  <c r="E67" i="2"/>
  <c r="H66" i="2"/>
  <c r="I66" i="2"/>
  <c r="J64" i="3" l="1"/>
  <c r="Q52" i="5"/>
  <c r="R52" i="5" s="1"/>
  <c r="P52" i="5"/>
  <c r="S52" i="5" s="1"/>
  <c r="Q53" i="5"/>
  <c r="R53" i="5" s="1"/>
  <c r="P53" i="5"/>
  <c r="S53" i="5" s="1"/>
  <c r="J53" i="5"/>
  <c r="L54" i="5" s="1"/>
  <c r="M54" i="5" s="1"/>
  <c r="I54" i="5"/>
  <c r="F65" i="3"/>
  <c r="I65" i="3"/>
  <c r="J65" i="3"/>
  <c r="L64" i="3"/>
  <c r="M64" i="3" s="1"/>
  <c r="K64" i="3"/>
  <c r="N64" i="3" s="1"/>
  <c r="E66" i="3"/>
  <c r="K66" i="2"/>
  <c r="L66" i="2" s="1"/>
  <c r="J66" i="2"/>
  <c r="M66" i="2" s="1"/>
  <c r="H67" i="2"/>
  <c r="I67" i="2"/>
  <c r="F68" i="2"/>
  <c r="G68" i="2" s="1"/>
  <c r="E68" i="2"/>
  <c r="N54" i="5" l="1"/>
  <c r="O54" i="5"/>
  <c r="J54" i="5"/>
  <c r="L55" i="5" s="1"/>
  <c r="M55" i="5" s="1"/>
  <c r="F66" i="3"/>
  <c r="G66" i="3"/>
  <c r="H66" i="3" s="1"/>
  <c r="E67" i="3"/>
  <c r="I66" i="3"/>
  <c r="J66" i="3"/>
  <c r="L65" i="3"/>
  <c r="M65" i="3" s="1"/>
  <c r="K65" i="3"/>
  <c r="N65" i="3" s="1"/>
  <c r="F69" i="2"/>
  <c r="G69" i="2" s="1"/>
  <c r="E69" i="2"/>
  <c r="H68" i="2"/>
  <c r="I68" i="2"/>
  <c r="K67" i="2"/>
  <c r="L67" i="2" s="1"/>
  <c r="J67" i="2"/>
  <c r="M67" i="2" s="1"/>
  <c r="I55" i="5" l="1"/>
  <c r="N55" i="5"/>
  <c r="O55" i="5"/>
  <c r="Q54" i="5"/>
  <c r="R54" i="5" s="1"/>
  <c r="P54" i="5"/>
  <c r="S54" i="5" s="1"/>
  <c r="J55" i="5"/>
  <c r="L56" i="5" s="1"/>
  <c r="M56" i="5" s="1"/>
  <c r="F67" i="3"/>
  <c r="G68" i="3"/>
  <c r="H68" i="3" s="1"/>
  <c r="G67" i="3"/>
  <c r="H67" i="3" s="1"/>
  <c r="I67" i="3" s="1"/>
  <c r="L66" i="3"/>
  <c r="M66" i="3" s="1"/>
  <c r="K66" i="3"/>
  <c r="N66" i="3" s="1"/>
  <c r="E68" i="3"/>
  <c r="K68" i="2"/>
  <c r="L68" i="2" s="1"/>
  <c r="J68" i="2"/>
  <c r="M68" i="2" s="1"/>
  <c r="F70" i="2"/>
  <c r="G70" i="2" s="1"/>
  <c r="E70" i="2"/>
  <c r="H69" i="2"/>
  <c r="I69" i="2"/>
  <c r="J67" i="3" l="1"/>
  <c r="N56" i="5"/>
  <c r="O56" i="5"/>
  <c r="Q55" i="5"/>
  <c r="R55" i="5" s="1"/>
  <c r="P55" i="5"/>
  <c r="S55" i="5" s="1"/>
  <c r="I56" i="5"/>
  <c r="F68" i="3"/>
  <c r="E69" i="3"/>
  <c r="L67" i="3"/>
  <c r="M67" i="3" s="1"/>
  <c r="K67" i="3"/>
  <c r="N67" i="3" s="1"/>
  <c r="I68" i="3"/>
  <c r="J68" i="3"/>
  <c r="K69" i="2"/>
  <c r="L69" i="2" s="1"/>
  <c r="J69" i="2"/>
  <c r="M69" i="2" s="1"/>
  <c r="F71" i="2"/>
  <c r="G71" i="2" s="1"/>
  <c r="E71" i="2"/>
  <c r="H70" i="2"/>
  <c r="I70" i="2"/>
  <c r="Q56" i="5" l="1"/>
  <c r="R56" i="5" s="1"/>
  <c r="P56" i="5"/>
  <c r="S56" i="5" s="1"/>
  <c r="J56" i="5"/>
  <c r="L57" i="5" s="1"/>
  <c r="M57" i="5" s="1"/>
  <c r="F69" i="3"/>
  <c r="G70" i="3" s="1"/>
  <c r="H70" i="3" s="1"/>
  <c r="G69" i="3"/>
  <c r="H69" i="3" s="1"/>
  <c r="L68" i="3"/>
  <c r="M68" i="3" s="1"/>
  <c r="K68" i="3"/>
  <c r="N68" i="3" s="1"/>
  <c r="E70" i="3"/>
  <c r="I69" i="3"/>
  <c r="J69" i="3"/>
  <c r="F72" i="2"/>
  <c r="G72" i="2" s="1"/>
  <c r="E72" i="2"/>
  <c r="H71" i="2"/>
  <c r="I71" i="2"/>
  <c r="K70" i="2"/>
  <c r="L70" i="2" s="1"/>
  <c r="J70" i="2"/>
  <c r="M70" i="2" s="1"/>
  <c r="N57" i="5" l="1"/>
  <c r="O57" i="5"/>
  <c r="I57" i="5"/>
  <c r="F70" i="3"/>
  <c r="L69" i="3"/>
  <c r="M69" i="3" s="1"/>
  <c r="K69" i="3"/>
  <c r="N69" i="3" s="1"/>
  <c r="I70" i="3"/>
  <c r="J70" i="3"/>
  <c r="E71" i="3"/>
  <c r="K71" i="2"/>
  <c r="L71" i="2" s="1"/>
  <c r="J71" i="2"/>
  <c r="M71" i="2" s="1"/>
  <c r="F73" i="2"/>
  <c r="G73" i="2" s="1"/>
  <c r="E73" i="2"/>
  <c r="H72" i="2"/>
  <c r="I72" i="2"/>
  <c r="Q57" i="5" l="1"/>
  <c r="R57" i="5" s="1"/>
  <c r="P57" i="5"/>
  <c r="S57" i="5" s="1"/>
  <c r="J57" i="5"/>
  <c r="I58" i="5" s="1"/>
  <c r="F71" i="3"/>
  <c r="G71" i="3"/>
  <c r="H71" i="3" s="1"/>
  <c r="I71" i="3" s="1"/>
  <c r="J71" i="3"/>
  <c r="E72" i="3"/>
  <c r="L70" i="3"/>
  <c r="M70" i="3" s="1"/>
  <c r="K70" i="3"/>
  <c r="N70" i="3" s="1"/>
  <c r="H73" i="2"/>
  <c r="I73" i="2"/>
  <c r="K72" i="2"/>
  <c r="L72" i="2" s="1"/>
  <c r="J72" i="2"/>
  <c r="M72" i="2" s="1"/>
  <c r="F74" i="2"/>
  <c r="G74" i="2" s="1"/>
  <c r="E74" i="2"/>
  <c r="J58" i="5" l="1"/>
  <c r="L59" i="5" s="1"/>
  <c r="M59" i="5" s="1"/>
  <c r="L58" i="5"/>
  <c r="M58" i="5" s="1"/>
  <c r="F72" i="3"/>
  <c r="G72" i="3"/>
  <c r="H72" i="3" s="1"/>
  <c r="E73" i="3"/>
  <c r="I72" i="3"/>
  <c r="J72" i="3"/>
  <c r="L71" i="3"/>
  <c r="M71" i="3" s="1"/>
  <c r="K71" i="3"/>
  <c r="N71" i="3" s="1"/>
  <c r="H74" i="2"/>
  <c r="I74" i="2"/>
  <c r="F75" i="2"/>
  <c r="G75" i="2" s="1"/>
  <c r="E75" i="2"/>
  <c r="K73" i="2"/>
  <c r="L73" i="2" s="1"/>
  <c r="J73" i="2"/>
  <c r="M73" i="2" s="1"/>
  <c r="N58" i="5" l="1"/>
  <c r="O58" i="5"/>
  <c r="N59" i="5"/>
  <c r="O59" i="5"/>
  <c r="I59" i="5"/>
  <c r="F73" i="3"/>
  <c r="G73" i="3"/>
  <c r="H73" i="3" s="1"/>
  <c r="L72" i="3"/>
  <c r="M72" i="3" s="1"/>
  <c r="K72" i="3"/>
  <c r="N72" i="3" s="1"/>
  <c r="E74" i="3"/>
  <c r="I73" i="3"/>
  <c r="J73" i="3"/>
  <c r="F76" i="2"/>
  <c r="G76" i="2" s="1"/>
  <c r="E76" i="2"/>
  <c r="H75" i="2"/>
  <c r="I75" i="2"/>
  <c r="K74" i="2"/>
  <c r="L74" i="2" s="1"/>
  <c r="J74" i="2"/>
  <c r="M74" i="2" s="1"/>
  <c r="Q59" i="5" l="1"/>
  <c r="P59" i="5"/>
  <c r="S59" i="5" s="1"/>
  <c r="Q58" i="5"/>
  <c r="R58" i="5" s="1"/>
  <c r="P58" i="5"/>
  <c r="S58" i="5" s="1"/>
  <c r="J59" i="5"/>
  <c r="L60" i="5" s="1"/>
  <c r="M60" i="5" s="1"/>
  <c r="I60" i="5"/>
  <c r="F74" i="3"/>
  <c r="G74" i="3"/>
  <c r="H74" i="3" s="1"/>
  <c r="I74" i="3" s="1"/>
  <c r="J74" i="3"/>
  <c r="L73" i="3"/>
  <c r="M73" i="3" s="1"/>
  <c r="K73" i="3"/>
  <c r="N73" i="3" s="1"/>
  <c r="E75" i="3"/>
  <c r="K75" i="2"/>
  <c r="L75" i="2" s="1"/>
  <c r="J75" i="2"/>
  <c r="M75" i="2" s="1"/>
  <c r="F77" i="2"/>
  <c r="G77" i="2" s="1"/>
  <c r="E77" i="2"/>
  <c r="H76" i="2"/>
  <c r="I76" i="2"/>
  <c r="N60" i="5" l="1"/>
  <c r="O60" i="5"/>
  <c r="R59" i="5"/>
  <c r="J60" i="5"/>
  <c r="L61" i="5" s="1"/>
  <c r="M61" i="5" s="1"/>
  <c r="F75" i="3"/>
  <c r="G75" i="3"/>
  <c r="H75" i="3" s="1"/>
  <c r="I75" i="3" s="1"/>
  <c r="E76" i="3"/>
  <c r="J75" i="3"/>
  <c r="L74" i="3"/>
  <c r="M74" i="3" s="1"/>
  <c r="K74" i="3"/>
  <c r="N74" i="3" s="1"/>
  <c r="K76" i="2"/>
  <c r="L76" i="2" s="1"/>
  <c r="J76" i="2"/>
  <c r="M76" i="2" s="1"/>
  <c r="H77" i="2"/>
  <c r="I77" i="2"/>
  <c r="F78" i="2"/>
  <c r="G78" i="2" s="1"/>
  <c r="E78" i="2"/>
  <c r="N61" i="5" l="1"/>
  <c r="O61" i="5"/>
  <c r="Q60" i="5"/>
  <c r="R60" i="5" s="1"/>
  <c r="P60" i="5"/>
  <c r="S60" i="5" s="1"/>
  <c r="I61" i="5"/>
  <c r="J61" i="5" s="1"/>
  <c r="L62" i="5" s="1"/>
  <c r="M62" i="5" s="1"/>
  <c r="F76" i="3"/>
  <c r="G77" i="3" s="1"/>
  <c r="H77" i="3" s="1"/>
  <c r="G76" i="3"/>
  <c r="H76" i="3" s="1"/>
  <c r="I76" i="3" s="1"/>
  <c r="E77" i="3"/>
  <c r="L75" i="3"/>
  <c r="M75" i="3" s="1"/>
  <c r="K75" i="3"/>
  <c r="N75" i="3" s="1"/>
  <c r="K77" i="2"/>
  <c r="L77" i="2" s="1"/>
  <c r="J77" i="2"/>
  <c r="M77" i="2" s="1"/>
  <c r="F79" i="2"/>
  <c r="G79" i="2" s="1"/>
  <c r="E79" i="2"/>
  <c r="H78" i="2"/>
  <c r="I78" i="2"/>
  <c r="J76" i="3" l="1"/>
  <c r="N62" i="5"/>
  <c r="O62" i="5"/>
  <c r="Q61" i="5"/>
  <c r="R61" i="5" s="1"/>
  <c r="P61" i="5"/>
  <c r="S61" i="5" s="1"/>
  <c r="I62" i="5"/>
  <c r="F77" i="3"/>
  <c r="E78" i="3"/>
  <c r="L76" i="3"/>
  <c r="M76" i="3" s="1"/>
  <c r="K76" i="3"/>
  <c r="N76" i="3" s="1"/>
  <c r="I77" i="3"/>
  <c r="J77" i="3"/>
  <c r="F80" i="2"/>
  <c r="G80" i="2" s="1"/>
  <c r="E80" i="2"/>
  <c r="K78" i="2"/>
  <c r="L78" i="2" s="1"/>
  <c r="J78" i="2"/>
  <c r="M78" i="2" s="1"/>
  <c r="H79" i="2"/>
  <c r="I79" i="2"/>
  <c r="Q62" i="5" l="1"/>
  <c r="R62" i="5" s="1"/>
  <c r="P62" i="5"/>
  <c r="S62" i="5" s="1"/>
  <c r="J62" i="5"/>
  <c r="L63" i="5" s="1"/>
  <c r="M63" i="5" s="1"/>
  <c r="F78" i="3"/>
  <c r="G78" i="3"/>
  <c r="H78" i="3" s="1"/>
  <c r="L77" i="3"/>
  <c r="M77" i="3" s="1"/>
  <c r="K77" i="3"/>
  <c r="N77" i="3" s="1"/>
  <c r="E79" i="3"/>
  <c r="I78" i="3"/>
  <c r="J78" i="3"/>
  <c r="K79" i="2"/>
  <c r="L79" i="2" s="1"/>
  <c r="J79" i="2"/>
  <c r="M79" i="2" s="1"/>
  <c r="F81" i="2"/>
  <c r="G81" i="2" s="1"/>
  <c r="E81" i="2"/>
  <c r="H80" i="2"/>
  <c r="I80" i="2"/>
  <c r="I63" i="5" l="1"/>
  <c r="J63" i="5" s="1"/>
  <c r="I64" i="5" s="1"/>
  <c r="N63" i="5"/>
  <c r="O63" i="5"/>
  <c r="F79" i="3"/>
  <c r="G79" i="3"/>
  <c r="H79" i="3" s="1"/>
  <c r="I79" i="3" s="1"/>
  <c r="E80" i="3"/>
  <c r="J79" i="3"/>
  <c r="L78" i="3"/>
  <c r="M78" i="3" s="1"/>
  <c r="K78" i="3"/>
  <c r="N78" i="3" s="1"/>
  <c r="F82" i="2"/>
  <c r="G82" i="2" s="1"/>
  <c r="E82" i="2"/>
  <c r="K80" i="2"/>
  <c r="L80" i="2" s="1"/>
  <c r="J80" i="2"/>
  <c r="M80" i="2" s="1"/>
  <c r="H81" i="2"/>
  <c r="I81" i="2"/>
  <c r="Q63" i="5" l="1"/>
  <c r="R63" i="5" s="1"/>
  <c r="P63" i="5"/>
  <c r="S63" i="5" s="1"/>
  <c r="J64" i="5"/>
  <c r="L65" i="5" s="1"/>
  <c r="M65" i="5" s="1"/>
  <c r="L64" i="5"/>
  <c r="M64" i="5" s="1"/>
  <c r="F80" i="3"/>
  <c r="G80" i="3"/>
  <c r="H80" i="3" s="1"/>
  <c r="L79" i="3"/>
  <c r="M79" i="3" s="1"/>
  <c r="K79" i="3"/>
  <c r="N79" i="3" s="1"/>
  <c r="E81" i="3"/>
  <c r="I80" i="3"/>
  <c r="J80" i="3"/>
  <c r="K81" i="2"/>
  <c r="L81" i="2" s="1"/>
  <c r="J81" i="2"/>
  <c r="M81" i="2" s="1"/>
  <c r="F83" i="2"/>
  <c r="G83" i="2" s="1"/>
  <c r="E83" i="2"/>
  <c r="H82" i="2"/>
  <c r="I82" i="2"/>
  <c r="I65" i="5" l="1"/>
  <c r="N64" i="5"/>
  <c r="O64" i="5"/>
  <c r="N65" i="5"/>
  <c r="O65" i="5"/>
  <c r="J65" i="5"/>
  <c r="L66" i="5" s="1"/>
  <c r="M66" i="5" s="1"/>
  <c r="F81" i="3"/>
  <c r="G81" i="3"/>
  <c r="H81" i="3" s="1"/>
  <c r="J81" i="3" s="1"/>
  <c r="L80" i="3"/>
  <c r="M80" i="3" s="1"/>
  <c r="K80" i="3"/>
  <c r="N80" i="3" s="1"/>
  <c r="E82" i="3"/>
  <c r="I81" i="3"/>
  <c r="K82" i="2"/>
  <c r="L82" i="2" s="1"/>
  <c r="J82" i="2"/>
  <c r="M82" i="2" s="1"/>
  <c r="F84" i="2"/>
  <c r="G84" i="2" s="1"/>
  <c r="E84" i="2"/>
  <c r="H83" i="2"/>
  <c r="I83" i="2"/>
  <c r="N66" i="5" l="1"/>
  <c r="O66" i="5"/>
  <c r="Q65" i="5"/>
  <c r="P65" i="5"/>
  <c r="S65" i="5" s="1"/>
  <c r="Q64" i="5"/>
  <c r="R64" i="5" s="1"/>
  <c r="P64" i="5"/>
  <c r="S64" i="5" s="1"/>
  <c r="I66" i="5"/>
  <c r="F82" i="3"/>
  <c r="G82" i="3"/>
  <c r="H82" i="3" s="1"/>
  <c r="G83" i="3"/>
  <c r="H83" i="3" s="1"/>
  <c r="I82" i="3"/>
  <c r="J82" i="3"/>
  <c r="L81" i="3"/>
  <c r="M81" i="3" s="1"/>
  <c r="K81" i="3"/>
  <c r="N81" i="3" s="1"/>
  <c r="E83" i="3"/>
  <c r="K83" i="2"/>
  <c r="L83" i="2" s="1"/>
  <c r="J83" i="2"/>
  <c r="M83" i="2" s="1"/>
  <c r="F85" i="2"/>
  <c r="G85" i="2" s="1"/>
  <c r="E85" i="2"/>
  <c r="H84" i="2"/>
  <c r="I84" i="2"/>
  <c r="R65" i="5" l="1"/>
  <c r="Q66" i="5"/>
  <c r="R66" i="5" s="1"/>
  <c r="P66" i="5"/>
  <c r="S66" i="5" s="1"/>
  <c r="J66" i="5"/>
  <c r="L67" i="5" s="1"/>
  <c r="M67" i="5" s="1"/>
  <c r="F83" i="3"/>
  <c r="E84" i="3"/>
  <c r="I83" i="3"/>
  <c r="J83" i="3"/>
  <c r="L82" i="3"/>
  <c r="M82" i="3" s="1"/>
  <c r="K82" i="3"/>
  <c r="N82" i="3" s="1"/>
  <c r="F86" i="2"/>
  <c r="G86" i="2" s="1"/>
  <c r="E86" i="2"/>
  <c r="K84" i="2"/>
  <c r="L84" i="2" s="1"/>
  <c r="J84" i="2"/>
  <c r="M84" i="2" s="1"/>
  <c r="H85" i="2"/>
  <c r="I85" i="2"/>
  <c r="N67" i="5" l="1"/>
  <c r="O67" i="5"/>
  <c r="I67" i="5"/>
  <c r="F84" i="3"/>
  <c r="G84" i="3"/>
  <c r="H84" i="3" s="1"/>
  <c r="L83" i="3"/>
  <c r="M83" i="3" s="1"/>
  <c r="K83" i="3"/>
  <c r="N83" i="3" s="1"/>
  <c r="E85" i="3"/>
  <c r="I84" i="3"/>
  <c r="J84" i="3"/>
  <c r="K85" i="2"/>
  <c r="L85" i="2" s="1"/>
  <c r="J85" i="2"/>
  <c r="M85" i="2" s="1"/>
  <c r="F87" i="2"/>
  <c r="G87" i="2" s="1"/>
  <c r="E87" i="2"/>
  <c r="H86" i="2"/>
  <c r="I86" i="2"/>
  <c r="Q67" i="5" l="1"/>
  <c r="R67" i="5" s="1"/>
  <c r="P67" i="5"/>
  <c r="S67" i="5" s="1"/>
  <c r="J67" i="5"/>
  <c r="L68" i="5" s="1"/>
  <c r="M68" i="5" s="1"/>
  <c r="F85" i="3"/>
  <c r="G85" i="3"/>
  <c r="H85" i="3" s="1"/>
  <c r="L84" i="3"/>
  <c r="M84" i="3" s="1"/>
  <c r="K84" i="3"/>
  <c r="N84" i="3" s="1"/>
  <c r="E86" i="3"/>
  <c r="I85" i="3"/>
  <c r="J85" i="3"/>
  <c r="F88" i="2"/>
  <c r="G88" i="2" s="1"/>
  <c r="E88" i="2"/>
  <c r="K86" i="2"/>
  <c r="L86" i="2" s="1"/>
  <c r="J86" i="2"/>
  <c r="M86" i="2" s="1"/>
  <c r="H87" i="2"/>
  <c r="I87" i="2"/>
  <c r="I68" i="5" l="1"/>
  <c r="N68" i="5"/>
  <c r="O68" i="5"/>
  <c r="J68" i="5"/>
  <c r="L69" i="5" s="1"/>
  <c r="M69" i="5" s="1"/>
  <c r="F86" i="3"/>
  <c r="G86" i="3"/>
  <c r="H86" i="3" s="1"/>
  <c r="L85" i="3"/>
  <c r="M85" i="3" s="1"/>
  <c r="K85" i="3"/>
  <c r="N85" i="3" s="1"/>
  <c r="E87" i="3"/>
  <c r="I86" i="3"/>
  <c r="J86" i="3"/>
  <c r="K87" i="2"/>
  <c r="L87" i="2" s="1"/>
  <c r="J87" i="2"/>
  <c r="M87" i="2" s="1"/>
  <c r="F89" i="2"/>
  <c r="G89" i="2" s="1"/>
  <c r="E89" i="2"/>
  <c r="H88" i="2"/>
  <c r="I88" i="2"/>
  <c r="I69" i="5" l="1"/>
  <c r="Q68" i="5"/>
  <c r="R68" i="5" s="1"/>
  <c r="P68" i="5"/>
  <c r="S68" i="5" s="1"/>
  <c r="N69" i="5"/>
  <c r="O69" i="5"/>
  <c r="J69" i="5"/>
  <c r="I70" i="5" s="1"/>
  <c r="F87" i="3"/>
  <c r="G87" i="3"/>
  <c r="H87" i="3" s="1"/>
  <c r="J87" i="3" s="1"/>
  <c r="L86" i="3"/>
  <c r="M86" i="3" s="1"/>
  <c r="K86" i="3"/>
  <c r="N86" i="3" s="1"/>
  <c r="E88" i="3"/>
  <c r="I87" i="3"/>
  <c r="K88" i="2"/>
  <c r="L88" i="2" s="1"/>
  <c r="J88" i="2"/>
  <c r="M88" i="2" s="1"/>
  <c r="F90" i="2"/>
  <c r="G90" i="2" s="1"/>
  <c r="E90" i="2"/>
  <c r="H89" i="2"/>
  <c r="I89" i="2"/>
  <c r="Q69" i="5" l="1"/>
  <c r="R69" i="5" s="1"/>
  <c r="P69" i="5"/>
  <c r="S69" i="5" s="1"/>
  <c r="J70" i="5"/>
  <c r="L71" i="5" s="1"/>
  <c r="M71" i="5" s="1"/>
  <c r="I71" i="5"/>
  <c r="L70" i="5"/>
  <c r="M70" i="5" s="1"/>
  <c r="F88" i="3"/>
  <c r="G88" i="3"/>
  <c r="H88" i="3" s="1"/>
  <c r="I88" i="3"/>
  <c r="J88" i="3"/>
  <c r="L87" i="3"/>
  <c r="M87" i="3" s="1"/>
  <c r="K87" i="3"/>
  <c r="N87" i="3" s="1"/>
  <c r="E89" i="3"/>
  <c r="K89" i="2"/>
  <c r="L89" i="2" s="1"/>
  <c r="J89" i="2"/>
  <c r="M89" i="2" s="1"/>
  <c r="F91" i="2"/>
  <c r="G91" i="2" s="1"/>
  <c r="E91" i="2"/>
  <c r="H90" i="2"/>
  <c r="I90" i="2"/>
  <c r="N70" i="5" l="1"/>
  <c r="O70" i="5"/>
  <c r="N71" i="5"/>
  <c r="O71" i="5"/>
  <c r="J71" i="5"/>
  <c r="L72" i="5" s="1"/>
  <c r="M72" i="5" s="1"/>
  <c r="F89" i="3"/>
  <c r="G89" i="3"/>
  <c r="H89" i="3" s="1"/>
  <c r="E90" i="3"/>
  <c r="I89" i="3"/>
  <c r="J89" i="3"/>
  <c r="L88" i="3"/>
  <c r="M88" i="3" s="1"/>
  <c r="K88" i="3"/>
  <c r="N88" i="3" s="1"/>
  <c r="F92" i="2"/>
  <c r="G92" i="2" s="1"/>
  <c r="E92" i="2"/>
  <c r="H91" i="2"/>
  <c r="I91" i="2"/>
  <c r="K90" i="2"/>
  <c r="L90" i="2" s="1"/>
  <c r="J90" i="2"/>
  <c r="M90" i="2" s="1"/>
  <c r="I72" i="5" l="1"/>
  <c r="N72" i="5"/>
  <c r="O72" i="5"/>
  <c r="Q71" i="5"/>
  <c r="P71" i="5"/>
  <c r="S71" i="5" s="1"/>
  <c r="Q70" i="5"/>
  <c r="R70" i="5" s="1"/>
  <c r="P70" i="5"/>
  <c r="S70" i="5" s="1"/>
  <c r="J72" i="5"/>
  <c r="L73" i="5" s="1"/>
  <c r="M73" i="5" s="1"/>
  <c r="I73" i="5"/>
  <c r="F90" i="3"/>
  <c r="G91" i="3" s="1"/>
  <c r="H91" i="3" s="1"/>
  <c r="G90" i="3"/>
  <c r="H90" i="3" s="1"/>
  <c r="I90" i="3" s="1"/>
  <c r="L89" i="3"/>
  <c r="M89" i="3" s="1"/>
  <c r="K89" i="3"/>
  <c r="N89" i="3" s="1"/>
  <c r="E91" i="3"/>
  <c r="K91" i="2"/>
  <c r="L91" i="2" s="1"/>
  <c r="J91" i="2"/>
  <c r="M91" i="2" s="1"/>
  <c r="F93" i="2"/>
  <c r="G93" i="2" s="1"/>
  <c r="E93" i="2"/>
  <c r="H92" i="2"/>
  <c r="I92" i="2"/>
  <c r="J90" i="3" l="1"/>
  <c r="R71" i="5"/>
  <c r="Q72" i="5"/>
  <c r="R72" i="5" s="1"/>
  <c r="P72" i="5"/>
  <c r="S72" i="5" s="1"/>
  <c r="N73" i="5"/>
  <c r="O73" i="5"/>
  <c r="J73" i="5"/>
  <c r="L74" i="5" s="1"/>
  <c r="M74" i="5" s="1"/>
  <c r="F91" i="3"/>
  <c r="L90" i="3"/>
  <c r="M90" i="3" s="1"/>
  <c r="K90" i="3"/>
  <c r="N90" i="3" s="1"/>
  <c r="I91" i="3"/>
  <c r="J91" i="3"/>
  <c r="E92" i="3"/>
  <c r="K92" i="2"/>
  <c r="L92" i="2" s="1"/>
  <c r="J92" i="2"/>
  <c r="M92" i="2" s="1"/>
  <c r="F94" i="2"/>
  <c r="G94" i="2" s="1"/>
  <c r="E94" i="2"/>
  <c r="H93" i="2"/>
  <c r="I93" i="2"/>
  <c r="I74" i="5" l="1"/>
  <c r="Q73" i="5"/>
  <c r="R73" i="5" s="1"/>
  <c r="P73" i="5"/>
  <c r="S73" i="5" s="1"/>
  <c r="N74" i="5"/>
  <c r="O74" i="5"/>
  <c r="J74" i="5"/>
  <c r="L75" i="5" s="1"/>
  <c r="M75" i="5" s="1"/>
  <c r="F92" i="3"/>
  <c r="G92" i="3"/>
  <c r="H92" i="3" s="1"/>
  <c r="L91" i="3"/>
  <c r="M91" i="3" s="1"/>
  <c r="K91" i="3"/>
  <c r="N91" i="3" s="1"/>
  <c r="I92" i="3"/>
  <c r="J92" i="3"/>
  <c r="E93" i="3"/>
  <c r="K93" i="2"/>
  <c r="L93" i="2" s="1"/>
  <c r="J93" i="2"/>
  <c r="M93" i="2" s="1"/>
  <c r="F95" i="2"/>
  <c r="G95" i="2" s="1"/>
  <c r="E95" i="2"/>
  <c r="H94" i="2"/>
  <c r="I94" i="2"/>
  <c r="I75" i="5" l="1"/>
  <c r="Q74" i="5"/>
  <c r="R74" i="5" s="1"/>
  <c r="P74" i="5"/>
  <c r="S74" i="5" s="1"/>
  <c r="N75" i="5"/>
  <c r="O75" i="5"/>
  <c r="J75" i="5"/>
  <c r="I76" i="5" s="1"/>
  <c r="F93" i="3"/>
  <c r="G93" i="3"/>
  <c r="H93" i="3" s="1"/>
  <c r="I93" i="3"/>
  <c r="J93" i="3"/>
  <c r="E94" i="3"/>
  <c r="L92" i="3"/>
  <c r="M92" i="3" s="1"/>
  <c r="K92" i="3"/>
  <c r="N92" i="3" s="1"/>
  <c r="K94" i="2"/>
  <c r="L94" i="2" s="1"/>
  <c r="J94" i="2"/>
  <c r="M94" i="2" s="1"/>
  <c r="F96" i="2"/>
  <c r="G96" i="2" s="1"/>
  <c r="E96" i="2"/>
  <c r="H95" i="2"/>
  <c r="I95" i="2"/>
  <c r="Q75" i="5" l="1"/>
  <c r="R75" i="5" s="1"/>
  <c r="P75" i="5"/>
  <c r="S75" i="5" s="1"/>
  <c r="J76" i="5"/>
  <c r="L77" i="5" s="1"/>
  <c r="M77" i="5" s="1"/>
  <c r="L76" i="5"/>
  <c r="M76" i="5" s="1"/>
  <c r="F94" i="3"/>
  <c r="G94" i="3"/>
  <c r="H94" i="3" s="1"/>
  <c r="I94" i="3" s="1"/>
  <c r="E95" i="3"/>
  <c r="J94" i="3"/>
  <c r="L93" i="3"/>
  <c r="M93" i="3" s="1"/>
  <c r="K93" i="3"/>
  <c r="N93" i="3" s="1"/>
  <c r="F97" i="2"/>
  <c r="G97" i="2" s="1"/>
  <c r="E97" i="2"/>
  <c r="H96" i="2"/>
  <c r="I96" i="2"/>
  <c r="K95" i="2"/>
  <c r="L95" i="2" s="1"/>
  <c r="J95" i="2"/>
  <c r="M95" i="2" s="1"/>
  <c r="I77" i="5" l="1"/>
  <c r="N76" i="5"/>
  <c r="O76" i="5"/>
  <c r="N77" i="5"/>
  <c r="O77" i="5"/>
  <c r="J77" i="5"/>
  <c r="L78" i="5" s="1"/>
  <c r="M78" i="5" s="1"/>
  <c r="F95" i="3"/>
  <c r="G95" i="3"/>
  <c r="H95" i="3" s="1"/>
  <c r="J95" i="3" s="1"/>
  <c r="L94" i="3"/>
  <c r="M94" i="3" s="1"/>
  <c r="K94" i="3"/>
  <c r="N94" i="3" s="1"/>
  <c r="E96" i="3"/>
  <c r="I95" i="3"/>
  <c r="K96" i="2"/>
  <c r="L96" i="2" s="1"/>
  <c r="J96" i="2"/>
  <c r="M96" i="2" s="1"/>
  <c r="F98" i="2"/>
  <c r="G98" i="2" s="1"/>
  <c r="E98" i="2"/>
  <c r="H97" i="2"/>
  <c r="I97" i="2"/>
  <c r="Q77" i="5" l="1"/>
  <c r="P77" i="5"/>
  <c r="S77" i="5" s="1"/>
  <c r="N78" i="5"/>
  <c r="O78" i="5"/>
  <c r="Q76" i="5"/>
  <c r="R76" i="5" s="1"/>
  <c r="P76" i="5"/>
  <c r="S76" i="5" s="1"/>
  <c r="I78" i="5"/>
  <c r="F96" i="3"/>
  <c r="G96" i="3"/>
  <c r="H96" i="3" s="1"/>
  <c r="I96" i="3" s="1"/>
  <c r="E97" i="3"/>
  <c r="L95" i="3"/>
  <c r="M95" i="3" s="1"/>
  <c r="K95" i="3"/>
  <c r="N95" i="3" s="1"/>
  <c r="F99" i="2"/>
  <c r="G99" i="2" s="1"/>
  <c r="E99" i="2"/>
  <c r="H98" i="2"/>
  <c r="I98" i="2"/>
  <c r="K97" i="2"/>
  <c r="L97" i="2" s="1"/>
  <c r="J97" i="2"/>
  <c r="M97" i="2" s="1"/>
  <c r="J96" i="3" l="1"/>
  <c r="Q78" i="5"/>
  <c r="R78" i="5" s="1"/>
  <c r="P78" i="5"/>
  <c r="S78" i="5" s="1"/>
  <c r="R77" i="5"/>
  <c r="J78" i="5"/>
  <c r="L79" i="5" s="1"/>
  <c r="M79" i="5" s="1"/>
  <c r="F97" i="3"/>
  <c r="G97" i="3"/>
  <c r="H97" i="3" s="1"/>
  <c r="E98" i="3"/>
  <c r="L96" i="3"/>
  <c r="M96" i="3" s="1"/>
  <c r="K96" i="3"/>
  <c r="N96" i="3" s="1"/>
  <c r="I97" i="3"/>
  <c r="J97" i="3"/>
  <c r="K98" i="2"/>
  <c r="L98" i="2" s="1"/>
  <c r="J98" i="2"/>
  <c r="M98" i="2" s="1"/>
  <c r="F100" i="2"/>
  <c r="G100" i="2" s="1"/>
  <c r="E100" i="2"/>
  <c r="H99" i="2"/>
  <c r="I99" i="2"/>
  <c r="N79" i="5" l="1"/>
  <c r="O79" i="5"/>
  <c r="I79" i="5"/>
  <c r="F98" i="3"/>
  <c r="G98" i="3"/>
  <c r="H98" i="3" s="1"/>
  <c r="L97" i="3"/>
  <c r="M97" i="3" s="1"/>
  <c r="K97" i="3"/>
  <c r="N97" i="3" s="1"/>
  <c r="E99" i="3"/>
  <c r="I98" i="3"/>
  <c r="J98" i="3"/>
  <c r="F101" i="2"/>
  <c r="G101" i="2" s="1"/>
  <c r="E101" i="2"/>
  <c r="H100" i="2"/>
  <c r="I100" i="2"/>
  <c r="K99" i="2"/>
  <c r="L99" i="2" s="1"/>
  <c r="J99" i="2"/>
  <c r="M99" i="2" s="1"/>
  <c r="Q79" i="5" l="1"/>
  <c r="R79" i="5" s="1"/>
  <c r="P79" i="5"/>
  <c r="S79" i="5" s="1"/>
  <c r="J79" i="5"/>
  <c r="L80" i="5" s="1"/>
  <c r="M80" i="5" s="1"/>
  <c r="F99" i="3"/>
  <c r="G100" i="3"/>
  <c r="H100" i="3" s="1"/>
  <c r="G99" i="3"/>
  <c r="H99" i="3" s="1"/>
  <c r="I99" i="3" s="1"/>
  <c r="J99" i="3"/>
  <c r="E100" i="3"/>
  <c r="L98" i="3"/>
  <c r="M98" i="3" s="1"/>
  <c r="K98" i="3"/>
  <c r="N98" i="3" s="1"/>
  <c r="K100" i="2"/>
  <c r="L100" i="2" s="1"/>
  <c r="J100" i="2"/>
  <c r="M100" i="2" s="1"/>
  <c r="F102" i="2"/>
  <c r="G102" i="2" s="1"/>
  <c r="E102" i="2"/>
  <c r="H101" i="2"/>
  <c r="I101" i="2"/>
  <c r="N80" i="5" l="1"/>
  <c r="O80" i="5"/>
  <c r="I80" i="5"/>
  <c r="F100" i="3"/>
  <c r="I100" i="3"/>
  <c r="J100" i="3"/>
  <c r="E101" i="3"/>
  <c r="L99" i="3"/>
  <c r="M99" i="3" s="1"/>
  <c r="K99" i="3"/>
  <c r="N99" i="3" s="1"/>
  <c r="K101" i="2"/>
  <c r="L101" i="2" s="1"/>
  <c r="J101" i="2"/>
  <c r="M101" i="2" s="1"/>
  <c r="F103" i="2"/>
  <c r="G103" i="2" s="1"/>
  <c r="E103" i="2"/>
  <c r="H102" i="2"/>
  <c r="I102" i="2"/>
  <c r="Q80" i="5" l="1"/>
  <c r="R80" i="5" s="1"/>
  <c r="P80" i="5"/>
  <c r="S80" i="5" s="1"/>
  <c r="J80" i="5"/>
  <c r="L81" i="5" s="1"/>
  <c r="M81" i="5" s="1"/>
  <c r="F101" i="3"/>
  <c r="G102" i="3" s="1"/>
  <c r="H102" i="3" s="1"/>
  <c r="G101" i="3"/>
  <c r="H101" i="3" s="1"/>
  <c r="E102" i="3"/>
  <c r="I101" i="3"/>
  <c r="J101" i="3"/>
  <c r="L100" i="3"/>
  <c r="M100" i="3" s="1"/>
  <c r="K100" i="3"/>
  <c r="N100" i="3" s="1"/>
  <c r="H103" i="2"/>
  <c r="I103" i="2"/>
  <c r="K102" i="2"/>
  <c r="L102" i="2" s="1"/>
  <c r="J102" i="2"/>
  <c r="M102" i="2" s="1"/>
  <c r="F104" i="2"/>
  <c r="G104" i="2" s="1"/>
  <c r="E104" i="2"/>
  <c r="N81" i="5" l="1"/>
  <c r="O81" i="5"/>
  <c r="I81" i="5"/>
  <c r="F102" i="3"/>
  <c r="L101" i="3"/>
  <c r="M101" i="3" s="1"/>
  <c r="K101" i="3"/>
  <c r="N101" i="3" s="1"/>
  <c r="E103" i="3"/>
  <c r="I102" i="3"/>
  <c r="J102" i="3"/>
  <c r="F105" i="2"/>
  <c r="G105" i="2" s="1"/>
  <c r="E105" i="2"/>
  <c r="H104" i="2"/>
  <c r="I104" i="2"/>
  <c r="K103" i="2"/>
  <c r="L103" i="2" s="1"/>
  <c r="J103" i="2"/>
  <c r="M103" i="2" s="1"/>
  <c r="Q81" i="5" l="1"/>
  <c r="R81" i="5" s="1"/>
  <c r="P81" i="5"/>
  <c r="S81" i="5" s="1"/>
  <c r="J81" i="5"/>
  <c r="I82" i="5" s="1"/>
  <c r="F103" i="3"/>
  <c r="G104" i="3"/>
  <c r="H104" i="3" s="1"/>
  <c r="G103" i="3"/>
  <c r="H103" i="3" s="1"/>
  <c r="L102" i="3"/>
  <c r="M102" i="3" s="1"/>
  <c r="K102" i="3"/>
  <c r="N102" i="3" s="1"/>
  <c r="E104" i="3"/>
  <c r="I103" i="3"/>
  <c r="J103" i="3"/>
  <c r="K104" i="2"/>
  <c r="L104" i="2" s="1"/>
  <c r="J104" i="2"/>
  <c r="M104" i="2" s="1"/>
  <c r="F106" i="2"/>
  <c r="G106" i="2" s="1"/>
  <c r="E106" i="2"/>
  <c r="H105" i="2"/>
  <c r="I105" i="2"/>
  <c r="J82" i="5" l="1"/>
  <c r="L83" i="5" s="1"/>
  <c r="M83" i="5" s="1"/>
  <c r="L82" i="5"/>
  <c r="M82" i="5" s="1"/>
  <c r="F104" i="3"/>
  <c r="L103" i="3"/>
  <c r="M103" i="3" s="1"/>
  <c r="K103" i="3"/>
  <c r="N103" i="3" s="1"/>
  <c r="E105" i="3"/>
  <c r="I104" i="3"/>
  <c r="J104" i="3"/>
  <c r="K105" i="2"/>
  <c r="L105" i="2" s="1"/>
  <c r="J105" i="2"/>
  <c r="M105" i="2" s="1"/>
  <c r="F107" i="2"/>
  <c r="G107" i="2" s="1"/>
  <c r="E107" i="2"/>
  <c r="H106" i="2"/>
  <c r="I106" i="2"/>
  <c r="N82" i="5" l="1"/>
  <c r="O82" i="5"/>
  <c r="N83" i="5"/>
  <c r="O83" i="5"/>
  <c r="I83" i="5"/>
  <c r="F105" i="3"/>
  <c r="G105" i="3"/>
  <c r="H105" i="3" s="1"/>
  <c r="L104" i="3"/>
  <c r="M104" i="3" s="1"/>
  <c r="K104" i="3"/>
  <c r="N104" i="3" s="1"/>
  <c r="E106" i="3"/>
  <c r="I105" i="3"/>
  <c r="J105" i="3"/>
  <c r="K106" i="2"/>
  <c r="L106" i="2" s="1"/>
  <c r="J106" i="2"/>
  <c r="M106" i="2" s="1"/>
  <c r="F108" i="2"/>
  <c r="G108" i="2" s="1"/>
  <c r="E108" i="2"/>
  <c r="H107" i="2"/>
  <c r="I107" i="2"/>
  <c r="Q83" i="5" l="1"/>
  <c r="P83" i="5"/>
  <c r="S83" i="5" s="1"/>
  <c r="Q82" i="5"/>
  <c r="R82" i="5" s="1"/>
  <c r="P82" i="5"/>
  <c r="S82" i="5" s="1"/>
  <c r="J83" i="5"/>
  <c r="L84" i="5" s="1"/>
  <c r="M84" i="5" s="1"/>
  <c r="F106" i="3"/>
  <c r="G106" i="3"/>
  <c r="H106" i="3" s="1"/>
  <c r="L105" i="3"/>
  <c r="M105" i="3" s="1"/>
  <c r="K105" i="3"/>
  <c r="N105" i="3" s="1"/>
  <c r="E107" i="3"/>
  <c r="I106" i="3"/>
  <c r="J106" i="3"/>
  <c r="K107" i="2"/>
  <c r="L107" i="2" s="1"/>
  <c r="J107" i="2"/>
  <c r="M107" i="2" s="1"/>
  <c r="F109" i="2"/>
  <c r="G109" i="2" s="1"/>
  <c r="E109" i="2"/>
  <c r="H108" i="2"/>
  <c r="I108" i="2"/>
  <c r="I84" i="5" l="1"/>
  <c r="N84" i="5"/>
  <c r="O84" i="5"/>
  <c r="R83" i="5"/>
  <c r="J84" i="5"/>
  <c r="L85" i="5" s="1"/>
  <c r="M85" i="5" s="1"/>
  <c r="F107" i="3"/>
  <c r="G107" i="3"/>
  <c r="H107" i="3" s="1"/>
  <c r="L106" i="3"/>
  <c r="M106" i="3" s="1"/>
  <c r="K106" i="3"/>
  <c r="N106" i="3" s="1"/>
  <c r="E108" i="3"/>
  <c r="I107" i="3"/>
  <c r="J107" i="3"/>
  <c r="K108" i="2"/>
  <c r="L108" i="2" s="1"/>
  <c r="J108" i="2"/>
  <c r="M108" i="2" s="1"/>
  <c r="H109" i="2"/>
  <c r="I109" i="2"/>
  <c r="F110" i="2"/>
  <c r="G110" i="2" s="1"/>
  <c r="E110" i="2"/>
  <c r="N85" i="5" l="1"/>
  <c r="O85" i="5"/>
  <c r="Q84" i="5"/>
  <c r="R84" i="5" s="1"/>
  <c r="P84" i="5"/>
  <c r="S84" i="5" s="1"/>
  <c r="I85" i="5"/>
  <c r="F108" i="3"/>
  <c r="G108" i="3"/>
  <c r="H108" i="3" s="1"/>
  <c r="L107" i="3"/>
  <c r="M107" i="3" s="1"/>
  <c r="K107" i="3"/>
  <c r="N107" i="3" s="1"/>
  <c r="E109" i="3"/>
  <c r="I108" i="3"/>
  <c r="J108" i="3"/>
  <c r="H110" i="2"/>
  <c r="I110" i="2"/>
  <c r="F111" i="2"/>
  <c r="G111" i="2" s="1"/>
  <c r="E111" i="2"/>
  <c r="K109" i="2"/>
  <c r="L109" i="2" s="1"/>
  <c r="J109" i="2"/>
  <c r="M109" i="2" s="1"/>
  <c r="Q85" i="5" l="1"/>
  <c r="R85" i="5" s="1"/>
  <c r="P85" i="5"/>
  <c r="S85" i="5" s="1"/>
  <c r="J85" i="5"/>
  <c r="L86" i="5" s="1"/>
  <c r="M86" i="5" s="1"/>
  <c r="F109" i="3"/>
  <c r="G109" i="3"/>
  <c r="H109" i="3" s="1"/>
  <c r="L108" i="3"/>
  <c r="M108" i="3" s="1"/>
  <c r="K108" i="3"/>
  <c r="N108" i="3" s="1"/>
  <c r="E110" i="3"/>
  <c r="I109" i="3"/>
  <c r="J109" i="3"/>
  <c r="H111" i="2"/>
  <c r="I111" i="2"/>
  <c r="F112" i="2"/>
  <c r="G112" i="2" s="1"/>
  <c r="E112" i="2"/>
  <c r="K110" i="2"/>
  <c r="L110" i="2" s="1"/>
  <c r="J110" i="2"/>
  <c r="M110" i="2" s="1"/>
  <c r="N86" i="5" l="1"/>
  <c r="O86" i="5"/>
  <c r="I86" i="5"/>
  <c r="F110" i="3"/>
  <c r="G110" i="3"/>
  <c r="H110" i="3" s="1"/>
  <c r="I110" i="3" s="1"/>
  <c r="J110" i="3"/>
  <c r="L109" i="3"/>
  <c r="M109" i="3" s="1"/>
  <c r="K109" i="3"/>
  <c r="N109" i="3" s="1"/>
  <c r="E111" i="3"/>
  <c r="H112" i="2"/>
  <c r="I112" i="2"/>
  <c r="F113" i="2"/>
  <c r="G113" i="2" s="1"/>
  <c r="E113" i="2"/>
  <c r="K111" i="2"/>
  <c r="L111" i="2" s="1"/>
  <c r="J111" i="2"/>
  <c r="M111" i="2" s="1"/>
  <c r="Q86" i="5" l="1"/>
  <c r="R86" i="5" s="1"/>
  <c r="P86" i="5"/>
  <c r="S86" i="5" s="1"/>
  <c r="J86" i="5"/>
  <c r="L87" i="5" s="1"/>
  <c r="M87" i="5" s="1"/>
  <c r="I87" i="5"/>
  <c r="F111" i="3"/>
  <c r="G111" i="3"/>
  <c r="H111" i="3" s="1"/>
  <c r="I111" i="3" s="1"/>
  <c r="J111" i="3"/>
  <c r="E112" i="3"/>
  <c r="L110" i="3"/>
  <c r="M110" i="3" s="1"/>
  <c r="K110" i="3"/>
  <c r="N110" i="3" s="1"/>
  <c r="F114" i="2"/>
  <c r="G114" i="2" s="1"/>
  <c r="E114" i="2"/>
  <c r="H113" i="2"/>
  <c r="I113" i="2"/>
  <c r="K112" i="2"/>
  <c r="L112" i="2" s="1"/>
  <c r="J112" i="2"/>
  <c r="M112" i="2" s="1"/>
  <c r="N87" i="5" l="1"/>
  <c r="O87" i="5"/>
  <c r="J87" i="5"/>
  <c r="I88" i="5" s="1"/>
  <c r="F112" i="3"/>
  <c r="G112" i="3"/>
  <c r="H112" i="3" s="1"/>
  <c r="I112" i="3"/>
  <c r="J112" i="3"/>
  <c r="E113" i="3"/>
  <c r="L111" i="3"/>
  <c r="M111" i="3" s="1"/>
  <c r="K111" i="3"/>
  <c r="N111" i="3" s="1"/>
  <c r="K113" i="2"/>
  <c r="L113" i="2" s="1"/>
  <c r="J113" i="2"/>
  <c r="M113" i="2" s="1"/>
  <c r="F115" i="2"/>
  <c r="G115" i="2" s="1"/>
  <c r="E115" i="2"/>
  <c r="H114" i="2"/>
  <c r="I114" i="2"/>
  <c r="Q87" i="5" l="1"/>
  <c r="R87" i="5" s="1"/>
  <c r="P87" i="5"/>
  <c r="S87" i="5" s="1"/>
  <c r="L88" i="5"/>
  <c r="M88" i="5" s="1"/>
  <c r="J88" i="5"/>
  <c r="L89" i="5" s="1"/>
  <c r="M89" i="5" s="1"/>
  <c r="F113" i="3"/>
  <c r="G113" i="3"/>
  <c r="H113" i="3" s="1"/>
  <c r="I113" i="3" s="1"/>
  <c r="J113" i="3"/>
  <c r="E114" i="3"/>
  <c r="L112" i="3"/>
  <c r="M112" i="3" s="1"/>
  <c r="K112" i="3"/>
  <c r="N112" i="3" s="1"/>
  <c r="K114" i="2"/>
  <c r="L114" i="2" s="1"/>
  <c r="J114" i="2"/>
  <c r="M114" i="2" s="1"/>
  <c r="H115" i="2"/>
  <c r="I115" i="2"/>
  <c r="F116" i="2"/>
  <c r="G116" i="2" s="1"/>
  <c r="E116" i="2"/>
  <c r="I89" i="5" l="1"/>
  <c r="N88" i="5"/>
  <c r="O88" i="5"/>
  <c r="N89" i="5"/>
  <c r="O89" i="5"/>
  <c r="J89" i="5"/>
  <c r="L90" i="5" s="1"/>
  <c r="M90" i="5" s="1"/>
  <c r="I90" i="5"/>
  <c r="F114" i="3"/>
  <c r="G115" i="3" s="1"/>
  <c r="H115" i="3" s="1"/>
  <c r="G114" i="3"/>
  <c r="H114" i="3" s="1"/>
  <c r="I114" i="3" s="1"/>
  <c r="E115" i="3"/>
  <c r="J114" i="3"/>
  <c r="L113" i="3"/>
  <c r="M113" i="3" s="1"/>
  <c r="K113" i="3"/>
  <c r="N113" i="3" s="1"/>
  <c r="H116" i="2"/>
  <c r="I116" i="2"/>
  <c r="F117" i="2"/>
  <c r="G117" i="2" s="1"/>
  <c r="E117" i="2"/>
  <c r="K115" i="2"/>
  <c r="L115" i="2" s="1"/>
  <c r="J115" i="2"/>
  <c r="M115" i="2" s="1"/>
  <c r="N90" i="5" l="1"/>
  <c r="O90" i="5"/>
  <c r="Q89" i="5"/>
  <c r="P89" i="5"/>
  <c r="S89" i="5" s="1"/>
  <c r="Q88" i="5"/>
  <c r="R88" i="5" s="1"/>
  <c r="P88" i="5"/>
  <c r="S88" i="5" s="1"/>
  <c r="J90" i="5"/>
  <c r="L91" i="5" s="1"/>
  <c r="M91" i="5" s="1"/>
  <c r="I91" i="5"/>
  <c r="F115" i="3"/>
  <c r="E116" i="3"/>
  <c r="L114" i="3"/>
  <c r="M114" i="3" s="1"/>
  <c r="K114" i="3"/>
  <c r="N114" i="3" s="1"/>
  <c r="I115" i="3"/>
  <c r="J115" i="3"/>
  <c r="H117" i="2"/>
  <c r="I117" i="2"/>
  <c r="F118" i="2"/>
  <c r="G118" i="2" s="1"/>
  <c r="E118" i="2"/>
  <c r="K116" i="2"/>
  <c r="L116" i="2" s="1"/>
  <c r="J116" i="2"/>
  <c r="M116" i="2" s="1"/>
  <c r="R89" i="5" l="1"/>
  <c r="N91" i="5"/>
  <c r="O91" i="5"/>
  <c r="Q90" i="5"/>
  <c r="R90" i="5" s="1"/>
  <c r="P90" i="5"/>
  <c r="S90" i="5" s="1"/>
  <c r="J91" i="5"/>
  <c r="L92" i="5" s="1"/>
  <c r="M92" i="5" s="1"/>
  <c r="F116" i="3"/>
  <c r="G116" i="3"/>
  <c r="H116" i="3" s="1"/>
  <c r="J116" i="3" s="1"/>
  <c r="E117" i="3"/>
  <c r="L115" i="3"/>
  <c r="M115" i="3" s="1"/>
  <c r="K115" i="3"/>
  <c r="N115" i="3" s="1"/>
  <c r="I116" i="3"/>
  <c r="F119" i="2"/>
  <c r="G119" i="2" s="1"/>
  <c r="E119" i="2"/>
  <c r="H118" i="2"/>
  <c r="I118" i="2"/>
  <c r="K117" i="2"/>
  <c r="L117" i="2" s="1"/>
  <c r="J117" i="2"/>
  <c r="M117" i="2" s="1"/>
  <c r="N92" i="5" l="1"/>
  <c r="O92" i="5"/>
  <c r="Q91" i="5"/>
  <c r="R91" i="5" s="1"/>
  <c r="P91" i="5"/>
  <c r="S91" i="5" s="1"/>
  <c r="I92" i="5"/>
  <c r="F117" i="3"/>
  <c r="G118" i="3" s="1"/>
  <c r="H118" i="3" s="1"/>
  <c r="G117" i="3"/>
  <c r="H117" i="3" s="1"/>
  <c r="L116" i="3"/>
  <c r="M116" i="3" s="1"/>
  <c r="K116" i="3"/>
  <c r="N116" i="3" s="1"/>
  <c r="E118" i="3"/>
  <c r="I117" i="3"/>
  <c r="J117" i="3"/>
  <c r="K118" i="2"/>
  <c r="L118" i="2" s="1"/>
  <c r="J118" i="2"/>
  <c r="M118" i="2" s="1"/>
  <c r="F120" i="2"/>
  <c r="G120" i="2" s="1"/>
  <c r="E120" i="2"/>
  <c r="H119" i="2"/>
  <c r="I119" i="2"/>
  <c r="Q92" i="5" l="1"/>
  <c r="R92" i="5" s="1"/>
  <c r="P92" i="5"/>
  <c r="S92" i="5" s="1"/>
  <c r="J92" i="5"/>
  <c r="L93" i="5" s="1"/>
  <c r="M93" i="5" s="1"/>
  <c r="F118" i="3"/>
  <c r="G119" i="3"/>
  <c r="H119" i="3" s="1"/>
  <c r="I118" i="3"/>
  <c r="J118" i="3"/>
  <c r="L117" i="3"/>
  <c r="M117" i="3" s="1"/>
  <c r="K117" i="3"/>
  <c r="N117" i="3" s="1"/>
  <c r="E119" i="3"/>
  <c r="K119" i="2"/>
  <c r="L119" i="2" s="1"/>
  <c r="J119" i="2"/>
  <c r="M119" i="2" s="1"/>
  <c r="F121" i="2"/>
  <c r="G121" i="2" s="1"/>
  <c r="E121" i="2"/>
  <c r="H120" i="2"/>
  <c r="I120" i="2"/>
  <c r="N93" i="5" l="1"/>
  <c r="O93" i="5"/>
  <c r="I93" i="5"/>
  <c r="F119" i="3"/>
  <c r="I119" i="3"/>
  <c r="J119" i="3"/>
  <c r="E120" i="3"/>
  <c r="L118" i="3"/>
  <c r="M118" i="3" s="1"/>
  <c r="K118" i="3"/>
  <c r="N118" i="3" s="1"/>
  <c r="F122" i="2"/>
  <c r="G122" i="2" s="1"/>
  <c r="E122" i="2"/>
  <c r="K120" i="2"/>
  <c r="L120" i="2" s="1"/>
  <c r="J120" i="2"/>
  <c r="M120" i="2" s="1"/>
  <c r="H121" i="2"/>
  <c r="I121" i="2"/>
  <c r="Q93" i="5" l="1"/>
  <c r="R93" i="5" s="1"/>
  <c r="P93" i="5"/>
  <c r="S93" i="5" s="1"/>
  <c r="J93" i="5"/>
  <c r="I94" i="5" s="1"/>
  <c r="F120" i="3"/>
  <c r="G120" i="3"/>
  <c r="H120" i="3" s="1"/>
  <c r="E121" i="3"/>
  <c r="I120" i="3"/>
  <c r="J120" i="3"/>
  <c r="L119" i="3"/>
  <c r="M119" i="3" s="1"/>
  <c r="K119" i="3"/>
  <c r="N119" i="3" s="1"/>
  <c r="K121" i="2"/>
  <c r="L121" i="2" s="1"/>
  <c r="J121" i="2"/>
  <c r="M121" i="2" s="1"/>
  <c r="F123" i="2"/>
  <c r="G123" i="2" s="1"/>
  <c r="E123" i="2"/>
  <c r="H122" i="2"/>
  <c r="I122" i="2"/>
  <c r="J94" i="5" l="1"/>
  <c r="L95" i="5" s="1"/>
  <c r="M95" i="5" s="1"/>
  <c r="L94" i="5"/>
  <c r="M94" i="5" s="1"/>
  <c r="F121" i="3"/>
  <c r="G121" i="3"/>
  <c r="H121" i="3" s="1"/>
  <c r="L120" i="3"/>
  <c r="M120" i="3" s="1"/>
  <c r="K120" i="3"/>
  <c r="N120" i="3" s="1"/>
  <c r="E122" i="3"/>
  <c r="I121" i="3"/>
  <c r="J121" i="3"/>
  <c r="K122" i="2"/>
  <c r="L122" i="2" s="1"/>
  <c r="J122" i="2"/>
  <c r="M122" i="2" s="1"/>
  <c r="F124" i="2"/>
  <c r="G124" i="2" s="1"/>
  <c r="E124" i="2"/>
  <c r="H123" i="2"/>
  <c r="I123" i="2"/>
  <c r="N94" i="5" l="1"/>
  <c r="O94" i="5"/>
  <c r="N95" i="5"/>
  <c r="O95" i="5"/>
  <c r="I95" i="5"/>
  <c r="F122" i="3"/>
  <c r="G122" i="3"/>
  <c r="H122" i="3" s="1"/>
  <c r="L121" i="3"/>
  <c r="M121" i="3" s="1"/>
  <c r="K121" i="3"/>
  <c r="N121" i="3" s="1"/>
  <c r="E123" i="3"/>
  <c r="I122" i="3"/>
  <c r="J122" i="3"/>
  <c r="K123" i="2"/>
  <c r="L123" i="2" s="1"/>
  <c r="J123" i="2"/>
  <c r="M123" i="2" s="1"/>
  <c r="F125" i="2"/>
  <c r="G125" i="2" s="1"/>
  <c r="E125" i="2"/>
  <c r="H124" i="2"/>
  <c r="I124" i="2"/>
  <c r="Q95" i="5" l="1"/>
  <c r="P95" i="5"/>
  <c r="S95" i="5" s="1"/>
  <c r="Q94" i="5"/>
  <c r="R94" i="5" s="1"/>
  <c r="P94" i="5"/>
  <c r="S94" i="5" s="1"/>
  <c r="J95" i="5"/>
  <c r="L96" i="5" s="1"/>
  <c r="M96" i="5" s="1"/>
  <c r="I96" i="5"/>
  <c r="F123" i="3"/>
  <c r="G123" i="3"/>
  <c r="H123" i="3" s="1"/>
  <c r="J123" i="3" s="1"/>
  <c r="L122" i="3"/>
  <c r="M122" i="3" s="1"/>
  <c r="K122" i="3"/>
  <c r="N122" i="3" s="1"/>
  <c r="E124" i="3"/>
  <c r="I123" i="3"/>
  <c r="F126" i="2"/>
  <c r="G126" i="2" s="1"/>
  <c r="E126" i="2"/>
  <c r="K124" i="2"/>
  <c r="L124" i="2" s="1"/>
  <c r="J124" i="2"/>
  <c r="M124" i="2" s="1"/>
  <c r="H125" i="2"/>
  <c r="I125" i="2"/>
  <c r="N96" i="5" l="1"/>
  <c r="O96" i="5"/>
  <c r="R95" i="5"/>
  <c r="J96" i="5"/>
  <c r="L97" i="5" s="1"/>
  <c r="M97" i="5" s="1"/>
  <c r="I97" i="5"/>
  <c r="F124" i="3"/>
  <c r="G125" i="3" s="1"/>
  <c r="H125" i="3" s="1"/>
  <c r="G124" i="3"/>
  <c r="H124" i="3" s="1"/>
  <c r="E125" i="3"/>
  <c r="L123" i="3"/>
  <c r="M123" i="3" s="1"/>
  <c r="K123" i="3"/>
  <c r="N123" i="3" s="1"/>
  <c r="I124" i="3"/>
  <c r="J124" i="3"/>
  <c r="K125" i="2"/>
  <c r="L125" i="2" s="1"/>
  <c r="J125" i="2"/>
  <c r="M125" i="2" s="1"/>
  <c r="F127" i="2"/>
  <c r="G127" i="2" s="1"/>
  <c r="E127" i="2"/>
  <c r="H126" i="2"/>
  <c r="I126" i="2"/>
  <c r="N97" i="5" l="1"/>
  <c r="O97" i="5"/>
  <c r="Q96" i="5"/>
  <c r="R96" i="5" s="1"/>
  <c r="P96" i="5"/>
  <c r="S96" i="5" s="1"/>
  <c r="J97" i="5"/>
  <c r="L98" i="5" s="1"/>
  <c r="M98" i="5" s="1"/>
  <c r="F125" i="3"/>
  <c r="L124" i="3"/>
  <c r="M124" i="3" s="1"/>
  <c r="K124" i="3"/>
  <c r="N124" i="3" s="1"/>
  <c r="E126" i="3"/>
  <c r="I125" i="3"/>
  <c r="J125" i="3"/>
  <c r="K126" i="2"/>
  <c r="L126" i="2" s="1"/>
  <c r="J126" i="2"/>
  <c r="M126" i="2" s="1"/>
  <c r="F128" i="2"/>
  <c r="G128" i="2" s="1"/>
  <c r="E128" i="2"/>
  <c r="H127" i="2"/>
  <c r="I127" i="2"/>
  <c r="N98" i="5" l="1"/>
  <c r="O98" i="5"/>
  <c r="I98" i="5"/>
  <c r="Q97" i="5"/>
  <c r="R97" i="5" s="1"/>
  <c r="P97" i="5"/>
  <c r="S97" i="5" s="1"/>
  <c r="J98" i="5"/>
  <c r="L99" i="5" s="1"/>
  <c r="M99" i="5" s="1"/>
  <c r="F126" i="3"/>
  <c r="G126" i="3"/>
  <c r="H126" i="3" s="1"/>
  <c r="L125" i="3"/>
  <c r="M125" i="3" s="1"/>
  <c r="K125" i="3"/>
  <c r="N125" i="3" s="1"/>
  <c r="I126" i="3"/>
  <c r="J126" i="3"/>
  <c r="E127" i="3"/>
  <c r="K127" i="2"/>
  <c r="L127" i="2" s="1"/>
  <c r="J127" i="2"/>
  <c r="M127" i="2" s="1"/>
  <c r="F129" i="2"/>
  <c r="G129" i="2" s="1"/>
  <c r="E129" i="2"/>
  <c r="H128" i="2"/>
  <c r="I128" i="2"/>
  <c r="I99" i="5" l="1"/>
  <c r="N99" i="5"/>
  <c r="O99" i="5"/>
  <c r="Q98" i="5"/>
  <c r="R98" i="5" s="1"/>
  <c r="P98" i="5"/>
  <c r="S98" i="5" s="1"/>
  <c r="J99" i="5"/>
  <c r="L100" i="5" s="1"/>
  <c r="M100" i="5" s="1"/>
  <c r="I100" i="5"/>
  <c r="F127" i="3"/>
  <c r="G127" i="3"/>
  <c r="H127" i="3" s="1"/>
  <c r="I127" i="3" s="1"/>
  <c r="J127" i="3"/>
  <c r="E128" i="3"/>
  <c r="L126" i="3"/>
  <c r="M126" i="3" s="1"/>
  <c r="K126" i="3"/>
  <c r="N126" i="3" s="1"/>
  <c r="K128" i="2"/>
  <c r="L128" i="2" s="1"/>
  <c r="J128" i="2"/>
  <c r="M128" i="2" s="1"/>
  <c r="F130" i="2"/>
  <c r="G130" i="2" s="1"/>
  <c r="E130" i="2"/>
  <c r="H129" i="2"/>
  <c r="I129" i="2"/>
  <c r="N100" i="5" l="1"/>
  <c r="O100" i="5"/>
  <c r="Q99" i="5"/>
  <c r="R99" i="5" s="1"/>
  <c r="P99" i="5"/>
  <c r="S99" i="5" s="1"/>
  <c r="J100" i="5"/>
  <c r="L101" i="5" s="1"/>
  <c r="M101" i="5" s="1"/>
  <c r="F128" i="3"/>
  <c r="G128" i="3"/>
  <c r="H128" i="3" s="1"/>
  <c r="E129" i="3"/>
  <c r="I128" i="3"/>
  <c r="J128" i="3"/>
  <c r="L127" i="3"/>
  <c r="M127" i="3" s="1"/>
  <c r="K127" i="3"/>
  <c r="N127" i="3" s="1"/>
  <c r="H130" i="2"/>
  <c r="I130" i="2"/>
  <c r="K129" i="2"/>
  <c r="L129" i="2" s="1"/>
  <c r="J129" i="2"/>
  <c r="M129" i="2" s="1"/>
  <c r="F131" i="2"/>
  <c r="G131" i="2" s="1"/>
  <c r="E131" i="2"/>
  <c r="N101" i="5" l="1"/>
  <c r="O101" i="5"/>
  <c r="Q100" i="5"/>
  <c r="R100" i="5" s="1"/>
  <c r="P100" i="5"/>
  <c r="S100" i="5" s="1"/>
  <c r="I101" i="5"/>
  <c r="F129" i="3"/>
  <c r="G130" i="3"/>
  <c r="H130" i="3" s="1"/>
  <c r="G129" i="3"/>
  <c r="H129" i="3" s="1"/>
  <c r="J129" i="3" s="1"/>
  <c r="L128" i="3"/>
  <c r="M128" i="3" s="1"/>
  <c r="K128" i="3"/>
  <c r="N128" i="3" s="1"/>
  <c r="E130" i="3"/>
  <c r="I129" i="3"/>
  <c r="F132" i="2"/>
  <c r="G132" i="2" s="1"/>
  <c r="E132" i="2"/>
  <c r="H131" i="2"/>
  <c r="I131" i="2"/>
  <c r="K130" i="2"/>
  <c r="L130" i="2" s="1"/>
  <c r="J130" i="2"/>
  <c r="M130" i="2" s="1"/>
  <c r="Q101" i="5" l="1"/>
  <c r="R101" i="5" s="1"/>
  <c r="P101" i="5"/>
  <c r="S101" i="5" s="1"/>
  <c r="J101" i="5"/>
  <c r="L102" i="5" s="1"/>
  <c r="M102" i="5" s="1"/>
  <c r="F130" i="3"/>
  <c r="L129" i="3"/>
  <c r="M129" i="3" s="1"/>
  <c r="K129" i="3"/>
  <c r="N129" i="3" s="1"/>
  <c r="E131" i="3"/>
  <c r="I130" i="3"/>
  <c r="J130" i="3"/>
  <c r="K131" i="2"/>
  <c r="L131" i="2" s="1"/>
  <c r="J131" i="2"/>
  <c r="M131" i="2" s="1"/>
  <c r="F133" i="2"/>
  <c r="G133" i="2" s="1"/>
  <c r="E133" i="2"/>
  <c r="H132" i="2"/>
  <c r="I132" i="2"/>
  <c r="I102" i="5" l="1"/>
  <c r="N102" i="5"/>
  <c r="O102" i="5"/>
  <c r="J102" i="5"/>
  <c r="L103" i="5" s="1"/>
  <c r="M103" i="5" s="1"/>
  <c r="F131" i="3"/>
  <c r="G131" i="3"/>
  <c r="H131" i="3" s="1"/>
  <c r="E132" i="3"/>
  <c r="L130" i="3"/>
  <c r="M130" i="3" s="1"/>
  <c r="K130" i="3"/>
  <c r="N130" i="3" s="1"/>
  <c r="I131" i="3"/>
  <c r="J131" i="3"/>
  <c r="K132" i="2"/>
  <c r="L132" i="2" s="1"/>
  <c r="J132" i="2"/>
  <c r="M132" i="2" s="1"/>
  <c r="F134" i="2"/>
  <c r="G134" i="2" s="1"/>
  <c r="E134" i="2"/>
  <c r="H133" i="2"/>
  <c r="I133" i="2"/>
  <c r="N103" i="5" l="1"/>
  <c r="O103" i="5"/>
  <c r="Q102" i="5"/>
  <c r="R102" i="5" s="1"/>
  <c r="P102" i="5"/>
  <c r="S102" i="5" s="1"/>
  <c r="I103" i="5"/>
  <c r="F132" i="3"/>
  <c r="G132" i="3"/>
  <c r="H132" i="3" s="1"/>
  <c r="L131" i="3"/>
  <c r="M131" i="3" s="1"/>
  <c r="K131" i="3"/>
  <c r="N131" i="3" s="1"/>
  <c r="E133" i="3"/>
  <c r="I132" i="3"/>
  <c r="J132" i="3"/>
  <c r="K133" i="2"/>
  <c r="L133" i="2" s="1"/>
  <c r="J133" i="2"/>
  <c r="M133" i="2" s="1"/>
  <c r="F135" i="2"/>
  <c r="G135" i="2" s="1"/>
  <c r="E135" i="2"/>
  <c r="H134" i="2"/>
  <c r="I134" i="2"/>
  <c r="Q103" i="5" l="1"/>
  <c r="R103" i="5" s="1"/>
  <c r="P103" i="5"/>
  <c r="S103" i="5" s="1"/>
  <c r="J103" i="5"/>
  <c r="L104" i="5" s="1"/>
  <c r="M104" i="5" s="1"/>
  <c r="F133" i="3"/>
  <c r="G133" i="3"/>
  <c r="H133" i="3" s="1"/>
  <c r="E134" i="3"/>
  <c r="L132" i="3"/>
  <c r="M132" i="3" s="1"/>
  <c r="K132" i="3"/>
  <c r="N132" i="3" s="1"/>
  <c r="I133" i="3"/>
  <c r="J133" i="3"/>
  <c r="K134" i="2"/>
  <c r="L134" i="2" s="1"/>
  <c r="J134" i="2"/>
  <c r="M134" i="2" s="1"/>
  <c r="F136" i="2"/>
  <c r="G136" i="2" s="1"/>
  <c r="E136" i="2"/>
  <c r="H135" i="2"/>
  <c r="I135" i="2"/>
  <c r="I104" i="5" l="1"/>
  <c r="N104" i="5"/>
  <c r="O104" i="5"/>
  <c r="J104" i="5"/>
  <c r="I105" i="5" s="1"/>
  <c r="F134" i="3"/>
  <c r="G135" i="3"/>
  <c r="H135" i="3" s="1"/>
  <c r="G134" i="3"/>
  <c r="H134" i="3" s="1"/>
  <c r="L133" i="3"/>
  <c r="M133" i="3" s="1"/>
  <c r="K133" i="3"/>
  <c r="N133" i="3" s="1"/>
  <c r="E135" i="3"/>
  <c r="I134" i="3"/>
  <c r="J134" i="3"/>
  <c r="K135" i="2"/>
  <c r="L135" i="2" s="1"/>
  <c r="J135" i="2"/>
  <c r="M135" i="2" s="1"/>
  <c r="F137" i="2"/>
  <c r="G137" i="2" s="1"/>
  <c r="E137" i="2"/>
  <c r="H136" i="2"/>
  <c r="I136" i="2"/>
  <c r="Q104" i="5" l="1"/>
  <c r="R104" i="5" s="1"/>
  <c r="P104" i="5"/>
  <c r="S104" i="5" s="1"/>
  <c r="J105" i="5"/>
  <c r="I106" i="5" s="1"/>
  <c r="L105" i="5"/>
  <c r="M105" i="5" s="1"/>
  <c r="F135" i="3"/>
  <c r="L134" i="3"/>
  <c r="M134" i="3" s="1"/>
  <c r="K134" i="3"/>
  <c r="N134" i="3" s="1"/>
  <c r="I135" i="3"/>
  <c r="J135" i="3"/>
  <c r="E136" i="3"/>
  <c r="K136" i="2"/>
  <c r="L136" i="2" s="1"/>
  <c r="J136" i="2"/>
  <c r="M136" i="2" s="1"/>
  <c r="F138" i="2"/>
  <c r="G138" i="2" s="1"/>
  <c r="E138" i="2"/>
  <c r="H137" i="2"/>
  <c r="I137" i="2"/>
  <c r="N105" i="5" l="1"/>
  <c r="O105" i="5"/>
  <c r="J106" i="5"/>
  <c r="I107" i="5" s="1"/>
  <c r="L106" i="5"/>
  <c r="M106" i="5" s="1"/>
  <c r="F136" i="3"/>
  <c r="G136" i="3"/>
  <c r="H136" i="3" s="1"/>
  <c r="I136" i="3"/>
  <c r="J136" i="3"/>
  <c r="E137" i="3"/>
  <c r="L135" i="3"/>
  <c r="M135" i="3" s="1"/>
  <c r="K135" i="3"/>
  <c r="N135" i="3" s="1"/>
  <c r="K137" i="2"/>
  <c r="L137" i="2" s="1"/>
  <c r="J137" i="2"/>
  <c r="M137" i="2" s="1"/>
  <c r="F139" i="2"/>
  <c r="G139" i="2" s="1"/>
  <c r="E139" i="2"/>
  <c r="H138" i="2"/>
  <c r="I138" i="2"/>
  <c r="N106" i="5" l="1"/>
  <c r="O106" i="5"/>
  <c r="Q105" i="5"/>
  <c r="R105" i="5" s="1"/>
  <c r="P105" i="5"/>
  <c r="S105" i="5" s="1"/>
  <c r="J107" i="5"/>
  <c r="L108" i="5" s="1"/>
  <c r="M108" i="5" s="1"/>
  <c r="L107" i="5"/>
  <c r="M107" i="5" s="1"/>
  <c r="F137" i="3"/>
  <c r="G137" i="3"/>
  <c r="H137" i="3" s="1"/>
  <c r="E138" i="3"/>
  <c r="I137" i="3"/>
  <c r="J137" i="3"/>
  <c r="L136" i="3"/>
  <c r="M136" i="3" s="1"/>
  <c r="K136" i="3"/>
  <c r="N136" i="3" s="1"/>
  <c r="K138" i="2"/>
  <c r="L138" i="2" s="1"/>
  <c r="J138" i="2"/>
  <c r="M138" i="2" s="1"/>
  <c r="F140" i="2"/>
  <c r="G140" i="2" s="1"/>
  <c r="E140" i="2"/>
  <c r="H139" i="2"/>
  <c r="I139" i="2"/>
  <c r="N107" i="5" l="1"/>
  <c r="O107" i="5"/>
  <c r="N108" i="5"/>
  <c r="O108" i="5"/>
  <c r="Q106" i="5"/>
  <c r="R106" i="5" s="1"/>
  <c r="P106" i="5"/>
  <c r="S106" i="5" s="1"/>
  <c r="I108" i="5"/>
  <c r="J108" i="5" s="1"/>
  <c r="L109" i="5" s="1"/>
  <c r="M109" i="5" s="1"/>
  <c r="F138" i="3"/>
  <c r="G139" i="3" s="1"/>
  <c r="H139" i="3" s="1"/>
  <c r="G138" i="3"/>
  <c r="H138" i="3" s="1"/>
  <c r="I138" i="3" s="1"/>
  <c r="L137" i="3"/>
  <c r="M137" i="3" s="1"/>
  <c r="K137" i="3"/>
  <c r="N137" i="3" s="1"/>
  <c r="E139" i="3"/>
  <c r="K139" i="2"/>
  <c r="L139" i="2" s="1"/>
  <c r="J139" i="2"/>
  <c r="M139" i="2" s="1"/>
  <c r="F141" i="2"/>
  <c r="G141" i="2" s="1"/>
  <c r="E141" i="2"/>
  <c r="H140" i="2"/>
  <c r="I140" i="2"/>
  <c r="J138" i="3" l="1"/>
  <c r="N109" i="5"/>
  <c r="O109" i="5"/>
  <c r="Q108" i="5"/>
  <c r="P108" i="5"/>
  <c r="S108" i="5" s="1"/>
  <c r="Q107" i="5"/>
  <c r="R107" i="5" s="1"/>
  <c r="P107" i="5"/>
  <c r="S107" i="5" s="1"/>
  <c r="I109" i="5"/>
  <c r="J109" i="5" s="1"/>
  <c r="I110" i="5" s="1"/>
  <c r="F139" i="3"/>
  <c r="E140" i="3"/>
  <c r="I139" i="3"/>
  <c r="J139" i="3"/>
  <c r="L138" i="3"/>
  <c r="M138" i="3" s="1"/>
  <c r="K138" i="3"/>
  <c r="N138" i="3" s="1"/>
  <c r="K140" i="2"/>
  <c r="L140" i="2" s="1"/>
  <c r="J140" i="2"/>
  <c r="M140" i="2" s="1"/>
  <c r="F142" i="2"/>
  <c r="G142" i="2" s="1"/>
  <c r="E142" i="2"/>
  <c r="H141" i="2"/>
  <c r="I141" i="2"/>
  <c r="R108" i="5" l="1"/>
  <c r="Q109" i="5"/>
  <c r="R109" i="5" s="1"/>
  <c r="P109" i="5"/>
  <c r="S109" i="5" s="1"/>
  <c r="J110" i="5"/>
  <c r="L111" i="5" s="1"/>
  <c r="M111" i="5" s="1"/>
  <c r="L110" i="5"/>
  <c r="M110" i="5" s="1"/>
  <c r="F140" i="3"/>
  <c r="G141" i="3" s="1"/>
  <c r="H141" i="3" s="1"/>
  <c r="G140" i="3"/>
  <c r="H140" i="3" s="1"/>
  <c r="I140" i="3" s="1"/>
  <c r="L139" i="3"/>
  <c r="M139" i="3" s="1"/>
  <c r="K139" i="3"/>
  <c r="N139" i="3" s="1"/>
  <c r="E141" i="3"/>
  <c r="K141" i="2"/>
  <c r="L141" i="2" s="1"/>
  <c r="J141" i="2"/>
  <c r="M141" i="2" s="1"/>
  <c r="F143" i="2"/>
  <c r="G143" i="2" s="1"/>
  <c r="E143" i="2"/>
  <c r="H142" i="2"/>
  <c r="I142" i="2"/>
  <c r="I111" i="5" l="1"/>
  <c r="J140" i="3"/>
  <c r="N111" i="5"/>
  <c r="O111" i="5"/>
  <c r="N110" i="5"/>
  <c r="O110" i="5"/>
  <c r="J111" i="5"/>
  <c r="I112" i="5" s="1"/>
  <c r="F141" i="3"/>
  <c r="L140" i="3"/>
  <c r="M140" i="3" s="1"/>
  <c r="K140" i="3"/>
  <c r="N140" i="3" s="1"/>
  <c r="E142" i="3"/>
  <c r="I141" i="3"/>
  <c r="J141" i="3"/>
  <c r="H143" i="2"/>
  <c r="I143" i="2"/>
  <c r="K142" i="2"/>
  <c r="L142" i="2" s="1"/>
  <c r="J142" i="2"/>
  <c r="M142" i="2" s="1"/>
  <c r="F144" i="2"/>
  <c r="G144" i="2" s="1"/>
  <c r="E144" i="2"/>
  <c r="Q110" i="5" l="1"/>
  <c r="R110" i="5" s="1"/>
  <c r="P110" i="5"/>
  <c r="S110" i="5" s="1"/>
  <c r="Q111" i="5"/>
  <c r="R111" i="5" s="1"/>
  <c r="P111" i="5"/>
  <c r="S111" i="5" s="1"/>
  <c r="J112" i="5"/>
  <c r="L113" i="5" s="1"/>
  <c r="M113" i="5" s="1"/>
  <c r="L112" i="5"/>
  <c r="M112" i="5" s="1"/>
  <c r="F142" i="3"/>
  <c r="G142" i="3"/>
  <c r="H142" i="3" s="1"/>
  <c r="I142" i="3" s="1"/>
  <c r="L141" i="3"/>
  <c r="M141" i="3" s="1"/>
  <c r="K141" i="3"/>
  <c r="N141" i="3" s="1"/>
  <c r="E143" i="3"/>
  <c r="J142" i="3"/>
  <c r="F145" i="2"/>
  <c r="G145" i="2" s="1"/>
  <c r="E145" i="2"/>
  <c r="H144" i="2"/>
  <c r="I144" i="2"/>
  <c r="K143" i="2"/>
  <c r="L143" i="2" s="1"/>
  <c r="J143" i="2"/>
  <c r="M143" i="2" s="1"/>
  <c r="I113" i="5" l="1"/>
  <c r="N112" i="5"/>
  <c r="O112" i="5"/>
  <c r="N113" i="5"/>
  <c r="O113" i="5"/>
  <c r="J113" i="5"/>
  <c r="L114" i="5" s="1"/>
  <c r="M114" i="5" s="1"/>
  <c r="I114" i="5"/>
  <c r="F143" i="3"/>
  <c r="G143" i="3"/>
  <c r="H143" i="3" s="1"/>
  <c r="I143" i="3" s="1"/>
  <c r="L142" i="3"/>
  <c r="M142" i="3" s="1"/>
  <c r="K142" i="3"/>
  <c r="N142" i="3" s="1"/>
  <c r="E144" i="3"/>
  <c r="K144" i="2"/>
  <c r="L144" i="2" s="1"/>
  <c r="J144" i="2"/>
  <c r="M144" i="2" s="1"/>
  <c r="F146" i="2"/>
  <c r="G146" i="2" s="1"/>
  <c r="E146" i="2"/>
  <c r="H145" i="2"/>
  <c r="I145" i="2"/>
  <c r="J143" i="3" l="1"/>
  <c r="N114" i="5"/>
  <c r="O114" i="5"/>
  <c r="Q113" i="5"/>
  <c r="P113" i="5"/>
  <c r="S113" i="5" s="1"/>
  <c r="Q112" i="5"/>
  <c r="R112" i="5" s="1"/>
  <c r="P112" i="5"/>
  <c r="S112" i="5" s="1"/>
  <c r="J114" i="5"/>
  <c r="L115" i="5" s="1"/>
  <c r="M115" i="5" s="1"/>
  <c r="F144" i="3"/>
  <c r="G144" i="3"/>
  <c r="H144" i="3" s="1"/>
  <c r="I144" i="3" s="1"/>
  <c r="L143" i="3"/>
  <c r="M143" i="3" s="1"/>
  <c r="K143" i="3"/>
  <c r="N143" i="3" s="1"/>
  <c r="E145" i="3"/>
  <c r="J144" i="3"/>
  <c r="K145" i="2"/>
  <c r="L145" i="2" s="1"/>
  <c r="J145" i="2"/>
  <c r="M145" i="2" s="1"/>
  <c r="F147" i="2"/>
  <c r="G147" i="2" s="1"/>
  <c r="E147" i="2"/>
  <c r="H146" i="2"/>
  <c r="I146" i="2"/>
  <c r="N115" i="5" l="1"/>
  <c r="O115" i="5"/>
  <c r="R113" i="5"/>
  <c r="Q114" i="5"/>
  <c r="R114" i="5" s="1"/>
  <c r="P114" i="5"/>
  <c r="S114" i="5" s="1"/>
  <c r="I115" i="5"/>
  <c r="F145" i="3"/>
  <c r="G145" i="3"/>
  <c r="H145" i="3" s="1"/>
  <c r="I145" i="3" s="1"/>
  <c r="L144" i="3"/>
  <c r="M144" i="3" s="1"/>
  <c r="K144" i="3"/>
  <c r="N144" i="3" s="1"/>
  <c r="E146" i="3"/>
  <c r="J145" i="3"/>
  <c r="H147" i="2"/>
  <c r="I147" i="2"/>
  <c r="K146" i="2"/>
  <c r="L146" i="2" s="1"/>
  <c r="J146" i="2"/>
  <c r="M146" i="2" s="1"/>
  <c r="F148" i="2"/>
  <c r="G148" i="2" s="1"/>
  <c r="E148" i="2"/>
  <c r="Q115" i="5" l="1"/>
  <c r="R115" i="5" s="1"/>
  <c r="P115" i="5"/>
  <c r="S115" i="5" s="1"/>
  <c r="J115" i="5"/>
  <c r="L116" i="5" s="1"/>
  <c r="M116" i="5" s="1"/>
  <c r="F146" i="3"/>
  <c r="G146" i="3"/>
  <c r="H146" i="3" s="1"/>
  <c r="L145" i="3"/>
  <c r="M145" i="3" s="1"/>
  <c r="K145" i="3"/>
  <c r="N145" i="3" s="1"/>
  <c r="I146" i="3"/>
  <c r="J146" i="3"/>
  <c r="E147" i="3"/>
  <c r="F149" i="2"/>
  <c r="G149" i="2" s="1"/>
  <c r="E149" i="2"/>
  <c r="H148" i="2"/>
  <c r="I148" i="2"/>
  <c r="K147" i="2"/>
  <c r="L147" i="2" s="1"/>
  <c r="J147" i="2"/>
  <c r="M147" i="2" s="1"/>
  <c r="N116" i="5" l="1"/>
  <c r="O116" i="5"/>
  <c r="I116" i="5"/>
  <c r="F147" i="3"/>
  <c r="G147" i="3"/>
  <c r="H147" i="3" s="1"/>
  <c r="I147" i="3" s="1"/>
  <c r="E148" i="3"/>
  <c r="J147" i="3"/>
  <c r="L146" i="3"/>
  <c r="M146" i="3" s="1"/>
  <c r="K146" i="3"/>
  <c r="N146" i="3" s="1"/>
  <c r="K148" i="2"/>
  <c r="L148" i="2" s="1"/>
  <c r="J148" i="2"/>
  <c r="M148" i="2" s="1"/>
  <c r="F150" i="2"/>
  <c r="G150" i="2" s="1"/>
  <c r="E150" i="2"/>
  <c r="H149" i="2"/>
  <c r="I149" i="2"/>
  <c r="Q116" i="5" l="1"/>
  <c r="R116" i="5" s="1"/>
  <c r="P116" i="5"/>
  <c r="S116" i="5" s="1"/>
  <c r="J116" i="5"/>
  <c r="L117" i="5" s="1"/>
  <c r="M117" i="5" s="1"/>
  <c r="I117" i="5"/>
  <c r="F148" i="3"/>
  <c r="G148" i="3"/>
  <c r="H148" i="3" s="1"/>
  <c r="L147" i="3"/>
  <c r="M147" i="3" s="1"/>
  <c r="K147" i="3"/>
  <c r="N147" i="3" s="1"/>
  <c r="E149" i="3"/>
  <c r="I148" i="3"/>
  <c r="J148" i="3"/>
  <c r="K149" i="2"/>
  <c r="L149" i="2" s="1"/>
  <c r="J149" i="2"/>
  <c r="M149" i="2" s="1"/>
  <c r="F151" i="2"/>
  <c r="G151" i="2" s="1"/>
  <c r="E151" i="2"/>
  <c r="H150" i="2"/>
  <c r="I150" i="2"/>
  <c r="N117" i="5" l="1"/>
  <c r="O117" i="5"/>
  <c r="J117" i="5"/>
  <c r="I118" i="5" s="1"/>
  <c r="F149" i="3"/>
  <c r="G149" i="3"/>
  <c r="H149" i="3" s="1"/>
  <c r="E150" i="3"/>
  <c r="L148" i="3"/>
  <c r="M148" i="3" s="1"/>
  <c r="K148" i="3"/>
  <c r="N148" i="3" s="1"/>
  <c r="I149" i="3"/>
  <c r="J149" i="3"/>
  <c r="K150" i="2"/>
  <c r="L150" i="2" s="1"/>
  <c r="J150" i="2"/>
  <c r="M150" i="2" s="1"/>
  <c r="F152" i="2"/>
  <c r="G152" i="2" s="1"/>
  <c r="E152" i="2"/>
  <c r="H151" i="2"/>
  <c r="I151" i="2"/>
  <c r="Q117" i="5" l="1"/>
  <c r="R117" i="5" s="1"/>
  <c r="P117" i="5"/>
  <c r="S117" i="5" s="1"/>
  <c r="J118" i="5"/>
  <c r="I119" i="5" s="1"/>
  <c r="L118" i="5"/>
  <c r="M118" i="5" s="1"/>
  <c r="F150" i="3"/>
  <c r="G151" i="3" s="1"/>
  <c r="H151" i="3" s="1"/>
  <c r="G150" i="3"/>
  <c r="H150" i="3" s="1"/>
  <c r="L149" i="3"/>
  <c r="M149" i="3" s="1"/>
  <c r="K149" i="3"/>
  <c r="N149" i="3" s="1"/>
  <c r="E151" i="3"/>
  <c r="I150" i="3"/>
  <c r="J150" i="3"/>
  <c r="H152" i="2"/>
  <c r="I152" i="2"/>
  <c r="K151" i="2"/>
  <c r="L151" i="2" s="1"/>
  <c r="J151" i="2"/>
  <c r="M151" i="2" s="1"/>
  <c r="F153" i="2"/>
  <c r="G153" i="2" s="1"/>
  <c r="E153" i="2"/>
  <c r="N118" i="5" l="1"/>
  <c r="O118" i="5"/>
  <c r="J119" i="5"/>
  <c r="L120" i="5" s="1"/>
  <c r="M120" i="5" s="1"/>
  <c r="L119" i="5"/>
  <c r="M119" i="5" s="1"/>
  <c r="F151" i="3"/>
  <c r="L150" i="3"/>
  <c r="M150" i="3" s="1"/>
  <c r="K150" i="3"/>
  <c r="N150" i="3" s="1"/>
  <c r="E152" i="3"/>
  <c r="I151" i="3"/>
  <c r="J151" i="3"/>
  <c r="F154" i="2"/>
  <c r="G154" i="2" s="1"/>
  <c r="E154" i="2"/>
  <c r="H153" i="2"/>
  <c r="I153" i="2"/>
  <c r="K152" i="2"/>
  <c r="L152" i="2" s="1"/>
  <c r="J152" i="2"/>
  <c r="M152" i="2" s="1"/>
  <c r="N120" i="5" l="1"/>
  <c r="O120" i="5"/>
  <c r="N119" i="5"/>
  <c r="O119" i="5"/>
  <c r="Q118" i="5"/>
  <c r="R118" i="5" s="1"/>
  <c r="P118" i="5"/>
  <c r="S118" i="5" s="1"/>
  <c r="I120" i="5"/>
  <c r="J120" i="5" s="1"/>
  <c r="L121" i="5" s="1"/>
  <c r="M121" i="5" s="1"/>
  <c r="F152" i="3"/>
  <c r="G152" i="3"/>
  <c r="H152" i="3" s="1"/>
  <c r="J152" i="3" s="1"/>
  <c r="L151" i="3"/>
  <c r="M151" i="3" s="1"/>
  <c r="K151" i="3"/>
  <c r="N151" i="3" s="1"/>
  <c r="I152" i="3"/>
  <c r="E153" i="3"/>
  <c r="K153" i="2"/>
  <c r="L153" i="2" s="1"/>
  <c r="J153" i="2"/>
  <c r="M153" i="2" s="1"/>
  <c r="F155" i="2"/>
  <c r="G155" i="2" s="1"/>
  <c r="E155" i="2"/>
  <c r="H154" i="2"/>
  <c r="I154" i="2"/>
  <c r="Q119" i="5" l="1"/>
  <c r="R119" i="5" s="1"/>
  <c r="P119" i="5"/>
  <c r="S119" i="5" s="1"/>
  <c r="N121" i="5"/>
  <c r="O121" i="5"/>
  <c r="Q120" i="5"/>
  <c r="P120" i="5"/>
  <c r="S120" i="5" s="1"/>
  <c r="I121" i="5"/>
  <c r="F153" i="3"/>
  <c r="G153" i="3"/>
  <c r="H153" i="3" s="1"/>
  <c r="E154" i="3"/>
  <c r="I153" i="3"/>
  <c r="J153" i="3"/>
  <c r="L152" i="3"/>
  <c r="M152" i="3" s="1"/>
  <c r="K152" i="3"/>
  <c r="N152" i="3" s="1"/>
  <c r="K154" i="2"/>
  <c r="L154" i="2" s="1"/>
  <c r="J154" i="2"/>
  <c r="M154" i="2" s="1"/>
  <c r="F156" i="2"/>
  <c r="G156" i="2" s="1"/>
  <c r="E156" i="2"/>
  <c r="H155" i="2"/>
  <c r="I155" i="2"/>
  <c r="R120" i="5" l="1"/>
  <c r="Q121" i="5"/>
  <c r="R121" i="5" s="1"/>
  <c r="P121" i="5"/>
  <c r="S121" i="5" s="1"/>
  <c r="J121" i="5"/>
  <c r="I122" i="5" s="1"/>
  <c r="F154" i="3"/>
  <c r="G154" i="3"/>
  <c r="H154" i="3" s="1"/>
  <c r="I154" i="3" s="1"/>
  <c r="L153" i="3"/>
  <c r="M153" i="3" s="1"/>
  <c r="K153" i="3"/>
  <c r="N153" i="3" s="1"/>
  <c r="J154" i="3"/>
  <c r="E155" i="3"/>
  <c r="K155" i="2"/>
  <c r="L155" i="2" s="1"/>
  <c r="J155" i="2"/>
  <c r="M155" i="2" s="1"/>
  <c r="F157" i="2"/>
  <c r="G157" i="2" s="1"/>
  <c r="E157" i="2"/>
  <c r="H156" i="2"/>
  <c r="I156" i="2"/>
  <c r="J122" i="5" l="1"/>
  <c r="L123" i="5" s="1"/>
  <c r="M123" i="5" s="1"/>
  <c r="L122" i="5"/>
  <c r="M122" i="5" s="1"/>
  <c r="F155" i="3"/>
  <c r="G156" i="3"/>
  <c r="H156" i="3" s="1"/>
  <c r="G155" i="3"/>
  <c r="H155" i="3" s="1"/>
  <c r="E156" i="3"/>
  <c r="I155" i="3"/>
  <c r="J155" i="3"/>
  <c r="L154" i="3"/>
  <c r="M154" i="3" s="1"/>
  <c r="K154" i="3"/>
  <c r="N154" i="3" s="1"/>
  <c r="K156" i="2"/>
  <c r="L156" i="2" s="1"/>
  <c r="J156" i="2"/>
  <c r="M156" i="2" s="1"/>
  <c r="F158" i="2"/>
  <c r="G158" i="2" s="1"/>
  <c r="E158" i="2"/>
  <c r="H157" i="2"/>
  <c r="I157" i="2"/>
  <c r="N122" i="5" l="1"/>
  <c r="O122" i="5"/>
  <c r="N123" i="5"/>
  <c r="O123" i="5"/>
  <c r="I123" i="5"/>
  <c r="F156" i="3"/>
  <c r="L155" i="3"/>
  <c r="M155" i="3" s="1"/>
  <c r="K155" i="3"/>
  <c r="N155" i="3" s="1"/>
  <c r="E157" i="3"/>
  <c r="I156" i="3"/>
  <c r="J156" i="3"/>
  <c r="K157" i="2"/>
  <c r="L157" i="2" s="1"/>
  <c r="J157" i="2"/>
  <c r="M157" i="2" s="1"/>
  <c r="F159" i="2"/>
  <c r="G159" i="2" s="1"/>
  <c r="E159" i="2"/>
  <c r="H158" i="2"/>
  <c r="I158" i="2"/>
  <c r="Q123" i="5" l="1"/>
  <c r="P123" i="5"/>
  <c r="S123" i="5" s="1"/>
  <c r="Q122" i="5"/>
  <c r="R122" i="5" s="1"/>
  <c r="P122" i="5"/>
  <c r="S122" i="5" s="1"/>
  <c r="J123" i="5"/>
  <c r="I124" i="5" s="1"/>
  <c r="F157" i="3"/>
  <c r="G157" i="3"/>
  <c r="H157" i="3" s="1"/>
  <c r="L156" i="3"/>
  <c r="M156" i="3" s="1"/>
  <c r="K156" i="3"/>
  <c r="N156" i="3" s="1"/>
  <c r="E158" i="3"/>
  <c r="I157" i="3"/>
  <c r="J157" i="3"/>
  <c r="K158" i="2"/>
  <c r="L158" i="2" s="1"/>
  <c r="J158" i="2"/>
  <c r="M158" i="2" s="1"/>
  <c r="F160" i="2"/>
  <c r="G160" i="2" s="1"/>
  <c r="E160" i="2"/>
  <c r="H159" i="2"/>
  <c r="I159" i="2"/>
  <c r="R123" i="5" l="1"/>
  <c r="J124" i="5"/>
  <c r="L125" i="5" s="1"/>
  <c r="M125" i="5" s="1"/>
  <c r="L124" i="5"/>
  <c r="M124" i="5" s="1"/>
  <c r="F158" i="3"/>
  <c r="G158" i="3"/>
  <c r="H158" i="3" s="1"/>
  <c r="I158" i="3" s="1"/>
  <c r="L157" i="3"/>
  <c r="M157" i="3" s="1"/>
  <c r="K157" i="3"/>
  <c r="N157" i="3" s="1"/>
  <c r="J158" i="3"/>
  <c r="E159" i="3"/>
  <c r="K159" i="2"/>
  <c r="L159" i="2" s="1"/>
  <c r="J159" i="2"/>
  <c r="M159" i="2" s="1"/>
  <c r="F161" i="2"/>
  <c r="G161" i="2" s="1"/>
  <c r="E161" i="2"/>
  <c r="H160" i="2"/>
  <c r="I160" i="2"/>
  <c r="I125" i="5" l="1"/>
  <c r="N125" i="5"/>
  <c r="O125" i="5"/>
  <c r="N124" i="5"/>
  <c r="O124" i="5"/>
  <c r="J125" i="5"/>
  <c r="L126" i="5" s="1"/>
  <c r="M126" i="5" s="1"/>
  <c r="F159" i="3"/>
  <c r="G159" i="3"/>
  <c r="H159" i="3" s="1"/>
  <c r="I159" i="3" s="1"/>
  <c r="E160" i="3"/>
  <c r="L158" i="3"/>
  <c r="M158" i="3" s="1"/>
  <c r="K158" i="3"/>
  <c r="N158" i="3" s="1"/>
  <c r="J159" i="3"/>
  <c r="K160" i="2"/>
  <c r="L160" i="2" s="1"/>
  <c r="J160" i="2"/>
  <c r="M160" i="2" s="1"/>
  <c r="F162" i="2"/>
  <c r="G162" i="2" s="1"/>
  <c r="E162" i="2"/>
  <c r="H161" i="2"/>
  <c r="I161" i="2"/>
  <c r="N126" i="5" l="1"/>
  <c r="O126" i="5"/>
  <c r="Q124" i="5"/>
  <c r="R124" i="5" s="1"/>
  <c r="P124" i="5"/>
  <c r="S124" i="5" s="1"/>
  <c r="Q125" i="5"/>
  <c r="R125" i="5" s="1"/>
  <c r="P125" i="5"/>
  <c r="S125" i="5" s="1"/>
  <c r="I126" i="5"/>
  <c r="F160" i="3"/>
  <c r="G160" i="3"/>
  <c r="H160" i="3" s="1"/>
  <c r="I160" i="3" s="1"/>
  <c r="L159" i="3"/>
  <c r="M159" i="3" s="1"/>
  <c r="K159" i="3"/>
  <c r="N159" i="3" s="1"/>
  <c r="E161" i="3"/>
  <c r="J160" i="3"/>
  <c r="K161" i="2"/>
  <c r="L161" i="2" s="1"/>
  <c r="J161" i="2"/>
  <c r="M161" i="2" s="1"/>
  <c r="F163" i="2"/>
  <c r="G163" i="2" s="1"/>
  <c r="E163" i="2"/>
  <c r="H162" i="2"/>
  <c r="I162" i="2"/>
  <c r="Q126" i="5" l="1"/>
  <c r="R126" i="5" s="1"/>
  <c r="P126" i="5"/>
  <c r="S126" i="5" s="1"/>
  <c r="J126" i="5"/>
  <c r="I127" i="5" s="1"/>
  <c r="F161" i="3"/>
  <c r="G161" i="3"/>
  <c r="H161" i="3" s="1"/>
  <c r="I161" i="3" s="1"/>
  <c r="L160" i="3"/>
  <c r="M160" i="3" s="1"/>
  <c r="K160" i="3"/>
  <c r="N160" i="3" s="1"/>
  <c r="E162" i="3"/>
  <c r="K162" i="2"/>
  <c r="L162" i="2" s="1"/>
  <c r="J162" i="2"/>
  <c r="M162" i="2" s="1"/>
  <c r="F164" i="2"/>
  <c r="G164" i="2" s="1"/>
  <c r="E164" i="2"/>
  <c r="H163" i="2"/>
  <c r="I163" i="2"/>
  <c r="J127" i="5" l="1"/>
  <c r="L128" i="5" s="1"/>
  <c r="M128" i="5" s="1"/>
  <c r="L127" i="5"/>
  <c r="M127" i="5" s="1"/>
  <c r="J161" i="3"/>
  <c r="F162" i="3"/>
  <c r="G162" i="3"/>
  <c r="H162" i="3" s="1"/>
  <c r="E163" i="3"/>
  <c r="I162" i="3"/>
  <c r="J162" i="3"/>
  <c r="L161" i="3"/>
  <c r="M161" i="3" s="1"/>
  <c r="K161" i="3"/>
  <c r="N161" i="3" s="1"/>
  <c r="K163" i="2"/>
  <c r="L163" i="2" s="1"/>
  <c r="J163" i="2"/>
  <c r="M163" i="2" s="1"/>
  <c r="F165" i="2"/>
  <c r="G165" i="2" s="1"/>
  <c r="E165" i="2"/>
  <c r="H164" i="2"/>
  <c r="I164" i="2"/>
  <c r="N127" i="5" l="1"/>
  <c r="O127" i="5"/>
  <c r="I128" i="5"/>
  <c r="N128" i="5"/>
  <c r="O128" i="5"/>
  <c r="J128" i="5"/>
  <c r="L129" i="5" s="1"/>
  <c r="M129" i="5" s="1"/>
  <c r="I129" i="5"/>
  <c r="F163" i="3"/>
  <c r="G164" i="3" s="1"/>
  <c r="H164" i="3" s="1"/>
  <c r="G163" i="3"/>
  <c r="H163" i="3" s="1"/>
  <c r="I163" i="3" s="1"/>
  <c r="L162" i="3"/>
  <c r="M162" i="3" s="1"/>
  <c r="K162" i="3"/>
  <c r="N162" i="3" s="1"/>
  <c r="E164" i="3"/>
  <c r="K164" i="2"/>
  <c r="L164" i="2" s="1"/>
  <c r="J164" i="2"/>
  <c r="M164" i="2" s="1"/>
  <c r="H165" i="2"/>
  <c r="I165" i="2"/>
  <c r="F166" i="2"/>
  <c r="G166" i="2" s="1"/>
  <c r="E166" i="2"/>
  <c r="J163" i="3" l="1"/>
  <c r="N129" i="5"/>
  <c r="O129" i="5"/>
  <c r="Q128" i="5"/>
  <c r="P128" i="5"/>
  <c r="S128" i="5" s="1"/>
  <c r="Q127" i="5"/>
  <c r="R127" i="5" s="1"/>
  <c r="P127" i="5"/>
  <c r="S127" i="5" s="1"/>
  <c r="J129" i="5"/>
  <c r="I130" i="5" s="1"/>
  <c r="F164" i="3"/>
  <c r="L163" i="3"/>
  <c r="M163" i="3" s="1"/>
  <c r="K163" i="3"/>
  <c r="N163" i="3" s="1"/>
  <c r="I164" i="3"/>
  <c r="J164" i="3"/>
  <c r="E165" i="3"/>
  <c r="F167" i="2"/>
  <c r="G167" i="2" s="1"/>
  <c r="E167" i="2"/>
  <c r="H166" i="2"/>
  <c r="I166" i="2"/>
  <c r="K165" i="2"/>
  <c r="L165" i="2" s="1"/>
  <c r="J165" i="2"/>
  <c r="M165" i="2" s="1"/>
  <c r="R128" i="5" l="1"/>
  <c r="Q129" i="5"/>
  <c r="R129" i="5" s="1"/>
  <c r="P129" i="5"/>
  <c r="S129" i="5" s="1"/>
  <c r="J130" i="5"/>
  <c r="L131" i="5" s="1"/>
  <c r="M131" i="5" s="1"/>
  <c r="L130" i="5"/>
  <c r="M130" i="5" s="1"/>
  <c r="F165" i="3"/>
  <c r="G166" i="3" s="1"/>
  <c r="H166" i="3" s="1"/>
  <c r="G165" i="3"/>
  <c r="H165" i="3" s="1"/>
  <c r="E166" i="3"/>
  <c r="I165" i="3"/>
  <c r="J165" i="3"/>
  <c r="L164" i="3"/>
  <c r="M164" i="3" s="1"/>
  <c r="K164" i="3"/>
  <c r="N164" i="3" s="1"/>
  <c r="K166" i="2"/>
  <c r="L166" i="2" s="1"/>
  <c r="J166" i="2"/>
  <c r="M166" i="2" s="1"/>
  <c r="F168" i="2"/>
  <c r="G168" i="2" s="1"/>
  <c r="E168" i="2"/>
  <c r="H167" i="2"/>
  <c r="I167" i="2"/>
  <c r="N130" i="5" l="1"/>
  <c r="O130" i="5"/>
  <c r="N131" i="5"/>
  <c r="O131" i="5"/>
  <c r="I131" i="5"/>
  <c r="J131" i="5" s="1"/>
  <c r="L132" i="5" s="1"/>
  <c r="M132" i="5" s="1"/>
  <c r="F166" i="3"/>
  <c r="I166" i="3"/>
  <c r="J166" i="3"/>
  <c r="L165" i="3"/>
  <c r="M165" i="3" s="1"/>
  <c r="K165" i="3"/>
  <c r="N165" i="3" s="1"/>
  <c r="E167" i="3"/>
  <c r="K167" i="2"/>
  <c r="L167" i="2" s="1"/>
  <c r="J167" i="2"/>
  <c r="M167" i="2" s="1"/>
  <c r="F169" i="2"/>
  <c r="G169" i="2" s="1"/>
  <c r="E169" i="2"/>
  <c r="H168" i="2"/>
  <c r="I168" i="2"/>
  <c r="I132" i="5" l="1"/>
  <c r="Q131" i="5"/>
  <c r="P131" i="5"/>
  <c r="S131" i="5" s="1"/>
  <c r="N132" i="5"/>
  <c r="O132" i="5"/>
  <c r="Q130" i="5"/>
  <c r="R130" i="5" s="1"/>
  <c r="P130" i="5"/>
  <c r="S130" i="5" s="1"/>
  <c r="J132" i="5"/>
  <c r="L133" i="5" s="1"/>
  <c r="M133" i="5" s="1"/>
  <c r="F167" i="3"/>
  <c r="G168" i="3" s="1"/>
  <c r="H168" i="3" s="1"/>
  <c r="G167" i="3"/>
  <c r="H167" i="3" s="1"/>
  <c r="I167" i="3"/>
  <c r="J167" i="3"/>
  <c r="E168" i="3"/>
  <c r="L166" i="3"/>
  <c r="M166" i="3" s="1"/>
  <c r="K166" i="3"/>
  <c r="N166" i="3" s="1"/>
  <c r="F170" i="2"/>
  <c r="G170" i="2" s="1"/>
  <c r="E170" i="2"/>
  <c r="H169" i="2"/>
  <c r="I169" i="2"/>
  <c r="K168" i="2"/>
  <c r="L168" i="2" s="1"/>
  <c r="J168" i="2"/>
  <c r="M168" i="2" s="1"/>
  <c r="Q132" i="5" l="1"/>
  <c r="R132" i="5" s="1"/>
  <c r="P132" i="5"/>
  <c r="S132" i="5" s="1"/>
  <c r="N133" i="5"/>
  <c r="O133" i="5"/>
  <c r="R131" i="5"/>
  <c r="I133" i="5"/>
  <c r="J133" i="5" s="1"/>
  <c r="I134" i="5" s="1"/>
  <c r="F168" i="3"/>
  <c r="E169" i="3"/>
  <c r="I168" i="3"/>
  <c r="J168" i="3"/>
  <c r="L167" i="3"/>
  <c r="M167" i="3" s="1"/>
  <c r="K167" i="3"/>
  <c r="N167" i="3" s="1"/>
  <c r="K169" i="2"/>
  <c r="L169" i="2" s="1"/>
  <c r="J169" i="2"/>
  <c r="M169" i="2" s="1"/>
  <c r="F171" i="2"/>
  <c r="G171" i="2" s="1"/>
  <c r="E171" i="2"/>
  <c r="H170" i="2"/>
  <c r="I170" i="2"/>
  <c r="Q133" i="5" l="1"/>
  <c r="R133" i="5" s="1"/>
  <c r="P133" i="5"/>
  <c r="S133" i="5" s="1"/>
  <c r="L134" i="5"/>
  <c r="M134" i="5" s="1"/>
  <c r="J134" i="5"/>
  <c r="L135" i="5" s="1"/>
  <c r="M135" i="5" s="1"/>
  <c r="F169" i="3"/>
  <c r="G170" i="3" s="1"/>
  <c r="H170" i="3" s="1"/>
  <c r="G169" i="3"/>
  <c r="H169" i="3" s="1"/>
  <c r="L168" i="3"/>
  <c r="M168" i="3" s="1"/>
  <c r="K168" i="3"/>
  <c r="N168" i="3" s="1"/>
  <c r="E170" i="3"/>
  <c r="I169" i="3"/>
  <c r="J169" i="3"/>
  <c r="K170" i="2"/>
  <c r="L170" i="2" s="1"/>
  <c r="J170" i="2"/>
  <c r="M170" i="2" s="1"/>
  <c r="F172" i="2"/>
  <c r="G172" i="2" s="1"/>
  <c r="E172" i="2"/>
  <c r="H171" i="2"/>
  <c r="I171" i="2"/>
  <c r="N134" i="5" l="1"/>
  <c r="O134" i="5"/>
  <c r="N135" i="5"/>
  <c r="O135" i="5"/>
  <c r="I135" i="5"/>
  <c r="F170" i="3"/>
  <c r="L169" i="3"/>
  <c r="M169" i="3" s="1"/>
  <c r="K169" i="3"/>
  <c r="N169" i="3" s="1"/>
  <c r="E171" i="3"/>
  <c r="I170" i="3"/>
  <c r="J170" i="3"/>
  <c r="K171" i="2"/>
  <c r="L171" i="2" s="1"/>
  <c r="J171" i="2"/>
  <c r="M171" i="2" s="1"/>
  <c r="F173" i="2"/>
  <c r="G173" i="2" s="1"/>
  <c r="E173" i="2"/>
  <c r="H172" i="2"/>
  <c r="I172" i="2"/>
  <c r="Q135" i="5" l="1"/>
  <c r="P135" i="5"/>
  <c r="S135" i="5" s="1"/>
  <c r="Q134" i="5"/>
  <c r="R134" i="5" s="1"/>
  <c r="P134" i="5"/>
  <c r="S134" i="5" s="1"/>
  <c r="J135" i="5"/>
  <c r="I136" i="5" s="1"/>
  <c r="F171" i="3"/>
  <c r="G171" i="3"/>
  <c r="H171" i="3" s="1"/>
  <c r="L170" i="3"/>
  <c r="M170" i="3" s="1"/>
  <c r="K170" i="3"/>
  <c r="N170" i="3" s="1"/>
  <c r="I171" i="3"/>
  <c r="J171" i="3"/>
  <c r="E172" i="3"/>
  <c r="F174" i="2"/>
  <c r="G174" i="2" s="1"/>
  <c r="E174" i="2"/>
  <c r="K172" i="2"/>
  <c r="L172" i="2" s="1"/>
  <c r="J172" i="2"/>
  <c r="M172" i="2" s="1"/>
  <c r="H173" i="2"/>
  <c r="I173" i="2"/>
  <c r="R135" i="5" l="1"/>
  <c r="J136" i="5"/>
  <c r="I137" i="5" s="1"/>
  <c r="L136" i="5"/>
  <c r="M136" i="5" s="1"/>
  <c r="F172" i="3"/>
  <c r="G173" i="3" s="1"/>
  <c r="H173" i="3" s="1"/>
  <c r="G172" i="3"/>
  <c r="H172" i="3" s="1"/>
  <c r="E173" i="3"/>
  <c r="I172" i="3"/>
  <c r="J172" i="3"/>
  <c r="L171" i="3"/>
  <c r="M171" i="3" s="1"/>
  <c r="K171" i="3"/>
  <c r="N171" i="3" s="1"/>
  <c r="K173" i="2"/>
  <c r="L173" i="2" s="1"/>
  <c r="J173" i="2"/>
  <c r="M173" i="2" s="1"/>
  <c r="F175" i="2"/>
  <c r="G175" i="2" s="1"/>
  <c r="E175" i="2"/>
  <c r="H174" i="2"/>
  <c r="I174" i="2"/>
  <c r="N136" i="5" l="1"/>
  <c r="O136" i="5"/>
  <c r="J137" i="5"/>
  <c r="L138" i="5" s="1"/>
  <c r="M138" i="5" s="1"/>
  <c r="L137" i="5"/>
  <c r="M137" i="5" s="1"/>
  <c r="F173" i="3"/>
  <c r="L172" i="3"/>
  <c r="M172" i="3" s="1"/>
  <c r="K172" i="3"/>
  <c r="N172" i="3" s="1"/>
  <c r="E174" i="3"/>
  <c r="I173" i="3"/>
  <c r="J173" i="3"/>
  <c r="K174" i="2"/>
  <c r="L174" i="2" s="1"/>
  <c r="J174" i="2"/>
  <c r="M174" i="2" s="1"/>
  <c r="F176" i="2"/>
  <c r="G176" i="2" s="1"/>
  <c r="E176" i="2"/>
  <c r="H175" i="2"/>
  <c r="I175" i="2"/>
  <c r="N138" i="5" l="1"/>
  <c r="O138" i="5"/>
  <c r="N137" i="5"/>
  <c r="O137" i="5"/>
  <c r="I138" i="5"/>
  <c r="J138" i="5" s="1"/>
  <c r="L139" i="5" s="1"/>
  <c r="M139" i="5" s="1"/>
  <c r="Q136" i="5"/>
  <c r="R136" i="5" s="1"/>
  <c r="P136" i="5"/>
  <c r="S136" i="5" s="1"/>
  <c r="F174" i="3"/>
  <c r="G174" i="3"/>
  <c r="H174" i="3" s="1"/>
  <c r="I174" i="3" s="1"/>
  <c r="L173" i="3"/>
  <c r="M173" i="3" s="1"/>
  <c r="K173" i="3"/>
  <c r="N173" i="3" s="1"/>
  <c r="E175" i="3"/>
  <c r="K175" i="2"/>
  <c r="L175" i="2" s="1"/>
  <c r="J175" i="2"/>
  <c r="M175" i="2" s="1"/>
  <c r="F177" i="2"/>
  <c r="G177" i="2" s="1"/>
  <c r="E177" i="2"/>
  <c r="H176" i="2"/>
  <c r="I176" i="2"/>
  <c r="J174" i="3" l="1"/>
  <c r="N139" i="5"/>
  <c r="O139" i="5"/>
  <c r="Q137" i="5"/>
  <c r="R137" i="5" s="1"/>
  <c r="P137" i="5"/>
  <c r="S137" i="5" s="1"/>
  <c r="I139" i="5"/>
  <c r="J139" i="5" s="1"/>
  <c r="L140" i="5" s="1"/>
  <c r="M140" i="5" s="1"/>
  <c r="Q138" i="5"/>
  <c r="R138" i="5" s="1"/>
  <c r="P138" i="5"/>
  <c r="S138" i="5" s="1"/>
  <c r="F175" i="3"/>
  <c r="G175" i="3"/>
  <c r="H175" i="3" s="1"/>
  <c r="I175" i="3" s="1"/>
  <c r="L174" i="3"/>
  <c r="M174" i="3" s="1"/>
  <c r="K174" i="3"/>
  <c r="N174" i="3" s="1"/>
  <c r="E176" i="3"/>
  <c r="H177" i="2"/>
  <c r="I177" i="2"/>
  <c r="K176" i="2"/>
  <c r="L176" i="2" s="1"/>
  <c r="J176" i="2"/>
  <c r="M176" i="2" s="1"/>
  <c r="F178" i="2"/>
  <c r="G178" i="2" s="1"/>
  <c r="E178" i="2"/>
  <c r="J175" i="3" l="1"/>
  <c r="N140" i="5"/>
  <c r="O140" i="5"/>
  <c r="Q139" i="5"/>
  <c r="R139" i="5" s="1"/>
  <c r="P139" i="5"/>
  <c r="S139" i="5" s="1"/>
  <c r="I140" i="5"/>
  <c r="F176" i="3"/>
  <c r="G176" i="3"/>
  <c r="H176" i="3" s="1"/>
  <c r="I176" i="3" s="1"/>
  <c r="J176" i="3"/>
  <c r="E177" i="3"/>
  <c r="L175" i="3"/>
  <c r="M175" i="3" s="1"/>
  <c r="K175" i="3"/>
  <c r="N175" i="3" s="1"/>
  <c r="F179" i="2"/>
  <c r="G179" i="2" s="1"/>
  <c r="E179" i="2"/>
  <c r="H178" i="2"/>
  <c r="I178" i="2"/>
  <c r="K177" i="2"/>
  <c r="L177" i="2" s="1"/>
  <c r="J177" i="2"/>
  <c r="M177" i="2" s="1"/>
  <c r="Q140" i="5" l="1"/>
  <c r="R140" i="5" s="1"/>
  <c r="P140" i="5"/>
  <c r="S140" i="5" s="1"/>
  <c r="J140" i="5"/>
  <c r="I141" i="5" s="1"/>
  <c r="F177" i="3"/>
  <c r="G177" i="3"/>
  <c r="H177" i="3" s="1"/>
  <c r="E178" i="3"/>
  <c r="I177" i="3"/>
  <c r="J177" i="3"/>
  <c r="L176" i="3"/>
  <c r="M176" i="3" s="1"/>
  <c r="K176" i="3"/>
  <c r="N176" i="3" s="1"/>
  <c r="K178" i="2"/>
  <c r="L178" i="2" s="1"/>
  <c r="J178" i="2"/>
  <c r="M178" i="2" s="1"/>
  <c r="F180" i="2"/>
  <c r="G180" i="2" s="1"/>
  <c r="E180" i="2"/>
  <c r="H179" i="2"/>
  <c r="I179" i="2"/>
  <c r="J141" i="5" l="1"/>
  <c r="I142" i="5" s="1"/>
  <c r="L141" i="5"/>
  <c r="M141" i="5" s="1"/>
  <c r="F178" i="3"/>
  <c r="G178" i="3"/>
  <c r="H178" i="3" s="1"/>
  <c r="L177" i="3"/>
  <c r="M177" i="3" s="1"/>
  <c r="K177" i="3"/>
  <c r="N177" i="3" s="1"/>
  <c r="I178" i="3"/>
  <c r="J178" i="3"/>
  <c r="E179" i="3"/>
  <c r="K179" i="2"/>
  <c r="L179" i="2" s="1"/>
  <c r="J179" i="2"/>
  <c r="M179" i="2" s="1"/>
  <c r="F181" i="2"/>
  <c r="G181" i="2" s="1"/>
  <c r="E181" i="2"/>
  <c r="H180" i="2"/>
  <c r="I180" i="2"/>
  <c r="N141" i="5" l="1"/>
  <c r="O141" i="5"/>
  <c r="J142" i="5"/>
  <c r="L143" i="5" s="1"/>
  <c r="M143" i="5" s="1"/>
  <c r="L142" i="5"/>
  <c r="M142" i="5" s="1"/>
  <c r="F179" i="3"/>
  <c r="G179" i="3"/>
  <c r="H179" i="3" s="1"/>
  <c r="I179" i="3" s="1"/>
  <c r="E180" i="3"/>
  <c r="J179" i="3"/>
  <c r="L178" i="3"/>
  <c r="M178" i="3" s="1"/>
  <c r="K178" i="3"/>
  <c r="N178" i="3" s="1"/>
  <c r="K180" i="2"/>
  <c r="L180" i="2" s="1"/>
  <c r="J180" i="2"/>
  <c r="M180" i="2" s="1"/>
  <c r="F182" i="2"/>
  <c r="G182" i="2" s="1"/>
  <c r="E182" i="2"/>
  <c r="H181" i="2"/>
  <c r="I181" i="2"/>
  <c r="N143" i="5" l="1"/>
  <c r="O143" i="5"/>
  <c r="N142" i="5"/>
  <c r="O142" i="5"/>
  <c r="I143" i="5"/>
  <c r="Q141" i="5"/>
  <c r="R141" i="5" s="1"/>
  <c r="P141" i="5"/>
  <c r="S141" i="5" s="1"/>
  <c r="J143" i="5"/>
  <c r="I144" i="5" s="1"/>
  <c r="F180" i="3"/>
  <c r="G180" i="3"/>
  <c r="H180" i="3" s="1"/>
  <c r="I180" i="3" s="1"/>
  <c r="L179" i="3"/>
  <c r="M179" i="3" s="1"/>
  <c r="K179" i="3"/>
  <c r="N179" i="3" s="1"/>
  <c r="E181" i="3"/>
  <c r="J180" i="3"/>
  <c r="K181" i="2"/>
  <c r="L181" i="2" s="1"/>
  <c r="J181" i="2"/>
  <c r="M181" i="2" s="1"/>
  <c r="F183" i="2"/>
  <c r="G183" i="2" s="1"/>
  <c r="E183" i="2"/>
  <c r="H182" i="2"/>
  <c r="I182" i="2"/>
  <c r="Q142" i="5" l="1"/>
  <c r="R142" i="5" s="1"/>
  <c r="P142" i="5"/>
  <c r="S142" i="5" s="1"/>
  <c r="Q143" i="5"/>
  <c r="R143" i="5" s="1"/>
  <c r="P143" i="5"/>
  <c r="S143" i="5" s="1"/>
  <c r="J144" i="5"/>
  <c r="L145" i="5" s="1"/>
  <c r="M145" i="5" s="1"/>
  <c r="L144" i="5"/>
  <c r="M144" i="5" s="1"/>
  <c r="F181" i="3"/>
  <c r="G181" i="3"/>
  <c r="H181" i="3" s="1"/>
  <c r="J181" i="3" s="1"/>
  <c r="L180" i="3"/>
  <c r="M180" i="3" s="1"/>
  <c r="K180" i="3"/>
  <c r="N180" i="3" s="1"/>
  <c r="E182" i="3"/>
  <c r="I181" i="3"/>
  <c r="K182" i="2"/>
  <c r="L182" i="2" s="1"/>
  <c r="J182" i="2"/>
  <c r="M182" i="2" s="1"/>
  <c r="F184" i="2"/>
  <c r="G184" i="2" s="1"/>
  <c r="E184" i="2"/>
  <c r="H183" i="2"/>
  <c r="I183" i="2"/>
  <c r="N145" i="5" l="1"/>
  <c r="O145" i="5"/>
  <c r="N144" i="5"/>
  <c r="O144" i="5"/>
  <c r="I145" i="5"/>
  <c r="J145" i="5" s="1"/>
  <c r="L146" i="5" s="1"/>
  <c r="M146" i="5" s="1"/>
  <c r="F182" i="3"/>
  <c r="G182" i="3"/>
  <c r="H182" i="3" s="1"/>
  <c r="L181" i="3"/>
  <c r="M181" i="3" s="1"/>
  <c r="K181" i="3"/>
  <c r="N181" i="3" s="1"/>
  <c r="E183" i="3"/>
  <c r="I182" i="3"/>
  <c r="J182" i="3"/>
  <c r="K183" i="2"/>
  <c r="L183" i="2" s="1"/>
  <c r="J183" i="2"/>
  <c r="M183" i="2" s="1"/>
  <c r="F185" i="2"/>
  <c r="G185" i="2" s="1"/>
  <c r="E185" i="2"/>
  <c r="H184" i="2"/>
  <c r="I184" i="2"/>
  <c r="Q144" i="5" l="1"/>
  <c r="R144" i="5" s="1"/>
  <c r="P144" i="5"/>
  <c r="S144" i="5" s="1"/>
  <c r="N146" i="5"/>
  <c r="O146" i="5"/>
  <c r="Q145" i="5"/>
  <c r="R145" i="5" s="1"/>
  <c r="P145" i="5"/>
  <c r="S145" i="5" s="1"/>
  <c r="I146" i="5"/>
  <c r="F183" i="3"/>
  <c r="G183" i="3"/>
  <c r="H183" i="3" s="1"/>
  <c r="I183" i="3" s="1"/>
  <c r="J183" i="3"/>
  <c r="L182" i="3"/>
  <c r="M182" i="3" s="1"/>
  <c r="K182" i="3"/>
  <c r="N182" i="3" s="1"/>
  <c r="E184" i="3"/>
  <c r="F186" i="2"/>
  <c r="G186" i="2" s="1"/>
  <c r="E186" i="2"/>
  <c r="H185" i="2"/>
  <c r="I185" i="2"/>
  <c r="K184" i="2"/>
  <c r="L184" i="2" s="1"/>
  <c r="J184" i="2"/>
  <c r="M184" i="2" s="1"/>
  <c r="Q146" i="5" l="1"/>
  <c r="R146" i="5" s="1"/>
  <c r="P146" i="5"/>
  <c r="S146" i="5" s="1"/>
  <c r="J146" i="5"/>
  <c r="I147" i="5" s="1"/>
  <c r="F184" i="3"/>
  <c r="G184" i="3"/>
  <c r="H184" i="3" s="1"/>
  <c r="I184" i="3" s="1"/>
  <c r="J184" i="3"/>
  <c r="E185" i="3"/>
  <c r="L183" i="3"/>
  <c r="M183" i="3" s="1"/>
  <c r="K183" i="3"/>
  <c r="N183" i="3" s="1"/>
  <c r="K185" i="2"/>
  <c r="L185" i="2" s="1"/>
  <c r="J185" i="2"/>
  <c r="M185" i="2" s="1"/>
  <c r="F187" i="2"/>
  <c r="G187" i="2" s="1"/>
  <c r="E187" i="2"/>
  <c r="H186" i="2"/>
  <c r="I186" i="2"/>
  <c r="J147" i="5" l="1"/>
  <c r="I148" i="5" s="1"/>
  <c r="L147" i="5"/>
  <c r="M147" i="5" s="1"/>
  <c r="F185" i="3"/>
  <c r="G186" i="3"/>
  <c r="H186" i="3" s="1"/>
  <c r="G185" i="3"/>
  <c r="H185" i="3" s="1"/>
  <c r="E186" i="3"/>
  <c r="I185" i="3"/>
  <c r="J185" i="3"/>
  <c r="L184" i="3"/>
  <c r="M184" i="3" s="1"/>
  <c r="K184" i="3"/>
  <c r="N184" i="3" s="1"/>
  <c r="K186" i="2"/>
  <c r="L186" i="2" s="1"/>
  <c r="J186" i="2"/>
  <c r="M186" i="2" s="1"/>
  <c r="F188" i="2"/>
  <c r="G188" i="2" s="1"/>
  <c r="E188" i="2"/>
  <c r="H187" i="2"/>
  <c r="I187" i="2"/>
  <c r="N147" i="5" l="1"/>
  <c r="O147" i="5"/>
  <c r="J148" i="5"/>
  <c r="I149" i="5" s="1"/>
  <c r="L148" i="5"/>
  <c r="M148" i="5" s="1"/>
  <c r="F186" i="3"/>
  <c r="L185" i="3"/>
  <c r="M185" i="3" s="1"/>
  <c r="K185" i="3"/>
  <c r="N185" i="3" s="1"/>
  <c r="I186" i="3"/>
  <c r="J186" i="3"/>
  <c r="E187" i="3"/>
  <c r="K187" i="2"/>
  <c r="L187" i="2" s="1"/>
  <c r="J187" i="2"/>
  <c r="M187" i="2" s="1"/>
  <c r="F189" i="2"/>
  <c r="G189" i="2" s="1"/>
  <c r="E189" i="2"/>
  <c r="H188" i="2"/>
  <c r="I188" i="2"/>
  <c r="N148" i="5" l="1"/>
  <c r="O148" i="5"/>
  <c r="Q147" i="5"/>
  <c r="R147" i="5" s="1"/>
  <c r="P147" i="5"/>
  <c r="S147" i="5" s="1"/>
  <c r="J149" i="5"/>
  <c r="L150" i="5" s="1"/>
  <c r="M150" i="5" s="1"/>
  <c r="L149" i="5"/>
  <c r="M149" i="5" s="1"/>
  <c r="F187" i="3"/>
  <c r="G187" i="3"/>
  <c r="H187" i="3" s="1"/>
  <c r="I187" i="3" s="1"/>
  <c r="J187" i="3"/>
  <c r="L186" i="3"/>
  <c r="M186" i="3" s="1"/>
  <c r="K186" i="3"/>
  <c r="N186" i="3" s="1"/>
  <c r="E188" i="3"/>
  <c r="F190" i="2"/>
  <c r="G190" i="2" s="1"/>
  <c r="E190" i="2"/>
  <c r="K188" i="2"/>
  <c r="L188" i="2" s="1"/>
  <c r="J188" i="2"/>
  <c r="M188" i="2" s="1"/>
  <c r="H189" i="2"/>
  <c r="I189" i="2"/>
  <c r="N150" i="5" l="1"/>
  <c r="O150" i="5"/>
  <c r="N149" i="5"/>
  <c r="O149" i="5"/>
  <c r="Q148" i="5"/>
  <c r="R148" i="5" s="1"/>
  <c r="P148" i="5"/>
  <c r="S148" i="5" s="1"/>
  <c r="I150" i="5"/>
  <c r="F188" i="3"/>
  <c r="G188" i="3"/>
  <c r="H188" i="3" s="1"/>
  <c r="I188" i="3" s="1"/>
  <c r="E189" i="3"/>
  <c r="J188" i="3"/>
  <c r="L187" i="3"/>
  <c r="M187" i="3" s="1"/>
  <c r="K187" i="3"/>
  <c r="N187" i="3" s="1"/>
  <c r="K189" i="2"/>
  <c r="L189" i="2" s="1"/>
  <c r="J189" i="2"/>
  <c r="M189" i="2" s="1"/>
  <c r="F191" i="2"/>
  <c r="G191" i="2" s="1"/>
  <c r="E191" i="2"/>
  <c r="H190" i="2"/>
  <c r="I190" i="2"/>
  <c r="Q149" i="5" l="1"/>
  <c r="R149" i="5" s="1"/>
  <c r="P149" i="5"/>
  <c r="S149" i="5" s="1"/>
  <c r="Q150" i="5"/>
  <c r="R150" i="5" s="1"/>
  <c r="P150" i="5"/>
  <c r="S150" i="5" s="1"/>
  <c r="J150" i="5"/>
  <c r="L151" i="5" s="1"/>
  <c r="M151" i="5" s="1"/>
  <c r="F189" i="3"/>
  <c r="G189" i="3"/>
  <c r="H189" i="3" s="1"/>
  <c r="J189" i="3" s="1"/>
  <c r="L188" i="3"/>
  <c r="M188" i="3" s="1"/>
  <c r="K188" i="3"/>
  <c r="N188" i="3" s="1"/>
  <c r="E190" i="3"/>
  <c r="I189" i="3"/>
  <c r="K190" i="2"/>
  <c r="L190" i="2" s="1"/>
  <c r="J190" i="2"/>
  <c r="M190" i="2" s="1"/>
  <c r="F192" i="2"/>
  <c r="G192" i="2" s="1"/>
  <c r="E192" i="2"/>
  <c r="H191" i="2"/>
  <c r="I191" i="2"/>
  <c r="I151" i="5" l="1"/>
  <c r="N151" i="5"/>
  <c r="O151" i="5"/>
  <c r="J151" i="5"/>
  <c r="L152" i="5" s="1"/>
  <c r="M152" i="5" s="1"/>
  <c r="F190" i="3"/>
  <c r="G191" i="3" s="1"/>
  <c r="H191" i="3" s="1"/>
  <c r="G190" i="3"/>
  <c r="H190" i="3" s="1"/>
  <c r="L189" i="3"/>
  <c r="M189" i="3" s="1"/>
  <c r="K189" i="3"/>
  <c r="N189" i="3" s="1"/>
  <c r="I190" i="3"/>
  <c r="J190" i="3"/>
  <c r="E191" i="3"/>
  <c r="K191" i="2"/>
  <c r="L191" i="2" s="1"/>
  <c r="J191" i="2"/>
  <c r="M191" i="2" s="1"/>
  <c r="F193" i="2"/>
  <c r="G193" i="2" s="1"/>
  <c r="E193" i="2"/>
  <c r="H192" i="2"/>
  <c r="I192" i="2"/>
  <c r="N152" i="5" l="1"/>
  <c r="O152" i="5"/>
  <c r="Q151" i="5"/>
  <c r="R151" i="5" s="1"/>
  <c r="P151" i="5"/>
  <c r="S151" i="5" s="1"/>
  <c r="I152" i="5"/>
  <c r="F191" i="3"/>
  <c r="E192" i="3"/>
  <c r="I191" i="3"/>
  <c r="J191" i="3"/>
  <c r="L190" i="3"/>
  <c r="M190" i="3" s="1"/>
  <c r="K190" i="3"/>
  <c r="N190" i="3" s="1"/>
  <c r="K192" i="2"/>
  <c r="L192" i="2" s="1"/>
  <c r="J192" i="2"/>
  <c r="M192" i="2" s="1"/>
  <c r="F194" i="2"/>
  <c r="G194" i="2" s="1"/>
  <c r="E194" i="2"/>
  <c r="H193" i="2"/>
  <c r="I193" i="2"/>
  <c r="Q152" i="5" l="1"/>
  <c r="R152" i="5" s="1"/>
  <c r="P152" i="5"/>
  <c r="S152" i="5" s="1"/>
  <c r="J152" i="5"/>
  <c r="I153" i="5" s="1"/>
  <c r="F192" i="3"/>
  <c r="G193" i="3" s="1"/>
  <c r="H193" i="3" s="1"/>
  <c r="G192" i="3"/>
  <c r="H192" i="3" s="1"/>
  <c r="L191" i="3"/>
  <c r="M191" i="3" s="1"/>
  <c r="K191" i="3"/>
  <c r="N191" i="3" s="1"/>
  <c r="I192" i="3"/>
  <c r="J192" i="3"/>
  <c r="E193" i="3"/>
  <c r="K193" i="2"/>
  <c r="L193" i="2" s="1"/>
  <c r="J193" i="2"/>
  <c r="M193" i="2" s="1"/>
  <c r="F195" i="2"/>
  <c r="G195" i="2" s="1"/>
  <c r="E195" i="2"/>
  <c r="H194" i="2"/>
  <c r="I194" i="2"/>
  <c r="J153" i="5" l="1"/>
  <c r="I154" i="5" s="1"/>
  <c r="L153" i="5"/>
  <c r="M153" i="5" s="1"/>
  <c r="F193" i="3"/>
  <c r="E194" i="3"/>
  <c r="I193" i="3"/>
  <c r="J193" i="3"/>
  <c r="L192" i="3"/>
  <c r="M192" i="3" s="1"/>
  <c r="K192" i="3"/>
  <c r="N192" i="3" s="1"/>
  <c r="K194" i="2"/>
  <c r="L194" i="2" s="1"/>
  <c r="J194" i="2"/>
  <c r="M194" i="2" s="1"/>
  <c r="F196" i="2"/>
  <c r="G196" i="2" s="1"/>
  <c r="E196" i="2"/>
  <c r="H195" i="2"/>
  <c r="I195" i="2"/>
  <c r="N153" i="5" l="1"/>
  <c r="O153" i="5"/>
  <c r="J154" i="5"/>
  <c r="I155" i="5" s="1"/>
  <c r="L154" i="5"/>
  <c r="M154" i="5" s="1"/>
  <c r="F194" i="3"/>
  <c r="G195" i="3"/>
  <c r="H195" i="3" s="1"/>
  <c r="G194" i="3"/>
  <c r="H194" i="3" s="1"/>
  <c r="L193" i="3"/>
  <c r="M193" i="3" s="1"/>
  <c r="K193" i="3"/>
  <c r="N193" i="3" s="1"/>
  <c r="I194" i="3"/>
  <c r="J194" i="3"/>
  <c r="E195" i="3"/>
  <c r="K195" i="2"/>
  <c r="L195" i="2" s="1"/>
  <c r="J195" i="2"/>
  <c r="M195" i="2" s="1"/>
  <c r="F197" i="2"/>
  <c r="G197" i="2" s="1"/>
  <c r="E197" i="2"/>
  <c r="H196" i="2"/>
  <c r="I196" i="2"/>
  <c r="N154" i="5" l="1"/>
  <c r="O154" i="5"/>
  <c r="Q153" i="5"/>
  <c r="R153" i="5" s="1"/>
  <c r="P153" i="5"/>
  <c r="S153" i="5" s="1"/>
  <c r="J155" i="5"/>
  <c r="L156" i="5" s="1"/>
  <c r="M156" i="5" s="1"/>
  <c r="L155" i="5"/>
  <c r="M155" i="5" s="1"/>
  <c r="F195" i="3"/>
  <c r="E196" i="3"/>
  <c r="I195" i="3"/>
  <c r="J195" i="3"/>
  <c r="L194" i="3"/>
  <c r="M194" i="3" s="1"/>
  <c r="K194" i="3"/>
  <c r="N194" i="3" s="1"/>
  <c r="K196" i="2"/>
  <c r="L196" i="2" s="1"/>
  <c r="J196" i="2"/>
  <c r="M196" i="2" s="1"/>
  <c r="F198" i="2"/>
  <c r="G198" i="2" s="1"/>
  <c r="E198" i="2"/>
  <c r="H197" i="2"/>
  <c r="I197" i="2"/>
  <c r="N155" i="5" l="1"/>
  <c r="O155" i="5"/>
  <c r="N156" i="5"/>
  <c r="O156" i="5"/>
  <c r="Q154" i="5"/>
  <c r="R154" i="5" s="1"/>
  <c r="P154" i="5"/>
  <c r="S154" i="5" s="1"/>
  <c r="I156" i="5"/>
  <c r="F196" i="3"/>
  <c r="G197" i="3"/>
  <c r="H197" i="3" s="1"/>
  <c r="G196" i="3"/>
  <c r="H196" i="3" s="1"/>
  <c r="I196" i="3" s="1"/>
  <c r="L195" i="3"/>
  <c r="M195" i="3" s="1"/>
  <c r="K195" i="3"/>
  <c r="N195" i="3" s="1"/>
  <c r="E197" i="3"/>
  <c r="K197" i="2"/>
  <c r="L197" i="2" s="1"/>
  <c r="J197" i="2"/>
  <c r="M197" i="2" s="1"/>
  <c r="F199" i="2"/>
  <c r="G199" i="2" s="1"/>
  <c r="E199" i="2"/>
  <c r="H198" i="2"/>
  <c r="I198" i="2"/>
  <c r="J196" i="3" l="1"/>
  <c r="Q155" i="5"/>
  <c r="R155" i="5" s="1"/>
  <c r="P155" i="5"/>
  <c r="S155" i="5" s="1"/>
  <c r="Q156" i="5"/>
  <c r="R156" i="5" s="1"/>
  <c r="P156" i="5"/>
  <c r="S156" i="5" s="1"/>
  <c r="J156" i="5"/>
  <c r="L157" i="5" s="1"/>
  <c r="M157" i="5" s="1"/>
  <c r="F197" i="3"/>
  <c r="E198" i="3"/>
  <c r="I197" i="3"/>
  <c r="J197" i="3"/>
  <c r="L196" i="3"/>
  <c r="M196" i="3" s="1"/>
  <c r="K196" i="3"/>
  <c r="N196" i="3" s="1"/>
  <c r="K198" i="2"/>
  <c r="L198" i="2" s="1"/>
  <c r="J198" i="2"/>
  <c r="M198" i="2" s="1"/>
  <c r="F200" i="2"/>
  <c r="G200" i="2" s="1"/>
  <c r="E200" i="2"/>
  <c r="H199" i="2"/>
  <c r="I199" i="2"/>
  <c r="I157" i="5" l="1"/>
  <c r="N157" i="5"/>
  <c r="O157" i="5"/>
  <c r="J157" i="5"/>
  <c r="L158" i="5" s="1"/>
  <c r="M158" i="5" s="1"/>
  <c r="F198" i="3"/>
  <c r="G198" i="3"/>
  <c r="H198" i="3" s="1"/>
  <c r="L197" i="3"/>
  <c r="M197" i="3" s="1"/>
  <c r="K197" i="3"/>
  <c r="N197" i="3" s="1"/>
  <c r="E199" i="3"/>
  <c r="I198" i="3"/>
  <c r="J198" i="3"/>
  <c r="K199" i="2"/>
  <c r="L199" i="2" s="1"/>
  <c r="J199" i="2"/>
  <c r="M199" i="2" s="1"/>
  <c r="F201" i="2"/>
  <c r="G201" i="2" s="1"/>
  <c r="E201" i="2"/>
  <c r="H200" i="2"/>
  <c r="I200" i="2"/>
  <c r="N158" i="5" l="1"/>
  <c r="O158" i="5"/>
  <c r="Q157" i="5"/>
  <c r="R157" i="5" s="1"/>
  <c r="P157" i="5"/>
  <c r="S157" i="5" s="1"/>
  <c r="I158" i="5"/>
  <c r="F199" i="3"/>
  <c r="G199" i="3"/>
  <c r="H199" i="3" s="1"/>
  <c r="L198" i="3"/>
  <c r="M198" i="3" s="1"/>
  <c r="K198" i="3"/>
  <c r="N198" i="3" s="1"/>
  <c r="E200" i="3"/>
  <c r="I199" i="3"/>
  <c r="J199" i="3"/>
  <c r="K200" i="2"/>
  <c r="L200" i="2" s="1"/>
  <c r="J200" i="2"/>
  <c r="M200" i="2" s="1"/>
  <c r="F202" i="2"/>
  <c r="G202" i="2" s="1"/>
  <c r="E202" i="2"/>
  <c r="H201" i="2"/>
  <c r="I201" i="2"/>
  <c r="Q158" i="5" l="1"/>
  <c r="R158" i="5" s="1"/>
  <c r="P158" i="5"/>
  <c r="S158" i="5" s="1"/>
  <c r="J158" i="5"/>
  <c r="L159" i="5" s="1"/>
  <c r="M159" i="5" s="1"/>
  <c r="F200" i="3"/>
  <c r="G200" i="3"/>
  <c r="H200" i="3" s="1"/>
  <c r="L199" i="3"/>
  <c r="M199" i="3" s="1"/>
  <c r="K199" i="3"/>
  <c r="N199" i="3" s="1"/>
  <c r="I200" i="3"/>
  <c r="J200" i="3"/>
  <c r="E201" i="3"/>
  <c r="K201" i="2"/>
  <c r="L201" i="2" s="1"/>
  <c r="J201" i="2"/>
  <c r="M201" i="2" s="1"/>
  <c r="F203" i="2"/>
  <c r="G203" i="2" s="1"/>
  <c r="E203" i="2"/>
  <c r="H202" i="2"/>
  <c r="I202" i="2"/>
  <c r="N159" i="5" l="1"/>
  <c r="O159" i="5"/>
  <c r="I159" i="5"/>
  <c r="F201" i="3"/>
  <c r="G202" i="3" s="1"/>
  <c r="H202" i="3" s="1"/>
  <c r="G201" i="3"/>
  <c r="H201" i="3" s="1"/>
  <c r="L200" i="3"/>
  <c r="M200" i="3" s="1"/>
  <c r="K200" i="3"/>
  <c r="N200" i="3" s="1"/>
  <c r="E202" i="3"/>
  <c r="I201" i="3"/>
  <c r="J201" i="3"/>
  <c r="K202" i="2"/>
  <c r="L202" i="2" s="1"/>
  <c r="J202" i="2"/>
  <c r="M202" i="2" s="1"/>
  <c r="F204" i="2"/>
  <c r="G204" i="2" s="1"/>
  <c r="E204" i="2"/>
  <c r="H203" i="2"/>
  <c r="I203" i="2"/>
  <c r="Q159" i="5" l="1"/>
  <c r="R159" i="5" s="1"/>
  <c r="P159" i="5"/>
  <c r="S159" i="5" s="1"/>
  <c r="J159" i="5"/>
  <c r="I160" i="5" s="1"/>
  <c r="F202" i="3"/>
  <c r="I202" i="3"/>
  <c r="J202" i="3"/>
  <c r="E203" i="3"/>
  <c r="L201" i="3"/>
  <c r="M201" i="3" s="1"/>
  <c r="K201" i="3"/>
  <c r="N201" i="3" s="1"/>
  <c r="K203" i="2"/>
  <c r="L203" i="2" s="1"/>
  <c r="J203" i="2"/>
  <c r="M203" i="2" s="1"/>
  <c r="F205" i="2"/>
  <c r="G205" i="2" s="1"/>
  <c r="E205" i="2"/>
  <c r="H204" i="2"/>
  <c r="I204" i="2"/>
  <c r="J160" i="5" l="1"/>
  <c r="L161" i="5" s="1"/>
  <c r="M161" i="5" s="1"/>
  <c r="L160" i="5"/>
  <c r="M160" i="5" s="1"/>
  <c r="F203" i="3"/>
  <c r="G204" i="3" s="1"/>
  <c r="H204" i="3" s="1"/>
  <c r="G203" i="3"/>
  <c r="H203" i="3" s="1"/>
  <c r="I203" i="3" s="1"/>
  <c r="J203" i="3"/>
  <c r="E204" i="3"/>
  <c r="L202" i="3"/>
  <c r="M202" i="3" s="1"/>
  <c r="K202" i="3"/>
  <c r="N202" i="3" s="1"/>
  <c r="K204" i="2"/>
  <c r="L204" i="2" s="1"/>
  <c r="J204" i="2"/>
  <c r="M204" i="2" s="1"/>
  <c r="F206" i="2"/>
  <c r="G206" i="2" s="1"/>
  <c r="E206" i="2"/>
  <c r="H205" i="2"/>
  <c r="I205" i="2"/>
  <c r="I161" i="5" l="1"/>
  <c r="N160" i="5"/>
  <c r="O160" i="5"/>
  <c r="N161" i="5"/>
  <c r="O161" i="5"/>
  <c r="J161" i="5"/>
  <c r="I162" i="5" s="1"/>
  <c r="F204" i="3"/>
  <c r="G205" i="3"/>
  <c r="H205" i="3" s="1"/>
  <c r="E205" i="3"/>
  <c r="I204" i="3"/>
  <c r="J204" i="3"/>
  <c r="L203" i="3"/>
  <c r="M203" i="3" s="1"/>
  <c r="K203" i="3"/>
  <c r="N203" i="3" s="1"/>
  <c r="K205" i="2"/>
  <c r="L205" i="2" s="1"/>
  <c r="J205" i="2"/>
  <c r="M205" i="2" s="1"/>
  <c r="F207" i="2"/>
  <c r="G207" i="2" s="1"/>
  <c r="E207" i="2"/>
  <c r="H206" i="2"/>
  <c r="I206" i="2"/>
  <c r="Q161" i="5" l="1"/>
  <c r="P161" i="5"/>
  <c r="S161" i="5" s="1"/>
  <c r="Q160" i="5"/>
  <c r="R160" i="5" s="1"/>
  <c r="P160" i="5"/>
  <c r="S160" i="5" s="1"/>
  <c r="J162" i="5"/>
  <c r="L163" i="5" s="1"/>
  <c r="M163" i="5" s="1"/>
  <c r="L162" i="5"/>
  <c r="M162" i="5" s="1"/>
  <c r="F205" i="3"/>
  <c r="L204" i="3"/>
  <c r="M204" i="3" s="1"/>
  <c r="K204" i="3"/>
  <c r="N204" i="3" s="1"/>
  <c r="E206" i="3"/>
  <c r="I205" i="3"/>
  <c r="J205" i="3"/>
  <c r="K206" i="2"/>
  <c r="L206" i="2" s="1"/>
  <c r="J206" i="2"/>
  <c r="M206" i="2" s="1"/>
  <c r="F208" i="2"/>
  <c r="G208" i="2" s="1"/>
  <c r="E208" i="2"/>
  <c r="H207" i="2"/>
  <c r="I207" i="2"/>
  <c r="I163" i="5" l="1"/>
  <c r="N162" i="5"/>
  <c r="O162" i="5"/>
  <c r="N163" i="5"/>
  <c r="O163" i="5"/>
  <c r="R161" i="5"/>
  <c r="J163" i="5"/>
  <c r="L164" i="5" s="1"/>
  <c r="M164" i="5" s="1"/>
  <c r="F206" i="3"/>
  <c r="G207" i="3" s="1"/>
  <c r="H207" i="3" s="1"/>
  <c r="G206" i="3"/>
  <c r="H206" i="3" s="1"/>
  <c r="J206" i="3" s="1"/>
  <c r="L205" i="3"/>
  <c r="M205" i="3" s="1"/>
  <c r="K205" i="3"/>
  <c r="N205" i="3" s="1"/>
  <c r="I206" i="3"/>
  <c r="E207" i="3"/>
  <c r="K207" i="2"/>
  <c r="L207" i="2" s="1"/>
  <c r="J207" i="2"/>
  <c r="M207" i="2" s="1"/>
  <c r="F209" i="2"/>
  <c r="G209" i="2" s="1"/>
  <c r="E209" i="2"/>
  <c r="H208" i="2"/>
  <c r="I208" i="2"/>
  <c r="N164" i="5" l="1"/>
  <c r="O164" i="5"/>
  <c r="Q163" i="5"/>
  <c r="P163" i="5"/>
  <c r="S163" i="5" s="1"/>
  <c r="Q162" i="5"/>
  <c r="R162" i="5" s="1"/>
  <c r="P162" i="5"/>
  <c r="S162" i="5" s="1"/>
  <c r="I164" i="5"/>
  <c r="F207" i="3"/>
  <c r="E208" i="3"/>
  <c r="L206" i="3"/>
  <c r="M206" i="3" s="1"/>
  <c r="K206" i="3"/>
  <c r="N206" i="3" s="1"/>
  <c r="I207" i="3"/>
  <c r="J207" i="3"/>
  <c r="K208" i="2"/>
  <c r="L208" i="2" s="1"/>
  <c r="J208" i="2"/>
  <c r="M208" i="2" s="1"/>
  <c r="H209" i="2"/>
  <c r="I209" i="2"/>
  <c r="F210" i="2"/>
  <c r="G210" i="2" s="1"/>
  <c r="E210" i="2"/>
  <c r="R163" i="5" l="1"/>
  <c r="Q164" i="5"/>
  <c r="R164" i="5" s="1"/>
  <c r="P164" i="5"/>
  <c r="S164" i="5" s="1"/>
  <c r="J164" i="5"/>
  <c r="I165" i="5" s="1"/>
  <c r="F208" i="3"/>
  <c r="G208" i="3"/>
  <c r="H208" i="3" s="1"/>
  <c r="L207" i="3"/>
  <c r="M207" i="3" s="1"/>
  <c r="K207" i="3"/>
  <c r="N207" i="3" s="1"/>
  <c r="E209" i="3"/>
  <c r="I208" i="3"/>
  <c r="J208" i="3"/>
  <c r="K209" i="2"/>
  <c r="L209" i="2" s="1"/>
  <c r="J209" i="2"/>
  <c r="M209" i="2" s="1"/>
  <c r="F211" i="2"/>
  <c r="G211" i="2" s="1"/>
  <c r="E211" i="2"/>
  <c r="H210" i="2"/>
  <c r="I210" i="2"/>
  <c r="J165" i="5" l="1"/>
  <c r="I166" i="5" s="1"/>
  <c r="L165" i="5"/>
  <c r="M165" i="5" s="1"/>
  <c r="F209" i="3"/>
  <c r="G209" i="3"/>
  <c r="H209" i="3" s="1"/>
  <c r="L208" i="3"/>
  <c r="M208" i="3" s="1"/>
  <c r="K208" i="3"/>
  <c r="N208" i="3" s="1"/>
  <c r="E210" i="3"/>
  <c r="I209" i="3"/>
  <c r="J209" i="3"/>
  <c r="K210" i="2"/>
  <c r="L210" i="2" s="1"/>
  <c r="J210" i="2"/>
  <c r="M210" i="2" s="1"/>
  <c r="F212" i="2"/>
  <c r="G212" i="2" s="1"/>
  <c r="E212" i="2"/>
  <c r="H211" i="2"/>
  <c r="I211" i="2"/>
  <c r="N165" i="5" l="1"/>
  <c r="O165" i="5"/>
  <c r="J166" i="5"/>
  <c r="L167" i="5" s="1"/>
  <c r="M167" i="5" s="1"/>
  <c r="L166" i="5"/>
  <c r="M166" i="5" s="1"/>
  <c r="F210" i="3"/>
  <c r="G210" i="3"/>
  <c r="H210" i="3" s="1"/>
  <c r="I210" i="3"/>
  <c r="J210" i="3"/>
  <c r="E211" i="3"/>
  <c r="L209" i="3"/>
  <c r="M209" i="3" s="1"/>
  <c r="K209" i="3"/>
  <c r="N209" i="3" s="1"/>
  <c r="K211" i="2"/>
  <c r="L211" i="2" s="1"/>
  <c r="J211" i="2"/>
  <c r="M211" i="2" s="1"/>
  <c r="F213" i="2"/>
  <c r="G213" i="2" s="1"/>
  <c r="E213" i="2"/>
  <c r="H212" i="2"/>
  <c r="I212" i="2"/>
  <c r="N166" i="5" l="1"/>
  <c r="O166" i="5"/>
  <c r="N167" i="5"/>
  <c r="O167" i="5"/>
  <c r="Q165" i="5"/>
  <c r="R165" i="5" s="1"/>
  <c r="P165" i="5"/>
  <c r="S165" i="5" s="1"/>
  <c r="I167" i="5"/>
  <c r="F211" i="3"/>
  <c r="G211" i="3"/>
  <c r="H211" i="3" s="1"/>
  <c r="I211" i="3" s="1"/>
  <c r="E212" i="3"/>
  <c r="J211" i="3"/>
  <c r="L210" i="3"/>
  <c r="M210" i="3" s="1"/>
  <c r="K210" i="3"/>
  <c r="N210" i="3" s="1"/>
  <c r="K212" i="2"/>
  <c r="L212" i="2" s="1"/>
  <c r="J212" i="2"/>
  <c r="M212" i="2" s="1"/>
  <c r="H213" i="2"/>
  <c r="I213" i="2"/>
  <c r="F214" i="2"/>
  <c r="G214" i="2" s="1"/>
  <c r="E214" i="2"/>
  <c r="Q166" i="5" l="1"/>
  <c r="R166" i="5" s="1"/>
  <c r="P166" i="5"/>
  <c r="S166" i="5" s="1"/>
  <c r="Q167" i="5"/>
  <c r="R167" i="5" s="1"/>
  <c r="P167" i="5"/>
  <c r="S167" i="5" s="1"/>
  <c r="J167" i="5"/>
  <c r="I168" i="5" s="1"/>
  <c r="F212" i="3"/>
  <c r="G212" i="3"/>
  <c r="H212" i="3" s="1"/>
  <c r="L211" i="3"/>
  <c r="M211" i="3" s="1"/>
  <c r="K211" i="3"/>
  <c r="N211" i="3" s="1"/>
  <c r="I212" i="3"/>
  <c r="J212" i="3"/>
  <c r="E213" i="3"/>
  <c r="F215" i="2"/>
  <c r="G215" i="2" s="1"/>
  <c r="E215" i="2"/>
  <c r="H214" i="2"/>
  <c r="I214" i="2"/>
  <c r="K213" i="2"/>
  <c r="L213" i="2" s="1"/>
  <c r="J213" i="2"/>
  <c r="M213" i="2" s="1"/>
  <c r="J168" i="5" l="1"/>
  <c r="L169" i="5" s="1"/>
  <c r="M169" i="5" s="1"/>
  <c r="L168" i="5"/>
  <c r="M168" i="5" s="1"/>
  <c r="F213" i="3"/>
  <c r="G213" i="3"/>
  <c r="H213" i="3" s="1"/>
  <c r="I213" i="3" s="1"/>
  <c r="E214" i="3"/>
  <c r="J213" i="3"/>
  <c r="L212" i="3"/>
  <c r="M212" i="3" s="1"/>
  <c r="K212" i="3"/>
  <c r="N212" i="3" s="1"/>
  <c r="F216" i="2"/>
  <c r="G216" i="2" s="1"/>
  <c r="E216" i="2"/>
  <c r="K214" i="2"/>
  <c r="L214" i="2" s="1"/>
  <c r="J214" i="2"/>
  <c r="M214" i="2" s="1"/>
  <c r="H215" i="2"/>
  <c r="I215" i="2"/>
  <c r="N168" i="5" l="1"/>
  <c r="O168" i="5"/>
  <c r="N169" i="5"/>
  <c r="O169" i="5"/>
  <c r="I169" i="5"/>
  <c r="F214" i="3"/>
  <c r="G215" i="3"/>
  <c r="H215" i="3" s="1"/>
  <c r="G214" i="3"/>
  <c r="H214" i="3" s="1"/>
  <c r="J214" i="3" s="1"/>
  <c r="L213" i="3"/>
  <c r="M213" i="3" s="1"/>
  <c r="K213" i="3"/>
  <c r="N213" i="3" s="1"/>
  <c r="E215" i="3"/>
  <c r="I214" i="3"/>
  <c r="K215" i="2"/>
  <c r="L215" i="2" s="1"/>
  <c r="J215" i="2"/>
  <c r="M215" i="2" s="1"/>
  <c r="F217" i="2"/>
  <c r="G217" i="2" s="1"/>
  <c r="E217" i="2"/>
  <c r="H216" i="2"/>
  <c r="I216" i="2"/>
  <c r="Q169" i="5" l="1"/>
  <c r="P169" i="5"/>
  <c r="S169" i="5" s="1"/>
  <c r="Q168" i="5"/>
  <c r="R168" i="5" s="1"/>
  <c r="P168" i="5"/>
  <c r="S168" i="5" s="1"/>
  <c r="J169" i="5"/>
  <c r="L170" i="5" s="1"/>
  <c r="M170" i="5" s="1"/>
  <c r="F215" i="3"/>
  <c r="L214" i="3"/>
  <c r="M214" i="3" s="1"/>
  <c r="K214" i="3"/>
  <c r="N214" i="3" s="1"/>
  <c r="I215" i="3"/>
  <c r="J215" i="3"/>
  <c r="E216" i="3"/>
  <c r="F218" i="2"/>
  <c r="G218" i="2" s="1"/>
  <c r="E218" i="2"/>
  <c r="H217" i="2"/>
  <c r="I217" i="2"/>
  <c r="K216" i="2"/>
  <c r="L216" i="2" s="1"/>
  <c r="J216" i="2"/>
  <c r="M216" i="2" s="1"/>
  <c r="I170" i="5" l="1"/>
  <c r="N170" i="5"/>
  <c r="O170" i="5"/>
  <c r="R169" i="5"/>
  <c r="J170" i="5"/>
  <c r="L171" i="5" s="1"/>
  <c r="M171" i="5" s="1"/>
  <c r="F216" i="3"/>
  <c r="G217" i="3"/>
  <c r="H217" i="3" s="1"/>
  <c r="G216" i="3"/>
  <c r="H216" i="3" s="1"/>
  <c r="L215" i="3"/>
  <c r="M215" i="3" s="1"/>
  <c r="K215" i="3"/>
  <c r="N215" i="3" s="1"/>
  <c r="I216" i="3"/>
  <c r="J216" i="3"/>
  <c r="E217" i="3"/>
  <c r="K217" i="2"/>
  <c r="L217" i="2" s="1"/>
  <c r="J217" i="2"/>
  <c r="M217" i="2" s="1"/>
  <c r="F219" i="2"/>
  <c r="G219" i="2" s="1"/>
  <c r="E219" i="2"/>
  <c r="H218" i="2"/>
  <c r="I218" i="2"/>
  <c r="I171" i="5" l="1"/>
  <c r="N171" i="5"/>
  <c r="O171" i="5"/>
  <c r="Q170" i="5"/>
  <c r="R170" i="5" s="1"/>
  <c r="P170" i="5"/>
  <c r="S170" i="5" s="1"/>
  <c r="J171" i="5"/>
  <c r="I172" i="5" s="1"/>
  <c r="F217" i="3"/>
  <c r="L216" i="3"/>
  <c r="M216" i="3" s="1"/>
  <c r="K216" i="3"/>
  <c r="N216" i="3" s="1"/>
  <c r="E218" i="3"/>
  <c r="I217" i="3"/>
  <c r="J217" i="3"/>
  <c r="K218" i="2"/>
  <c r="L218" i="2" s="1"/>
  <c r="J218" i="2"/>
  <c r="M218" i="2" s="1"/>
  <c r="F220" i="2"/>
  <c r="G220" i="2" s="1"/>
  <c r="E220" i="2"/>
  <c r="H219" i="2"/>
  <c r="I219" i="2"/>
  <c r="Q171" i="5" l="1"/>
  <c r="R171" i="5" s="1"/>
  <c r="P171" i="5"/>
  <c r="S171" i="5" s="1"/>
  <c r="J172" i="5"/>
  <c r="L173" i="5" s="1"/>
  <c r="M173" i="5" s="1"/>
  <c r="I173" i="5"/>
  <c r="L172" i="5"/>
  <c r="M172" i="5" s="1"/>
  <c r="F218" i="3"/>
  <c r="G218" i="3"/>
  <c r="H218" i="3" s="1"/>
  <c r="L217" i="3"/>
  <c r="M217" i="3" s="1"/>
  <c r="K217" i="3"/>
  <c r="N217" i="3" s="1"/>
  <c r="I218" i="3"/>
  <c r="J218" i="3"/>
  <c r="E219" i="3"/>
  <c r="K219" i="2"/>
  <c r="L219" i="2" s="1"/>
  <c r="J219" i="2"/>
  <c r="M219" i="2" s="1"/>
  <c r="F221" i="2"/>
  <c r="G221" i="2" s="1"/>
  <c r="E221" i="2"/>
  <c r="H220" i="2"/>
  <c r="I220" i="2"/>
  <c r="N172" i="5" l="1"/>
  <c r="O172" i="5"/>
  <c r="N173" i="5"/>
  <c r="O173" i="5"/>
  <c r="J173" i="5"/>
  <c r="L174" i="5" s="1"/>
  <c r="M174" i="5" s="1"/>
  <c r="F219" i="3"/>
  <c r="G219" i="3"/>
  <c r="H219" i="3" s="1"/>
  <c r="L218" i="3"/>
  <c r="M218" i="3" s="1"/>
  <c r="K218" i="3"/>
  <c r="N218" i="3" s="1"/>
  <c r="I219" i="3"/>
  <c r="J219" i="3"/>
  <c r="E220" i="3"/>
  <c r="F222" i="2"/>
  <c r="G222" i="2" s="1"/>
  <c r="E222" i="2"/>
  <c r="K220" i="2"/>
  <c r="L220" i="2" s="1"/>
  <c r="J220" i="2"/>
  <c r="M220" i="2" s="1"/>
  <c r="H221" i="2"/>
  <c r="I221" i="2"/>
  <c r="Q173" i="5" l="1"/>
  <c r="P173" i="5"/>
  <c r="S173" i="5" s="1"/>
  <c r="N174" i="5"/>
  <c r="O174" i="5"/>
  <c r="Q172" i="5"/>
  <c r="R172" i="5" s="1"/>
  <c r="P172" i="5"/>
  <c r="S172" i="5" s="1"/>
  <c r="I174" i="5"/>
  <c r="F220" i="3"/>
  <c r="G221" i="3" s="1"/>
  <c r="H221" i="3" s="1"/>
  <c r="G220" i="3"/>
  <c r="H220" i="3" s="1"/>
  <c r="I220" i="3" s="1"/>
  <c r="J220" i="3"/>
  <c r="L219" i="3"/>
  <c r="M219" i="3" s="1"/>
  <c r="K219" i="3"/>
  <c r="N219" i="3" s="1"/>
  <c r="E221" i="3"/>
  <c r="K221" i="2"/>
  <c r="L221" i="2" s="1"/>
  <c r="J221" i="2"/>
  <c r="M221" i="2" s="1"/>
  <c r="F223" i="2"/>
  <c r="G223" i="2" s="1"/>
  <c r="E223" i="2"/>
  <c r="H222" i="2"/>
  <c r="I222" i="2"/>
  <c r="Q174" i="5" l="1"/>
  <c r="R174" i="5" s="1"/>
  <c r="P174" i="5"/>
  <c r="S174" i="5" s="1"/>
  <c r="R173" i="5"/>
  <c r="J174" i="5"/>
  <c r="L175" i="5" s="1"/>
  <c r="M175" i="5" s="1"/>
  <c r="F221" i="3"/>
  <c r="E222" i="3"/>
  <c r="I221" i="3"/>
  <c r="J221" i="3"/>
  <c r="L220" i="3"/>
  <c r="M220" i="3" s="1"/>
  <c r="K220" i="3"/>
  <c r="N220" i="3" s="1"/>
  <c r="K222" i="2"/>
  <c r="L222" i="2" s="1"/>
  <c r="J222" i="2"/>
  <c r="M222" i="2" s="1"/>
  <c r="F224" i="2"/>
  <c r="G224" i="2" s="1"/>
  <c r="E224" i="2"/>
  <c r="H223" i="2"/>
  <c r="I223" i="2"/>
  <c r="I175" i="5" l="1"/>
  <c r="N175" i="5"/>
  <c r="O175" i="5"/>
  <c r="J175" i="5"/>
  <c r="L176" i="5" s="1"/>
  <c r="M176" i="5" s="1"/>
  <c r="I176" i="5"/>
  <c r="F222" i="3"/>
  <c r="G223" i="3"/>
  <c r="H223" i="3" s="1"/>
  <c r="G222" i="3"/>
  <c r="H222" i="3" s="1"/>
  <c r="J222" i="3" s="1"/>
  <c r="L221" i="3"/>
  <c r="M221" i="3" s="1"/>
  <c r="K221" i="3"/>
  <c r="N221" i="3" s="1"/>
  <c r="E223" i="3"/>
  <c r="I222" i="3"/>
  <c r="K223" i="2"/>
  <c r="L223" i="2" s="1"/>
  <c r="J223" i="2"/>
  <c r="M223" i="2" s="1"/>
  <c r="F225" i="2"/>
  <c r="G225" i="2" s="1"/>
  <c r="E225" i="2"/>
  <c r="H224" i="2"/>
  <c r="I224" i="2"/>
  <c r="N176" i="5" l="1"/>
  <c r="O176" i="5"/>
  <c r="Q175" i="5"/>
  <c r="R175" i="5" s="1"/>
  <c r="P175" i="5"/>
  <c r="S175" i="5" s="1"/>
  <c r="J176" i="5"/>
  <c r="I177" i="5" s="1"/>
  <c r="F223" i="3"/>
  <c r="L222" i="3"/>
  <c r="M222" i="3" s="1"/>
  <c r="K222" i="3"/>
  <c r="N222" i="3" s="1"/>
  <c r="E224" i="3"/>
  <c r="I223" i="3"/>
  <c r="J223" i="3"/>
  <c r="K224" i="2"/>
  <c r="L224" i="2" s="1"/>
  <c r="J224" i="2"/>
  <c r="M224" i="2" s="1"/>
  <c r="H225" i="2"/>
  <c r="I225" i="2"/>
  <c r="F226" i="2"/>
  <c r="G226" i="2" s="1"/>
  <c r="E226" i="2"/>
  <c r="Q176" i="5" l="1"/>
  <c r="R176" i="5" s="1"/>
  <c r="P176" i="5"/>
  <c r="S176" i="5" s="1"/>
  <c r="J177" i="5"/>
  <c r="L178" i="5" s="1"/>
  <c r="M178" i="5" s="1"/>
  <c r="L177" i="5"/>
  <c r="M177" i="5" s="1"/>
  <c r="F224" i="3"/>
  <c r="G225" i="3"/>
  <c r="H225" i="3" s="1"/>
  <c r="G224" i="3"/>
  <c r="H224" i="3" s="1"/>
  <c r="L223" i="3"/>
  <c r="M223" i="3" s="1"/>
  <c r="K223" i="3"/>
  <c r="N223" i="3" s="1"/>
  <c r="E225" i="3"/>
  <c r="I224" i="3"/>
  <c r="J224" i="3"/>
  <c r="F227" i="2"/>
  <c r="G227" i="2" s="1"/>
  <c r="E227" i="2"/>
  <c r="H226" i="2"/>
  <c r="I226" i="2"/>
  <c r="K225" i="2"/>
  <c r="L225" i="2" s="1"/>
  <c r="J225" i="2"/>
  <c r="M225" i="2" s="1"/>
  <c r="N177" i="5" l="1"/>
  <c r="O177" i="5"/>
  <c r="N178" i="5"/>
  <c r="O178" i="5"/>
  <c r="I178" i="5"/>
  <c r="F225" i="3"/>
  <c r="L224" i="3"/>
  <c r="M224" i="3" s="1"/>
  <c r="K224" i="3"/>
  <c r="N224" i="3" s="1"/>
  <c r="E226" i="3"/>
  <c r="I225" i="3"/>
  <c r="J225" i="3"/>
  <c r="K226" i="2"/>
  <c r="L226" i="2" s="1"/>
  <c r="J226" i="2"/>
  <c r="M226" i="2" s="1"/>
  <c r="F228" i="2"/>
  <c r="G228" i="2" s="1"/>
  <c r="E228" i="2"/>
  <c r="H227" i="2"/>
  <c r="I227" i="2"/>
  <c r="Q178" i="5" l="1"/>
  <c r="P178" i="5"/>
  <c r="S178" i="5" s="1"/>
  <c r="Q177" i="5"/>
  <c r="R177" i="5" s="1"/>
  <c r="P177" i="5"/>
  <c r="S177" i="5" s="1"/>
  <c r="J178" i="5"/>
  <c r="L179" i="5" s="1"/>
  <c r="M179" i="5" s="1"/>
  <c r="I179" i="5"/>
  <c r="F226" i="3"/>
  <c r="G227" i="3" s="1"/>
  <c r="H227" i="3" s="1"/>
  <c r="G226" i="3"/>
  <c r="H226" i="3" s="1"/>
  <c r="L225" i="3"/>
  <c r="M225" i="3" s="1"/>
  <c r="K225" i="3"/>
  <c r="N225" i="3" s="1"/>
  <c r="E227" i="3"/>
  <c r="I226" i="3"/>
  <c r="J226" i="3"/>
  <c r="K227" i="2"/>
  <c r="L227" i="2" s="1"/>
  <c r="J227" i="2"/>
  <c r="M227" i="2" s="1"/>
  <c r="F229" i="2"/>
  <c r="G229" i="2" s="1"/>
  <c r="E229" i="2"/>
  <c r="H228" i="2"/>
  <c r="I228" i="2"/>
  <c r="N179" i="5" l="1"/>
  <c r="O179" i="5"/>
  <c r="R178" i="5"/>
  <c r="J179" i="5"/>
  <c r="L180" i="5" s="1"/>
  <c r="M180" i="5" s="1"/>
  <c r="I180" i="5"/>
  <c r="F227" i="3"/>
  <c r="L226" i="3"/>
  <c r="M226" i="3" s="1"/>
  <c r="K226" i="3"/>
  <c r="N226" i="3" s="1"/>
  <c r="E228" i="3"/>
  <c r="I227" i="3"/>
  <c r="J227" i="3"/>
  <c r="K228" i="2"/>
  <c r="L228" i="2" s="1"/>
  <c r="J228" i="2"/>
  <c r="M228" i="2" s="1"/>
  <c r="H229" i="2"/>
  <c r="I229" i="2"/>
  <c r="F230" i="2"/>
  <c r="G230" i="2" s="1"/>
  <c r="E230" i="2"/>
  <c r="N180" i="5" l="1"/>
  <c r="O180" i="5"/>
  <c r="Q179" i="5"/>
  <c r="R179" i="5" s="1"/>
  <c r="P179" i="5"/>
  <c r="S179" i="5" s="1"/>
  <c r="J180" i="5"/>
  <c r="L181" i="5" s="1"/>
  <c r="M181" i="5" s="1"/>
  <c r="F228" i="3"/>
  <c r="G228" i="3"/>
  <c r="H228" i="3" s="1"/>
  <c r="E229" i="3"/>
  <c r="I228" i="3"/>
  <c r="J228" i="3"/>
  <c r="L227" i="3"/>
  <c r="M227" i="3" s="1"/>
  <c r="K227" i="3"/>
  <c r="N227" i="3" s="1"/>
  <c r="K229" i="2"/>
  <c r="L229" i="2" s="1"/>
  <c r="J229" i="2"/>
  <c r="M229" i="2" s="1"/>
  <c r="F231" i="2"/>
  <c r="G231" i="2" s="1"/>
  <c r="E231" i="2"/>
  <c r="H230" i="2"/>
  <c r="I230" i="2"/>
  <c r="I181" i="5" l="1"/>
  <c r="N181" i="5"/>
  <c r="O181" i="5"/>
  <c r="Q180" i="5"/>
  <c r="R180" i="5" s="1"/>
  <c r="P180" i="5"/>
  <c r="S180" i="5" s="1"/>
  <c r="J181" i="5"/>
  <c r="L182" i="5" s="1"/>
  <c r="M182" i="5" s="1"/>
  <c r="F229" i="3"/>
  <c r="G229" i="3"/>
  <c r="H229" i="3" s="1"/>
  <c r="J229" i="3" s="1"/>
  <c r="L228" i="3"/>
  <c r="M228" i="3" s="1"/>
  <c r="K228" i="3"/>
  <c r="N228" i="3" s="1"/>
  <c r="E230" i="3"/>
  <c r="I229" i="3"/>
  <c r="H231" i="2"/>
  <c r="I231" i="2"/>
  <c r="K230" i="2"/>
  <c r="L230" i="2" s="1"/>
  <c r="J230" i="2"/>
  <c r="M230" i="2" s="1"/>
  <c r="F232" i="2"/>
  <c r="G232" i="2" s="1"/>
  <c r="E232" i="2"/>
  <c r="N182" i="5" l="1"/>
  <c r="O182" i="5"/>
  <c r="Q181" i="5"/>
  <c r="R181" i="5" s="1"/>
  <c r="P181" i="5"/>
  <c r="S181" i="5" s="1"/>
  <c r="I182" i="5"/>
  <c r="F230" i="3"/>
  <c r="G230" i="3"/>
  <c r="H230" i="3" s="1"/>
  <c r="L229" i="3"/>
  <c r="M229" i="3" s="1"/>
  <c r="K229" i="3"/>
  <c r="N229" i="3" s="1"/>
  <c r="E231" i="3"/>
  <c r="I230" i="3"/>
  <c r="J230" i="3"/>
  <c r="F233" i="2"/>
  <c r="G233" i="2" s="1"/>
  <c r="E233" i="2"/>
  <c r="H232" i="2"/>
  <c r="I232" i="2"/>
  <c r="K231" i="2"/>
  <c r="L231" i="2" s="1"/>
  <c r="J231" i="2"/>
  <c r="M231" i="2" s="1"/>
  <c r="Q182" i="5" l="1"/>
  <c r="R182" i="5" s="1"/>
  <c r="P182" i="5"/>
  <c r="S182" i="5" s="1"/>
  <c r="J182" i="5"/>
  <c r="L183" i="5" s="1"/>
  <c r="M183" i="5" s="1"/>
  <c r="F231" i="3"/>
  <c r="G231" i="3"/>
  <c r="H231" i="3" s="1"/>
  <c r="L230" i="3"/>
  <c r="M230" i="3" s="1"/>
  <c r="K230" i="3"/>
  <c r="N230" i="3" s="1"/>
  <c r="E232" i="3"/>
  <c r="I231" i="3"/>
  <c r="J231" i="3"/>
  <c r="K232" i="2"/>
  <c r="L232" i="2" s="1"/>
  <c r="J232" i="2"/>
  <c r="M232" i="2" s="1"/>
  <c r="F234" i="2"/>
  <c r="G234" i="2" s="1"/>
  <c r="E234" i="2"/>
  <c r="H233" i="2"/>
  <c r="I233" i="2"/>
  <c r="N183" i="5" l="1"/>
  <c r="O183" i="5"/>
  <c r="I183" i="5"/>
  <c r="F232" i="3"/>
  <c r="G232" i="3"/>
  <c r="H232" i="3" s="1"/>
  <c r="I232" i="3" s="1"/>
  <c r="E233" i="3"/>
  <c r="J232" i="3"/>
  <c r="L231" i="3"/>
  <c r="M231" i="3" s="1"/>
  <c r="K231" i="3"/>
  <c r="N231" i="3" s="1"/>
  <c r="K233" i="2"/>
  <c r="L233" i="2" s="1"/>
  <c r="J233" i="2"/>
  <c r="M233" i="2" s="1"/>
  <c r="F235" i="2"/>
  <c r="G235" i="2" s="1"/>
  <c r="E235" i="2"/>
  <c r="H234" i="2"/>
  <c r="I234" i="2"/>
  <c r="Q183" i="5" l="1"/>
  <c r="R183" i="5" s="1"/>
  <c r="P183" i="5"/>
  <c r="S183" i="5" s="1"/>
  <c r="J183" i="5"/>
  <c r="L184" i="5" s="1"/>
  <c r="M184" i="5" s="1"/>
  <c r="F233" i="3"/>
  <c r="G233" i="3"/>
  <c r="H233" i="3" s="1"/>
  <c r="E234" i="3"/>
  <c r="L232" i="3"/>
  <c r="M232" i="3" s="1"/>
  <c r="K232" i="3"/>
  <c r="N232" i="3" s="1"/>
  <c r="I233" i="3"/>
  <c r="J233" i="3"/>
  <c r="F236" i="2"/>
  <c r="G236" i="2" s="1"/>
  <c r="E236" i="2"/>
  <c r="K234" i="2"/>
  <c r="L234" i="2" s="1"/>
  <c r="J234" i="2"/>
  <c r="M234" i="2" s="1"/>
  <c r="H235" i="2"/>
  <c r="I235" i="2"/>
  <c r="I184" i="5" l="1"/>
  <c r="N184" i="5"/>
  <c r="O184" i="5"/>
  <c r="J184" i="5"/>
  <c r="L185" i="5" s="1"/>
  <c r="M185" i="5" s="1"/>
  <c r="F234" i="3"/>
  <c r="G235" i="3"/>
  <c r="H235" i="3" s="1"/>
  <c r="G234" i="3"/>
  <c r="H234" i="3" s="1"/>
  <c r="L233" i="3"/>
  <c r="M233" i="3" s="1"/>
  <c r="K233" i="3"/>
  <c r="N233" i="3" s="1"/>
  <c r="E235" i="3"/>
  <c r="I234" i="3"/>
  <c r="J234" i="3"/>
  <c r="K235" i="2"/>
  <c r="L235" i="2" s="1"/>
  <c r="J235" i="2"/>
  <c r="M235" i="2" s="1"/>
  <c r="F237" i="2"/>
  <c r="G237" i="2" s="1"/>
  <c r="E237" i="2"/>
  <c r="H236" i="2"/>
  <c r="I236" i="2"/>
  <c r="I185" i="5" l="1"/>
  <c r="N185" i="5"/>
  <c r="O185" i="5"/>
  <c r="Q184" i="5"/>
  <c r="R184" i="5" s="1"/>
  <c r="P184" i="5"/>
  <c r="S184" i="5" s="1"/>
  <c r="J185" i="5"/>
  <c r="I186" i="5" s="1"/>
  <c r="F235" i="3"/>
  <c r="L234" i="3"/>
  <c r="M234" i="3" s="1"/>
  <c r="K234" i="3"/>
  <c r="N234" i="3" s="1"/>
  <c r="I235" i="3"/>
  <c r="J235" i="3"/>
  <c r="E236" i="3"/>
  <c r="H237" i="2"/>
  <c r="I237" i="2"/>
  <c r="K236" i="2"/>
  <c r="L236" i="2" s="1"/>
  <c r="J236" i="2"/>
  <c r="M236" i="2" s="1"/>
  <c r="F238" i="2"/>
  <c r="G238" i="2" s="1"/>
  <c r="E238" i="2"/>
  <c r="Q185" i="5" l="1"/>
  <c r="R185" i="5" s="1"/>
  <c r="P185" i="5"/>
  <c r="S185" i="5" s="1"/>
  <c r="L186" i="5"/>
  <c r="M186" i="5" s="1"/>
  <c r="J186" i="5"/>
  <c r="L187" i="5" s="1"/>
  <c r="M187" i="5" s="1"/>
  <c r="F236" i="3"/>
  <c r="G236" i="3"/>
  <c r="H236" i="3" s="1"/>
  <c r="L235" i="3"/>
  <c r="M235" i="3" s="1"/>
  <c r="K235" i="3"/>
  <c r="N235" i="3" s="1"/>
  <c r="I236" i="3"/>
  <c r="J236" i="3"/>
  <c r="E237" i="3"/>
  <c r="F239" i="2"/>
  <c r="G239" i="2" s="1"/>
  <c r="E239" i="2"/>
  <c r="H238" i="2"/>
  <c r="I238" i="2"/>
  <c r="K237" i="2"/>
  <c r="L237" i="2" s="1"/>
  <c r="J237" i="2"/>
  <c r="M237" i="2" s="1"/>
  <c r="N187" i="5" l="1"/>
  <c r="O187" i="5"/>
  <c r="N186" i="5"/>
  <c r="O186" i="5"/>
  <c r="I187" i="5"/>
  <c r="J187" i="5" s="1"/>
  <c r="L188" i="5" s="1"/>
  <c r="M188" i="5" s="1"/>
  <c r="F237" i="3"/>
  <c r="G237" i="3"/>
  <c r="H237" i="3" s="1"/>
  <c r="E238" i="3"/>
  <c r="I237" i="3"/>
  <c r="J237" i="3"/>
  <c r="L236" i="3"/>
  <c r="M236" i="3" s="1"/>
  <c r="K236" i="3"/>
  <c r="N236" i="3" s="1"/>
  <c r="K238" i="2"/>
  <c r="L238" i="2" s="1"/>
  <c r="J238" i="2"/>
  <c r="M238" i="2" s="1"/>
  <c r="F240" i="2"/>
  <c r="G240" i="2" s="1"/>
  <c r="E240" i="2"/>
  <c r="H239" i="2"/>
  <c r="I239" i="2"/>
  <c r="N188" i="5" l="1"/>
  <c r="O188" i="5"/>
  <c r="Q186" i="5"/>
  <c r="R186" i="5" s="1"/>
  <c r="P186" i="5"/>
  <c r="S186" i="5" s="1"/>
  <c r="Q187" i="5"/>
  <c r="R187" i="5" s="1"/>
  <c r="P187" i="5"/>
  <c r="S187" i="5" s="1"/>
  <c r="I188" i="5"/>
  <c r="J188" i="5" s="1"/>
  <c r="F238" i="3"/>
  <c r="G239" i="3" s="1"/>
  <c r="H239" i="3" s="1"/>
  <c r="G238" i="3"/>
  <c r="H238" i="3" s="1"/>
  <c r="I238" i="3" s="1"/>
  <c r="L237" i="3"/>
  <c r="M237" i="3" s="1"/>
  <c r="K237" i="3"/>
  <c r="N237" i="3" s="1"/>
  <c r="E239" i="3"/>
  <c r="J238" i="3"/>
  <c r="K239" i="2"/>
  <c r="L239" i="2" s="1"/>
  <c r="J239" i="2"/>
  <c r="M239" i="2" s="1"/>
  <c r="F241" i="2"/>
  <c r="G241" i="2" s="1"/>
  <c r="E241" i="2"/>
  <c r="H240" i="2"/>
  <c r="I240" i="2"/>
  <c r="L189" i="5" l="1"/>
  <c r="M189" i="5" s="1"/>
  <c r="I189" i="5"/>
  <c r="Q188" i="5"/>
  <c r="R188" i="5" s="1"/>
  <c r="P188" i="5"/>
  <c r="S188" i="5" s="1"/>
  <c r="J189" i="5"/>
  <c r="I190" i="5" s="1"/>
  <c r="F239" i="3"/>
  <c r="L238" i="3"/>
  <c r="M238" i="3" s="1"/>
  <c r="K238" i="3"/>
  <c r="N238" i="3" s="1"/>
  <c r="E240" i="3"/>
  <c r="I239" i="3"/>
  <c r="J239" i="3"/>
  <c r="K240" i="2"/>
  <c r="L240" i="2" s="1"/>
  <c r="J240" i="2"/>
  <c r="M240" i="2" s="1"/>
  <c r="F242" i="2"/>
  <c r="G242" i="2" s="1"/>
  <c r="E242" i="2"/>
  <c r="H241" i="2"/>
  <c r="I241" i="2"/>
  <c r="N189" i="5" l="1"/>
  <c r="O189" i="5"/>
  <c r="J190" i="5"/>
  <c r="L191" i="5" s="1"/>
  <c r="M191" i="5" s="1"/>
  <c r="L190" i="5"/>
  <c r="M190" i="5" s="1"/>
  <c r="F240" i="3"/>
  <c r="G240" i="3"/>
  <c r="H240" i="3" s="1"/>
  <c r="E241" i="3"/>
  <c r="I240" i="3"/>
  <c r="J240" i="3"/>
  <c r="L239" i="3"/>
  <c r="M239" i="3" s="1"/>
  <c r="K239" i="3"/>
  <c r="N239" i="3" s="1"/>
  <c r="K241" i="2"/>
  <c r="L241" i="2" s="1"/>
  <c r="J241" i="2"/>
  <c r="M241" i="2" s="1"/>
  <c r="F243" i="2"/>
  <c r="G243" i="2" s="1"/>
  <c r="E243" i="2"/>
  <c r="H242" i="2"/>
  <c r="I242" i="2"/>
  <c r="N190" i="5" l="1"/>
  <c r="O190" i="5"/>
  <c r="N191" i="5"/>
  <c r="O191" i="5"/>
  <c r="Q189" i="5"/>
  <c r="R189" i="5" s="1"/>
  <c r="P189" i="5"/>
  <c r="S189" i="5" s="1"/>
  <c r="I191" i="5"/>
  <c r="J191" i="5" s="1"/>
  <c r="F241" i="3"/>
  <c r="G242" i="3" s="1"/>
  <c r="H242" i="3" s="1"/>
  <c r="G241" i="3"/>
  <c r="H241" i="3" s="1"/>
  <c r="I241" i="3" s="1"/>
  <c r="J241" i="3"/>
  <c r="L240" i="3"/>
  <c r="M240" i="3" s="1"/>
  <c r="K240" i="3"/>
  <c r="N240" i="3" s="1"/>
  <c r="E242" i="3"/>
  <c r="H243" i="2"/>
  <c r="I243" i="2"/>
  <c r="K242" i="2"/>
  <c r="L242" i="2" s="1"/>
  <c r="J242" i="2"/>
  <c r="M242" i="2" s="1"/>
  <c r="F244" i="2"/>
  <c r="G244" i="2" s="1"/>
  <c r="E244" i="2"/>
  <c r="L192" i="5" l="1"/>
  <c r="M192" i="5" s="1"/>
  <c r="I192" i="5"/>
  <c r="N192" i="5"/>
  <c r="O192" i="5"/>
  <c r="Q191" i="5"/>
  <c r="P191" i="5"/>
  <c r="S191" i="5" s="1"/>
  <c r="Q190" i="5"/>
  <c r="R190" i="5" s="1"/>
  <c r="P190" i="5"/>
  <c r="S190" i="5" s="1"/>
  <c r="J192" i="5"/>
  <c r="I193" i="5" s="1"/>
  <c r="F242" i="3"/>
  <c r="E243" i="3"/>
  <c r="I242" i="3"/>
  <c r="J242" i="3"/>
  <c r="L241" i="3"/>
  <c r="M241" i="3" s="1"/>
  <c r="K241" i="3"/>
  <c r="N241" i="3" s="1"/>
  <c r="F245" i="2"/>
  <c r="G245" i="2" s="1"/>
  <c r="E245" i="2"/>
  <c r="H244" i="2"/>
  <c r="I244" i="2"/>
  <c r="K243" i="2"/>
  <c r="L243" i="2" s="1"/>
  <c r="J243" i="2"/>
  <c r="M243" i="2" s="1"/>
  <c r="R191" i="5" l="1"/>
  <c r="Q192" i="5"/>
  <c r="R192" i="5" s="1"/>
  <c r="P192" i="5"/>
  <c r="S192" i="5" s="1"/>
  <c r="J193" i="5"/>
  <c r="L194" i="5" s="1"/>
  <c r="M194" i="5" s="1"/>
  <c r="I194" i="5"/>
  <c r="L193" i="5"/>
  <c r="M193" i="5" s="1"/>
  <c r="F243" i="3"/>
  <c r="G243" i="3"/>
  <c r="H243" i="3" s="1"/>
  <c r="L242" i="3"/>
  <c r="M242" i="3" s="1"/>
  <c r="K242" i="3"/>
  <c r="N242" i="3" s="1"/>
  <c r="E244" i="3"/>
  <c r="I243" i="3"/>
  <c r="J243" i="3"/>
  <c r="K244" i="2"/>
  <c r="L244" i="2" s="1"/>
  <c r="J244" i="2"/>
  <c r="M244" i="2" s="1"/>
  <c r="F246" i="2"/>
  <c r="G246" i="2" s="1"/>
  <c r="E246" i="2"/>
  <c r="H245" i="2"/>
  <c r="I245" i="2"/>
  <c r="N193" i="5" l="1"/>
  <c r="O193" i="5"/>
  <c r="N194" i="5"/>
  <c r="O194" i="5"/>
  <c r="J194" i="5"/>
  <c r="L195" i="5" s="1"/>
  <c r="M195" i="5" s="1"/>
  <c r="F244" i="3"/>
  <c r="G244" i="3"/>
  <c r="H244" i="3" s="1"/>
  <c r="E245" i="3"/>
  <c r="L243" i="3"/>
  <c r="M243" i="3" s="1"/>
  <c r="K243" i="3"/>
  <c r="N243" i="3" s="1"/>
  <c r="I244" i="3"/>
  <c r="J244" i="3"/>
  <c r="K245" i="2"/>
  <c r="L245" i="2" s="1"/>
  <c r="J245" i="2"/>
  <c r="M245" i="2" s="1"/>
  <c r="F247" i="2"/>
  <c r="G247" i="2" s="1"/>
  <c r="E247" i="2"/>
  <c r="H246" i="2"/>
  <c r="I246" i="2"/>
  <c r="N195" i="5" l="1"/>
  <c r="O195" i="5"/>
  <c r="Q194" i="5"/>
  <c r="P194" i="5"/>
  <c r="S194" i="5" s="1"/>
  <c r="Q193" i="5"/>
  <c r="R193" i="5" s="1"/>
  <c r="P193" i="5"/>
  <c r="S193" i="5" s="1"/>
  <c r="I195" i="5"/>
  <c r="F245" i="3"/>
  <c r="G246" i="3" s="1"/>
  <c r="H246" i="3" s="1"/>
  <c r="G245" i="3"/>
  <c r="H245" i="3" s="1"/>
  <c r="I245" i="3" s="1"/>
  <c r="L244" i="3"/>
  <c r="M244" i="3" s="1"/>
  <c r="K244" i="3"/>
  <c r="N244" i="3" s="1"/>
  <c r="E246" i="3"/>
  <c r="J245" i="3"/>
  <c r="K246" i="2"/>
  <c r="L246" i="2" s="1"/>
  <c r="J246" i="2"/>
  <c r="M246" i="2" s="1"/>
  <c r="F248" i="2"/>
  <c r="G248" i="2" s="1"/>
  <c r="E248" i="2"/>
  <c r="H247" i="2"/>
  <c r="I247" i="2"/>
  <c r="R194" i="5" l="1"/>
  <c r="Q195" i="5"/>
  <c r="R195" i="5" s="1"/>
  <c r="P195" i="5"/>
  <c r="S195" i="5" s="1"/>
  <c r="J195" i="5"/>
  <c r="I196" i="5" s="1"/>
  <c r="F246" i="3"/>
  <c r="L245" i="3"/>
  <c r="M245" i="3" s="1"/>
  <c r="K245" i="3"/>
  <c r="N245" i="3" s="1"/>
  <c r="E247" i="3"/>
  <c r="I246" i="3"/>
  <c r="J246" i="3"/>
  <c r="H248" i="2"/>
  <c r="I248" i="2"/>
  <c r="K247" i="2"/>
  <c r="L247" i="2" s="1"/>
  <c r="J247" i="2"/>
  <c r="M247" i="2" s="1"/>
  <c r="F249" i="2"/>
  <c r="G249" i="2" s="1"/>
  <c r="E249" i="2"/>
  <c r="J196" i="5" l="1"/>
  <c r="L197" i="5" s="1"/>
  <c r="M197" i="5" s="1"/>
  <c r="L196" i="5"/>
  <c r="M196" i="5" s="1"/>
  <c r="F247" i="3"/>
  <c r="G247" i="3"/>
  <c r="H247" i="3" s="1"/>
  <c r="L246" i="3"/>
  <c r="M246" i="3" s="1"/>
  <c r="K246" i="3"/>
  <c r="N246" i="3" s="1"/>
  <c r="E248" i="3"/>
  <c r="I247" i="3"/>
  <c r="J247" i="3"/>
  <c r="H249" i="2"/>
  <c r="I249" i="2"/>
  <c r="F250" i="2"/>
  <c r="G250" i="2" s="1"/>
  <c r="E250" i="2"/>
  <c r="K248" i="2"/>
  <c r="L248" i="2" s="1"/>
  <c r="J248" i="2"/>
  <c r="M248" i="2" s="1"/>
  <c r="I197" i="5" l="1"/>
  <c r="N196" i="5"/>
  <c r="O196" i="5"/>
  <c r="N197" i="5"/>
  <c r="O197" i="5"/>
  <c r="J197" i="5"/>
  <c r="L198" i="5" s="1"/>
  <c r="M198" i="5" s="1"/>
  <c r="I198" i="5"/>
  <c r="F248" i="3"/>
  <c r="G248" i="3"/>
  <c r="H248" i="3" s="1"/>
  <c r="I248" i="3" s="1"/>
  <c r="J248" i="3"/>
  <c r="E249" i="3"/>
  <c r="L247" i="3"/>
  <c r="M247" i="3" s="1"/>
  <c r="K247" i="3"/>
  <c r="N247" i="3" s="1"/>
  <c r="F251" i="2"/>
  <c r="G251" i="2" s="1"/>
  <c r="E251" i="2"/>
  <c r="H250" i="2"/>
  <c r="I250" i="2"/>
  <c r="K249" i="2"/>
  <c r="L249" i="2" s="1"/>
  <c r="J249" i="2"/>
  <c r="M249" i="2" s="1"/>
  <c r="N198" i="5" l="1"/>
  <c r="O198" i="5"/>
  <c r="Q197" i="5"/>
  <c r="P197" i="5"/>
  <c r="S197" i="5" s="1"/>
  <c r="Q196" i="5"/>
  <c r="R196" i="5" s="1"/>
  <c r="P196" i="5"/>
  <c r="S196" i="5" s="1"/>
  <c r="J198" i="5"/>
  <c r="I199" i="5" s="1"/>
  <c r="F249" i="3"/>
  <c r="G249" i="3"/>
  <c r="H249" i="3" s="1"/>
  <c r="E250" i="3"/>
  <c r="I249" i="3"/>
  <c r="J249" i="3"/>
  <c r="L248" i="3"/>
  <c r="M248" i="3" s="1"/>
  <c r="K248" i="3"/>
  <c r="N248" i="3" s="1"/>
  <c r="F252" i="2"/>
  <c r="G252" i="2" s="1"/>
  <c r="E252" i="2"/>
  <c r="K250" i="2"/>
  <c r="L250" i="2" s="1"/>
  <c r="J250" i="2"/>
  <c r="M250" i="2" s="1"/>
  <c r="H251" i="2"/>
  <c r="I251" i="2"/>
  <c r="Q198" i="5" l="1"/>
  <c r="R198" i="5" s="1"/>
  <c r="P198" i="5"/>
  <c r="S198" i="5" s="1"/>
  <c r="R197" i="5"/>
  <c r="J199" i="5"/>
  <c r="L200" i="5" s="1"/>
  <c r="M200" i="5" s="1"/>
  <c r="L199" i="5"/>
  <c r="M199" i="5" s="1"/>
  <c r="F250" i="3"/>
  <c r="G251" i="3"/>
  <c r="H251" i="3" s="1"/>
  <c r="G250" i="3"/>
  <c r="H250" i="3" s="1"/>
  <c r="L249" i="3"/>
  <c r="M249" i="3" s="1"/>
  <c r="K249" i="3"/>
  <c r="N249" i="3" s="1"/>
  <c r="E251" i="3"/>
  <c r="I250" i="3"/>
  <c r="J250" i="3"/>
  <c r="K251" i="2"/>
  <c r="L251" i="2" s="1"/>
  <c r="J251" i="2"/>
  <c r="M251" i="2" s="1"/>
  <c r="F253" i="2"/>
  <c r="G253" i="2" s="1"/>
  <c r="E253" i="2"/>
  <c r="H252" i="2"/>
  <c r="I252" i="2"/>
  <c r="N199" i="5" l="1"/>
  <c r="O199" i="5"/>
  <c r="N200" i="5"/>
  <c r="O200" i="5"/>
  <c r="I200" i="5"/>
  <c r="J200" i="5" s="1"/>
  <c r="F251" i="3"/>
  <c r="L250" i="3"/>
  <c r="M250" i="3" s="1"/>
  <c r="K250" i="3"/>
  <c r="N250" i="3" s="1"/>
  <c r="E252" i="3"/>
  <c r="I251" i="3"/>
  <c r="J251" i="3"/>
  <c r="K252" i="2"/>
  <c r="L252" i="2" s="1"/>
  <c r="J252" i="2"/>
  <c r="M252" i="2" s="1"/>
  <c r="F254" i="2"/>
  <c r="G254" i="2" s="1"/>
  <c r="E254" i="2"/>
  <c r="H253" i="2"/>
  <c r="I253" i="2"/>
  <c r="L201" i="5" l="1"/>
  <c r="M201" i="5" s="1"/>
  <c r="I201" i="5"/>
  <c r="N201" i="5"/>
  <c r="O201" i="5"/>
  <c r="Q200" i="5"/>
  <c r="P200" i="5"/>
  <c r="S200" i="5" s="1"/>
  <c r="Q199" i="5"/>
  <c r="R199" i="5" s="1"/>
  <c r="P199" i="5"/>
  <c r="S199" i="5" s="1"/>
  <c r="J201" i="5"/>
  <c r="I202" i="5" s="1"/>
  <c r="F252" i="3"/>
  <c r="G252" i="3"/>
  <c r="H252" i="3" s="1"/>
  <c r="I252" i="3" s="1"/>
  <c r="L251" i="3"/>
  <c r="M251" i="3" s="1"/>
  <c r="K251" i="3"/>
  <c r="N251" i="3" s="1"/>
  <c r="E253" i="3"/>
  <c r="K253" i="2"/>
  <c r="L253" i="2" s="1"/>
  <c r="J253" i="2"/>
  <c r="M253" i="2" s="1"/>
  <c r="F255" i="2"/>
  <c r="G255" i="2" s="1"/>
  <c r="E255" i="2"/>
  <c r="H254" i="2"/>
  <c r="I254" i="2"/>
  <c r="J252" i="3" l="1"/>
  <c r="Q201" i="5"/>
  <c r="R201" i="5" s="1"/>
  <c r="P201" i="5"/>
  <c r="S201" i="5" s="1"/>
  <c r="R200" i="5"/>
  <c r="J202" i="5"/>
  <c r="I203" i="5" s="1"/>
  <c r="L202" i="5"/>
  <c r="M202" i="5" s="1"/>
  <c r="F253" i="3"/>
  <c r="G253" i="3"/>
  <c r="H253" i="3" s="1"/>
  <c r="I253" i="3" s="1"/>
  <c r="E254" i="3"/>
  <c r="J253" i="3"/>
  <c r="L252" i="3"/>
  <c r="M252" i="3" s="1"/>
  <c r="K252" i="3"/>
  <c r="N252" i="3" s="1"/>
  <c r="K254" i="2"/>
  <c r="L254" i="2" s="1"/>
  <c r="J254" i="2"/>
  <c r="M254" i="2" s="1"/>
  <c r="F256" i="2"/>
  <c r="G256" i="2" s="1"/>
  <c r="E256" i="2"/>
  <c r="H255" i="2"/>
  <c r="I255" i="2"/>
  <c r="N202" i="5" l="1"/>
  <c r="O202" i="5"/>
  <c r="J203" i="5"/>
  <c r="L204" i="5" s="1"/>
  <c r="M204" i="5" s="1"/>
  <c r="L203" i="5"/>
  <c r="M203" i="5" s="1"/>
  <c r="F254" i="3"/>
  <c r="G254" i="3"/>
  <c r="H254" i="3" s="1"/>
  <c r="L253" i="3"/>
  <c r="M253" i="3" s="1"/>
  <c r="K253" i="3"/>
  <c r="N253" i="3" s="1"/>
  <c r="E255" i="3"/>
  <c r="I254" i="3"/>
  <c r="J254" i="3"/>
  <c r="K255" i="2"/>
  <c r="L255" i="2" s="1"/>
  <c r="J255" i="2"/>
  <c r="M255" i="2" s="1"/>
  <c r="F257" i="2"/>
  <c r="G257" i="2" s="1"/>
  <c r="E257" i="2"/>
  <c r="H256" i="2"/>
  <c r="I256" i="2"/>
  <c r="N203" i="5" l="1"/>
  <c r="O203" i="5"/>
  <c r="N204" i="5"/>
  <c r="O204" i="5"/>
  <c r="Q202" i="5"/>
  <c r="R202" i="5" s="1"/>
  <c r="P202" i="5"/>
  <c r="S202" i="5" s="1"/>
  <c r="I204" i="5"/>
  <c r="F255" i="3"/>
  <c r="G255" i="3"/>
  <c r="H255" i="3" s="1"/>
  <c r="I255" i="3" s="1"/>
  <c r="L254" i="3"/>
  <c r="M254" i="3" s="1"/>
  <c r="K254" i="3"/>
  <c r="N254" i="3" s="1"/>
  <c r="E256" i="3"/>
  <c r="J255" i="3"/>
  <c r="K256" i="2"/>
  <c r="L256" i="2" s="1"/>
  <c r="J256" i="2"/>
  <c r="M256" i="2" s="1"/>
  <c r="F258" i="2"/>
  <c r="G258" i="2" s="1"/>
  <c r="E258" i="2"/>
  <c r="H257" i="2"/>
  <c r="I257" i="2"/>
  <c r="Q204" i="5" l="1"/>
  <c r="P204" i="5"/>
  <c r="S204" i="5" s="1"/>
  <c r="Q203" i="5"/>
  <c r="R203" i="5" s="1"/>
  <c r="P203" i="5"/>
  <c r="S203" i="5" s="1"/>
  <c r="J204" i="5"/>
  <c r="L205" i="5" s="1"/>
  <c r="M205" i="5" s="1"/>
  <c r="F256" i="3"/>
  <c r="G256" i="3"/>
  <c r="H256" i="3" s="1"/>
  <c r="L255" i="3"/>
  <c r="M255" i="3" s="1"/>
  <c r="K255" i="3"/>
  <c r="N255" i="3" s="1"/>
  <c r="E257" i="3"/>
  <c r="I256" i="3"/>
  <c r="J256" i="3"/>
  <c r="K257" i="2"/>
  <c r="L257" i="2" s="1"/>
  <c r="J257" i="2"/>
  <c r="M257" i="2" s="1"/>
  <c r="H258" i="2"/>
  <c r="I258" i="2"/>
  <c r="F259" i="2"/>
  <c r="G259" i="2" s="1"/>
  <c r="E259" i="2"/>
  <c r="N205" i="5" l="1"/>
  <c r="O205" i="5"/>
  <c r="R204" i="5"/>
  <c r="I205" i="5"/>
  <c r="F257" i="3"/>
  <c r="G257" i="3"/>
  <c r="H257" i="3" s="1"/>
  <c r="L256" i="3"/>
  <c r="M256" i="3" s="1"/>
  <c r="K256" i="3"/>
  <c r="N256" i="3" s="1"/>
  <c r="E258" i="3"/>
  <c r="I257" i="3"/>
  <c r="J257" i="3"/>
  <c r="K258" i="2"/>
  <c r="L258" i="2" s="1"/>
  <c r="J258" i="2"/>
  <c r="M258" i="2" s="1"/>
  <c r="F260" i="2"/>
  <c r="G260" i="2" s="1"/>
  <c r="E260" i="2"/>
  <c r="H259" i="2"/>
  <c r="I259" i="2"/>
  <c r="Q205" i="5" l="1"/>
  <c r="R205" i="5" s="1"/>
  <c r="P205" i="5"/>
  <c r="S205" i="5" s="1"/>
  <c r="J205" i="5"/>
  <c r="I206" i="5" s="1"/>
  <c r="F258" i="3"/>
  <c r="G259" i="3" s="1"/>
  <c r="H259" i="3" s="1"/>
  <c r="G258" i="3"/>
  <c r="H258" i="3" s="1"/>
  <c r="L257" i="3"/>
  <c r="M257" i="3" s="1"/>
  <c r="K257" i="3"/>
  <c r="N257" i="3" s="1"/>
  <c r="E259" i="3"/>
  <c r="I258" i="3"/>
  <c r="J258" i="3"/>
  <c r="K259" i="2"/>
  <c r="L259" i="2" s="1"/>
  <c r="J259" i="2"/>
  <c r="M259" i="2" s="1"/>
  <c r="F261" i="2"/>
  <c r="G261" i="2" s="1"/>
  <c r="E261" i="2"/>
  <c r="H260" i="2"/>
  <c r="I260" i="2"/>
  <c r="J206" i="5" l="1"/>
  <c r="L207" i="5" s="1"/>
  <c r="M207" i="5" s="1"/>
  <c r="I207" i="5"/>
  <c r="L206" i="5"/>
  <c r="M206" i="5" s="1"/>
  <c r="F259" i="3"/>
  <c r="I259" i="3"/>
  <c r="J259" i="3"/>
  <c r="E260" i="3"/>
  <c r="L258" i="3"/>
  <c r="M258" i="3" s="1"/>
  <c r="K258" i="3"/>
  <c r="N258" i="3" s="1"/>
  <c r="K260" i="2"/>
  <c r="L260" i="2" s="1"/>
  <c r="J260" i="2"/>
  <c r="M260" i="2" s="1"/>
  <c r="F262" i="2"/>
  <c r="G262" i="2" s="1"/>
  <c r="E262" i="2"/>
  <c r="H261" i="2"/>
  <c r="I261" i="2"/>
  <c r="N206" i="5" l="1"/>
  <c r="O206" i="5"/>
  <c r="N207" i="5"/>
  <c r="O207" i="5"/>
  <c r="J207" i="5"/>
  <c r="I208" i="5" s="1"/>
  <c r="F260" i="3"/>
  <c r="G261" i="3" s="1"/>
  <c r="H261" i="3" s="1"/>
  <c r="G260" i="3"/>
  <c r="H260" i="3" s="1"/>
  <c r="I260" i="3" s="1"/>
  <c r="J260" i="3"/>
  <c r="E261" i="3"/>
  <c r="L259" i="3"/>
  <c r="M259" i="3" s="1"/>
  <c r="K259" i="3"/>
  <c r="N259" i="3" s="1"/>
  <c r="H262" i="2"/>
  <c r="I262" i="2"/>
  <c r="K261" i="2"/>
  <c r="L261" i="2" s="1"/>
  <c r="J261" i="2"/>
  <c r="M261" i="2" s="1"/>
  <c r="F263" i="2"/>
  <c r="G263" i="2" s="1"/>
  <c r="E263" i="2"/>
  <c r="Q207" i="5" l="1"/>
  <c r="P207" i="5"/>
  <c r="S207" i="5" s="1"/>
  <c r="Q206" i="5"/>
  <c r="R206" i="5" s="1"/>
  <c r="P206" i="5"/>
  <c r="S206" i="5" s="1"/>
  <c r="J208" i="5"/>
  <c r="I209" i="5" s="1"/>
  <c r="L208" i="5"/>
  <c r="M208" i="5" s="1"/>
  <c r="F261" i="3"/>
  <c r="G262" i="3" s="1"/>
  <c r="H262" i="3" s="1"/>
  <c r="E262" i="3"/>
  <c r="I261" i="3"/>
  <c r="J261" i="3"/>
  <c r="L260" i="3"/>
  <c r="M260" i="3" s="1"/>
  <c r="K260" i="3"/>
  <c r="N260" i="3" s="1"/>
  <c r="F264" i="2"/>
  <c r="G264" i="2" s="1"/>
  <c r="E264" i="2"/>
  <c r="H263" i="2"/>
  <c r="I263" i="2"/>
  <c r="K262" i="2"/>
  <c r="L262" i="2" s="1"/>
  <c r="J262" i="2"/>
  <c r="M262" i="2" s="1"/>
  <c r="N208" i="5" l="1"/>
  <c r="O208" i="5"/>
  <c r="R207" i="5"/>
  <c r="J209" i="5"/>
  <c r="L210" i="5" s="1"/>
  <c r="M210" i="5" s="1"/>
  <c r="L209" i="5"/>
  <c r="M209" i="5" s="1"/>
  <c r="F262" i="3"/>
  <c r="L261" i="3"/>
  <c r="M261" i="3" s="1"/>
  <c r="K261" i="3"/>
  <c r="N261" i="3" s="1"/>
  <c r="E263" i="3"/>
  <c r="I262" i="3"/>
  <c r="J262" i="3"/>
  <c r="K263" i="2"/>
  <c r="L263" i="2" s="1"/>
  <c r="J263" i="2"/>
  <c r="M263" i="2" s="1"/>
  <c r="F265" i="2"/>
  <c r="G265" i="2" s="1"/>
  <c r="E265" i="2"/>
  <c r="H264" i="2"/>
  <c r="I264" i="2"/>
  <c r="I210" i="5" l="1"/>
  <c r="N209" i="5"/>
  <c r="O209" i="5"/>
  <c r="N210" i="5"/>
  <c r="O210" i="5"/>
  <c r="Q208" i="5"/>
  <c r="R208" i="5" s="1"/>
  <c r="P208" i="5"/>
  <c r="S208" i="5" s="1"/>
  <c r="J210" i="5"/>
  <c r="I211" i="5" s="1"/>
  <c r="F263" i="3"/>
  <c r="G263" i="3"/>
  <c r="H263" i="3" s="1"/>
  <c r="I263" i="3" s="1"/>
  <c r="L262" i="3"/>
  <c r="M262" i="3" s="1"/>
  <c r="K262" i="3"/>
  <c r="N262" i="3" s="1"/>
  <c r="J263" i="3"/>
  <c r="E264" i="3"/>
  <c r="K264" i="2"/>
  <c r="L264" i="2" s="1"/>
  <c r="J264" i="2"/>
  <c r="M264" i="2" s="1"/>
  <c r="F266" i="2"/>
  <c r="G266" i="2" s="1"/>
  <c r="E266" i="2"/>
  <c r="H265" i="2"/>
  <c r="I265" i="2"/>
  <c r="Q209" i="5" l="1"/>
  <c r="R209" i="5" s="1"/>
  <c r="P209" i="5"/>
  <c r="S209" i="5" s="1"/>
  <c r="Q210" i="5"/>
  <c r="R210" i="5" s="1"/>
  <c r="P210" i="5"/>
  <c r="S210" i="5" s="1"/>
  <c r="J211" i="5"/>
  <c r="L212" i="5" s="1"/>
  <c r="M212" i="5" s="1"/>
  <c r="L211" i="5"/>
  <c r="M211" i="5" s="1"/>
  <c r="F264" i="3"/>
  <c r="G264" i="3"/>
  <c r="H264" i="3" s="1"/>
  <c r="L263" i="3"/>
  <c r="M263" i="3" s="1"/>
  <c r="K263" i="3"/>
  <c r="N263" i="3" s="1"/>
  <c r="I264" i="3"/>
  <c r="J264" i="3"/>
  <c r="E265" i="3"/>
  <c r="H266" i="2"/>
  <c r="I266" i="2"/>
  <c r="K265" i="2"/>
  <c r="L265" i="2" s="1"/>
  <c r="J265" i="2"/>
  <c r="M265" i="2" s="1"/>
  <c r="F267" i="2"/>
  <c r="G267" i="2" s="1"/>
  <c r="E267" i="2"/>
  <c r="N211" i="5" l="1"/>
  <c r="O211" i="5"/>
  <c r="N212" i="5"/>
  <c r="O212" i="5"/>
  <c r="I212" i="5"/>
  <c r="F265" i="3"/>
  <c r="G266" i="3" s="1"/>
  <c r="H266" i="3" s="1"/>
  <c r="G265" i="3"/>
  <c r="H265" i="3" s="1"/>
  <c r="E266" i="3"/>
  <c r="I265" i="3"/>
  <c r="J265" i="3"/>
  <c r="L264" i="3"/>
  <c r="M264" i="3" s="1"/>
  <c r="K264" i="3"/>
  <c r="N264" i="3" s="1"/>
  <c r="H267" i="2"/>
  <c r="I267" i="2"/>
  <c r="F268" i="2"/>
  <c r="G268" i="2" s="1"/>
  <c r="E268" i="2"/>
  <c r="K266" i="2"/>
  <c r="L266" i="2" s="1"/>
  <c r="J266" i="2"/>
  <c r="M266" i="2" s="1"/>
  <c r="Q212" i="5" l="1"/>
  <c r="P212" i="5"/>
  <c r="S212" i="5" s="1"/>
  <c r="Q211" i="5"/>
  <c r="R211" i="5" s="1"/>
  <c r="P211" i="5"/>
  <c r="S211" i="5" s="1"/>
  <c r="J212" i="5"/>
  <c r="L213" i="5" s="1"/>
  <c r="M213" i="5" s="1"/>
  <c r="I213" i="5"/>
  <c r="F266" i="3"/>
  <c r="G267" i="3" s="1"/>
  <c r="H267" i="3" s="1"/>
  <c r="L265" i="3"/>
  <c r="M265" i="3" s="1"/>
  <c r="K265" i="3"/>
  <c r="N265" i="3" s="1"/>
  <c r="E267" i="3"/>
  <c r="I266" i="3"/>
  <c r="J266" i="3"/>
  <c r="H268" i="2"/>
  <c r="I268" i="2"/>
  <c r="F269" i="2"/>
  <c r="G269" i="2" s="1"/>
  <c r="E269" i="2"/>
  <c r="K267" i="2"/>
  <c r="L267" i="2" s="1"/>
  <c r="J267" i="2"/>
  <c r="M267" i="2" s="1"/>
  <c r="N213" i="5" l="1"/>
  <c r="O213" i="5"/>
  <c r="R212" i="5"/>
  <c r="J213" i="5"/>
  <c r="L214" i="5" s="1"/>
  <c r="M214" i="5" s="1"/>
  <c r="F267" i="3"/>
  <c r="I267" i="3"/>
  <c r="J267" i="3"/>
  <c r="L266" i="3"/>
  <c r="M266" i="3" s="1"/>
  <c r="K266" i="3"/>
  <c r="N266" i="3" s="1"/>
  <c r="E268" i="3"/>
  <c r="F270" i="2"/>
  <c r="G270" i="2" s="1"/>
  <c r="E270" i="2"/>
  <c r="H269" i="2"/>
  <c r="I269" i="2"/>
  <c r="K268" i="2"/>
  <c r="L268" i="2" s="1"/>
  <c r="J268" i="2"/>
  <c r="M268" i="2" s="1"/>
  <c r="N214" i="5" l="1"/>
  <c r="O214" i="5"/>
  <c r="Q213" i="5"/>
  <c r="R213" i="5" s="1"/>
  <c r="P213" i="5"/>
  <c r="S213" i="5" s="1"/>
  <c r="I214" i="5"/>
  <c r="F268" i="3"/>
  <c r="G268" i="3"/>
  <c r="H268" i="3" s="1"/>
  <c r="I268" i="3" s="1"/>
  <c r="J268" i="3"/>
  <c r="E269" i="3"/>
  <c r="L267" i="3"/>
  <c r="M267" i="3" s="1"/>
  <c r="K267" i="3"/>
  <c r="N267" i="3" s="1"/>
  <c r="K269" i="2"/>
  <c r="L269" i="2" s="1"/>
  <c r="J269" i="2"/>
  <c r="M269" i="2" s="1"/>
  <c r="F271" i="2"/>
  <c r="G271" i="2" s="1"/>
  <c r="E271" i="2"/>
  <c r="H270" i="2"/>
  <c r="I270" i="2"/>
  <c r="Q214" i="5" l="1"/>
  <c r="R214" i="5" s="1"/>
  <c r="P214" i="5"/>
  <c r="S214" i="5" s="1"/>
  <c r="J214" i="5"/>
  <c r="L215" i="5" s="1"/>
  <c r="M215" i="5" s="1"/>
  <c r="F269" i="3"/>
  <c r="G270" i="3"/>
  <c r="H270" i="3" s="1"/>
  <c r="G269" i="3"/>
  <c r="H269" i="3" s="1"/>
  <c r="E270" i="3"/>
  <c r="F270" i="3" s="1"/>
  <c r="I269" i="3"/>
  <c r="J269" i="3"/>
  <c r="L268" i="3"/>
  <c r="M268" i="3" s="1"/>
  <c r="K268" i="3"/>
  <c r="N268" i="3" s="1"/>
  <c r="K270" i="2"/>
  <c r="L270" i="2" s="1"/>
  <c r="J270" i="2"/>
  <c r="M270" i="2" s="1"/>
  <c r="F272" i="2"/>
  <c r="G272" i="2" s="1"/>
  <c r="E272" i="2"/>
  <c r="H271" i="2"/>
  <c r="I271" i="2"/>
  <c r="I215" i="5" l="1"/>
  <c r="N215" i="5"/>
  <c r="O215" i="5"/>
  <c r="J215" i="5"/>
  <c r="L216" i="5" s="1"/>
  <c r="M216" i="5" s="1"/>
  <c r="G271" i="3"/>
  <c r="H271" i="3" s="1"/>
  <c r="L269" i="3"/>
  <c r="M269" i="3" s="1"/>
  <c r="K269" i="3"/>
  <c r="N269" i="3" s="1"/>
  <c r="E271" i="3"/>
  <c r="F271" i="3" s="1"/>
  <c r="I270" i="3"/>
  <c r="J270" i="3"/>
  <c r="K271" i="2"/>
  <c r="L271" i="2" s="1"/>
  <c r="J271" i="2"/>
  <c r="M271" i="2" s="1"/>
  <c r="F273" i="2"/>
  <c r="G273" i="2" s="1"/>
  <c r="E273" i="2"/>
  <c r="H272" i="2"/>
  <c r="I272" i="2"/>
  <c r="N216" i="5" l="1"/>
  <c r="O216" i="5"/>
  <c r="Q215" i="5"/>
  <c r="R215" i="5" s="1"/>
  <c r="P215" i="5"/>
  <c r="S215" i="5" s="1"/>
  <c r="I216" i="5"/>
  <c r="J216" i="5"/>
  <c r="I217" i="5" s="1"/>
  <c r="G272" i="3"/>
  <c r="H272" i="3" s="1"/>
  <c r="E272" i="3"/>
  <c r="F272" i="3" s="1"/>
  <c r="I271" i="3"/>
  <c r="J271" i="3"/>
  <c r="L270" i="3"/>
  <c r="M270" i="3" s="1"/>
  <c r="K270" i="3"/>
  <c r="N270" i="3" s="1"/>
  <c r="K272" i="2"/>
  <c r="L272" i="2" s="1"/>
  <c r="J272" i="2"/>
  <c r="M272" i="2" s="1"/>
  <c r="H273" i="2"/>
  <c r="I273" i="2"/>
  <c r="F274" i="2"/>
  <c r="G274" i="2" s="1"/>
  <c r="E274" i="2"/>
  <c r="Q216" i="5" l="1"/>
  <c r="R216" i="5" s="1"/>
  <c r="P216" i="5"/>
  <c r="S216" i="5" s="1"/>
  <c r="J217" i="5"/>
  <c r="L218" i="5" s="1"/>
  <c r="M218" i="5" s="1"/>
  <c r="L217" i="5"/>
  <c r="M217" i="5" s="1"/>
  <c r="G273" i="3"/>
  <c r="H273" i="3" s="1"/>
  <c r="I272" i="3"/>
  <c r="J272" i="3"/>
  <c r="L271" i="3"/>
  <c r="M271" i="3" s="1"/>
  <c r="K271" i="3"/>
  <c r="N271" i="3" s="1"/>
  <c r="E273" i="3"/>
  <c r="F273" i="3" s="1"/>
  <c r="K273" i="2"/>
  <c r="L273" i="2" s="1"/>
  <c r="J273" i="2"/>
  <c r="M273" i="2" s="1"/>
  <c r="H274" i="2"/>
  <c r="I274" i="2"/>
  <c r="F275" i="2"/>
  <c r="G275" i="2" s="1"/>
  <c r="E275" i="2"/>
  <c r="N218" i="5" l="1"/>
  <c r="O218" i="5"/>
  <c r="N217" i="5"/>
  <c r="O217" i="5"/>
  <c r="I218" i="5"/>
  <c r="G274" i="3"/>
  <c r="H274" i="3" s="1"/>
  <c r="E274" i="3"/>
  <c r="I273" i="3"/>
  <c r="J273" i="3"/>
  <c r="L272" i="3"/>
  <c r="M272" i="3" s="1"/>
  <c r="K272" i="3"/>
  <c r="N272" i="3" s="1"/>
  <c r="H275" i="2"/>
  <c r="I275" i="2"/>
  <c r="K274" i="2"/>
  <c r="L274" i="2" s="1"/>
  <c r="J274" i="2"/>
  <c r="M274" i="2" s="1"/>
  <c r="F276" i="2"/>
  <c r="G276" i="2" s="1"/>
  <c r="E276" i="2"/>
  <c r="Q217" i="5" l="1"/>
  <c r="R217" i="5" s="1"/>
  <c r="P217" i="5"/>
  <c r="S217" i="5" s="1"/>
  <c r="Q218" i="5"/>
  <c r="R218" i="5" s="1"/>
  <c r="P218" i="5"/>
  <c r="S218" i="5" s="1"/>
  <c r="J218" i="5"/>
  <c r="L219" i="5" s="1"/>
  <c r="M219" i="5" s="1"/>
  <c r="F274" i="3"/>
  <c r="E275" i="3"/>
  <c r="L273" i="3"/>
  <c r="M273" i="3" s="1"/>
  <c r="K273" i="3"/>
  <c r="N273" i="3" s="1"/>
  <c r="I274" i="3"/>
  <c r="J274" i="3"/>
  <c r="F277" i="2"/>
  <c r="G277" i="2" s="1"/>
  <c r="E277" i="2"/>
  <c r="H276" i="2"/>
  <c r="I276" i="2"/>
  <c r="K275" i="2"/>
  <c r="L275" i="2" s="1"/>
  <c r="J275" i="2"/>
  <c r="M275" i="2" s="1"/>
  <c r="I219" i="5" l="1"/>
  <c r="N219" i="5"/>
  <c r="O219" i="5"/>
  <c r="J219" i="5"/>
  <c r="I220" i="5" s="1"/>
  <c r="F275" i="3"/>
  <c r="G276" i="3" s="1"/>
  <c r="H276" i="3" s="1"/>
  <c r="G275" i="3"/>
  <c r="H275" i="3" s="1"/>
  <c r="L274" i="3"/>
  <c r="M274" i="3" s="1"/>
  <c r="K274" i="3"/>
  <c r="N274" i="3" s="1"/>
  <c r="E276" i="3"/>
  <c r="I275" i="3"/>
  <c r="J275" i="3"/>
  <c r="K276" i="2"/>
  <c r="L276" i="2" s="1"/>
  <c r="J276" i="2"/>
  <c r="M276" i="2" s="1"/>
  <c r="F278" i="2"/>
  <c r="G278" i="2" s="1"/>
  <c r="E278" i="2"/>
  <c r="H277" i="2"/>
  <c r="I277" i="2"/>
  <c r="Q219" i="5" l="1"/>
  <c r="R219" i="5" s="1"/>
  <c r="P219" i="5"/>
  <c r="S219" i="5" s="1"/>
  <c r="J220" i="5"/>
  <c r="L221" i="5" s="1"/>
  <c r="M221" i="5" s="1"/>
  <c r="L220" i="5"/>
  <c r="M220" i="5" s="1"/>
  <c r="F276" i="3"/>
  <c r="I276" i="3"/>
  <c r="J276" i="3"/>
  <c r="E277" i="3"/>
  <c r="L275" i="3"/>
  <c r="M275" i="3" s="1"/>
  <c r="K275" i="3"/>
  <c r="N275" i="3" s="1"/>
  <c r="K277" i="2"/>
  <c r="L277" i="2" s="1"/>
  <c r="J277" i="2"/>
  <c r="M277" i="2" s="1"/>
  <c r="F279" i="2"/>
  <c r="G279" i="2" s="1"/>
  <c r="E279" i="2"/>
  <c r="H278" i="2"/>
  <c r="I278" i="2"/>
  <c r="N221" i="5" l="1"/>
  <c r="O221" i="5"/>
  <c r="N220" i="5"/>
  <c r="O220" i="5"/>
  <c r="I221" i="5"/>
  <c r="F277" i="3"/>
  <c r="G277" i="3"/>
  <c r="H277" i="3" s="1"/>
  <c r="I277" i="3" s="1"/>
  <c r="E278" i="3"/>
  <c r="J277" i="3"/>
  <c r="L276" i="3"/>
  <c r="M276" i="3" s="1"/>
  <c r="K276" i="3"/>
  <c r="N276" i="3" s="1"/>
  <c r="K278" i="2"/>
  <c r="L278" i="2" s="1"/>
  <c r="J278" i="2"/>
  <c r="M278" i="2" s="1"/>
  <c r="F280" i="2"/>
  <c r="G280" i="2" s="1"/>
  <c r="E280" i="2"/>
  <c r="H279" i="2"/>
  <c r="I279" i="2"/>
  <c r="Q220" i="5" l="1"/>
  <c r="R220" i="5" s="1"/>
  <c r="P220" i="5"/>
  <c r="S220" i="5" s="1"/>
  <c r="Q221" i="5"/>
  <c r="R221" i="5" s="1"/>
  <c r="P221" i="5"/>
  <c r="S221" i="5" s="1"/>
  <c r="J221" i="5"/>
  <c r="L222" i="5" s="1"/>
  <c r="M222" i="5" s="1"/>
  <c r="F278" i="3"/>
  <c r="G278" i="3"/>
  <c r="H278" i="3" s="1"/>
  <c r="I278" i="3"/>
  <c r="J278" i="3"/>
  <c r="L277" i="3"/>
  <c r="M277" i="3" s="1"/>
  <c r="K277" i="3"/>
  <c r="N277" i="3" s="1"/>
  <c r="E279" i="3"/>
  <c r="H280" i="2"/>
  <c r="I280" i="2"/>
  <c r="K279" i="2"/>
  <c r="L279" i="2" s="1"/>
  <c r="J279" i="2"/>
  <c r="M279" i="2" s="1"/>
  <c r="F281" i="2"/>
  <c r="G281" i="2" s="1"/>
  <c r="E281" i="2"/>
  <c r="N222" i="5" l="1"/>
  <c r="O222" i="5"/>
  <c r="I222" i="5"/>
  <c r="F279" i="3"/>
  <c r="G280" i="3" s="1"/>
  <c r="H280" i="3" s="1"/>
  <c r="G279" i="3"/>
  <c r="H279" i="3" s="1"/>
  <c r="I279" i="3" s="1"/>
  <c r="E280" i="3"/>
  <c r="L278" i="3"/>
  <c r="M278" i="3" s="1"/>
  <c r="K278" i="3"/>
  <c r="N278" i="3" s="1"/>
  <c r="J279" i="3"/>
  <c r="F282" i="2"/>
  <c r="G282" i="2" s="1"/>
  <c r="E282" i="2"/>
  <c r="H281" i="2"/>
  <c r="I281" i="2"/>
  <c r="K280" i="2"/>
  <c r="L280" i="2" s="1"/>
  <c r="J280" i="2"/>
  <c r="M280" i="2" s="1"/>
  <c r="Q222" i="5" l="1"/>
  <c r="R222" i="5" s="1"/>
  <c r="P222" i="5"/>
  <c r="S222" i="5" s="1"/>
  <c r="J222" i="5"/>
  <c r="L223" i="5" s="1"/>
  <c r="M223" i="5" s="1"/>
  <c r="I223" i="5"/>
  <c r="F280" i="3"/>
  <c r="I280" i="3"/>
  <c r="J280" i="3"/>
  <c r="E281" i="3"/>
  <c r="L279" i="3"/>
  <c r="M279" i="3" s="1"/>
  <c r="K279" i="3"/>
  <c r="N279" i="3" s="1"/>
  <c r="K281" i="2"/>
  <c r="L281" i="2" s="1"/>
  <c r="J281" i="2"/>
  <c r="M281" i="2" s="1"/>
  <c r="F283" i="2"/>
  <c r="G283" i="2" s="1"/>
  <c r="E283" i="2"/>
  <c r="H282" i="2"/>
  <c r="I282" i="2"/>
  <c r="N223" i="5" l="1"/>
  <c r="O223" i="5"/>
  <c r="J223" i="5"/>
  <c r="I224" i="5" s="1"/>
  <c r="F281" i="3"/>
  <c r="G281" i="3"/>
  <c r="H281" i="3" s="1"/>
  <c r="I281" i="3" s="1"/>
  <c r="J281" i="3"/>
  <c r="E282" i="3"/>
  <c r="L280" i="3"/>
  <c r="M280" i="3" s="1"/>
  <c r="K280" i="3"/>
  <c r="N280" i="3" s="1"/>
  <c r="K282" i="2"/>
  <c r="L282" i="2" s="1"/>
  <c r="J282" i="2"/>
  <c r="M282" i="2" s="1"/>
  <c r="F284" i="2"/>
  <c r="G284" i="2" s="1"/>
  <c r="E284" i="2"/>
  <c r="H283" i="2"/>
  <c r="I283" i="2"/>
  <c r="Q223" i="5" l="1"/>
  <c r="R223" i="5" s="1"/>
  <c r="P223" i="5"/>
  <c r="S223" i="5" s="1"/>
  <c r="J224" i="5"/>
  <c r="L225" i="5" s="1"/>
  <c r="M225" i="5" s="1"/>
  <c r="I225" i="5"/>
  <c r="L224" i="5"/>
  <c r="M224" i="5" s="1"/>
  <c r="F282" i="3"/>
  <c r="G283" i="3" s="1"/>
  <c r="H283" i="3" s="1"/>
  <c r="G282" i="3"/>
  <c r="H282" i="3" s="1"/>
  <c r="L281" i="3"/>
  <c r="M281" i="3" s="1"/>
  <c r="K281" i="3"/>
  <c r="N281" i="3" s="1"/>
  <c r="E283" i="3"/>
  <c r="I282" i="3"/>
  <c r="J282" i="3"/>
  <c r="H284" i="2"/>
  <c r="I284" i="2"/>
  <c r="K283" i="2"/>
  <c r="L283" i="2" s="1"/>
  <c r="J283" i="2"/>
  <c r="M283" i="2" s="1"/>
  <c r="F285" i="2"/>
  <c r="G285" i="2" s="1"/>
  <c r="E285" i="2"/>
  <c r="N224" i="5" l="1"/>
  <c r="O224" i="5"/>
  <c r="N225" i="5"/>
  <c r="O225" i="5"/>
  <c r="J225" i="5"/>
  <c r="I226" i="5" s="1"/>
  <c r="F283" i="3"/>
  <c r="L282" i="3"/>
  <c r="M282" i="3" s="1"/>
  <c r="K282" i="3"/>
  <c r="N282" i="3" s="1"/>
  <c r="E284" i="3"/>
  <c r="I283" i="3"/>
  <c r="J283" i="3"/>
  <c r="F286" i="2"/>
  <c r="G286" i="2" s="1"/>
  <c r="E286" i="2"/>
  <c r="H285" i="2"/>
  <c r="I285" i="2"/>
  <c r="K284" i="2"/>
  <c r="L284" i="2" s="1"/>
  <c r="J284" i="2"/>
  <c r="M284" i="2" s="1"/>
  <c r="Q225" i="5" l="1"/>
  <c r="P225" i="5"/>
  <c r="S225" i="5" s="1"/>
  <c r="Q224" i="5"/>
  <c r="R224" i="5" s="1"/>
  <c r="P224" i="5"/>
  <c r="S224" i="5" s="1"/>
  <c r="J226" i="5"/>
  <c r="L227" i="5" s="1"/>
  <c r="M227" i="5" s="1"/>
  <c r="I227" i="5"/>
  <c r="L226" i="5"/>
  <c r="M226" i="5" s="1"/>
  <c r="F284" i="3"/>
  <c r="G284" i="3"/>
  <c r="H284" i="3" s="1"/>
  <c r="I284" i="3" s="1"/>
  <c r="J284" i="3"/>
  <c r="L283" i="3"/>
  <c r="M283" i="3" s="1"/>
  <c r="K283" i="3"/>
  <c r="N283" i="3" s="1"/>
  <c r="E285" i="3"/>
  <c r="K285" i="2"/>
  <c r="L285" i="2" s="1"/>
  <c r="J285" i="2"/>
  <c r="M285" i="2" s="1"/>
  <c r="F287" i="2"/>
  <c r="G287" i="2" s="1"/>
  <c r="E287" i="2"/>
  <c r="H286" i="2"/>
  <c r="I286" i="2"/>
  <c r="N226" i="5" l="1"/>
  <c r="O226" i="5"/>
  <c r="N227" i="5"/>
  <c r="O227" i="5"/>
  <c r="R225" i="5"/>
  <c r="J227" i="5"/>
  <c r="L228" i="5" s="1"/>
  <c r="M228" i="5" s="1"/>
  <c r="F285" i="3"/>
  <c r="G285" i="3"/>
  <c r="H285" i="3" s="1"/>
  <c r="I285" i="3" s="1"/>
  <c r="J285" i="3"/>
  <c r="L284" i="3"/>
  <c r="M284" i="3" s="1"/>
  <c r="K284" i="3"/>
  <c r="N284" i="3" s="1"/>
  <c r="E286" i="3"/>
  <c r="H287" i="2"/>
  <c r="I287" i="2"/>
  <c r="K286" i="2"/>
  <c r="L286" i="2" s="1"/>
  <c r="J286" i="2"/>
  <c r="M286" i="2" s="1"/>
  <c r="F288" i="2"/>
  <c r="G288" i="2" s="1"/>
  <c r="E288" i="2"/>
  <c r="N228" i="5" l="1"/>
  <c r="O228" i="5"/>
  <c r="Q227" i="5"/>
  <c r="P227" i="5"/>
  <c r="S227" i="5" s="1"/>
  <c r="Q226" i="5"/>
  <c r="R226" i="5" s="1"/>
  <c r="P226" i="5"/>
  <c r="S226" i="5" s="1"/>
  <c r="I228" i="5"/>
  <c r="F286" i="3"/>
  <c r="G287" i="3"/>
  <c r="H287" i="3" s="1"/>
  <c r="G286" i="3"/>
  <c r="H286" i="3" s="1"/>
  <c r="J286" i="3" s="1"/>
  <c r="E287" i="3"/>
  <c r="I286" i="3"/>
  <c r="L285" i="3"/>
  <c r="M285" i="3" s="1"/>
  <c r="K285" i="3"/>
  <c r="N285" i="3" s="1"/>
  <c r="F289" i="2"/>
  <c r="G289" i="2" s="1"/>
  <c r="E289" i="2"/>
  <c r="H288" i="2"/>
  <c r="I288" i="2"/>
  <c r="K287" i="2"/>
  <c r="L287" i="2" s="1"/>
  <c r="J287" i="2"/>
  <c r="M287" i="2" s="1"/>
  <c r="R227" i="5" l="1"/>
  <c r="Q228" i="5"/>
  <c r="R228" i="5" s="1"/>
  <c r="P228" i="5"/>
  <c r="S228" i="5" s="1"/>
  <c r="J228" i="5"/>
  <c r="L229" i="5" s="1"/>
  <c r="M229" i="5" s="1"/>
  <c r="I229" i="5"/>
  <c r="F287" i="3"/>
  <c r="E288" i="3"/>
  <c r="L286" i="3"/>
  <c r="M286" i="3" s="1"/>
  <c r="K286" i="3"/>
  <c r="N286" i="3" s="1"/>
  <c r="I287" i="3"/>
  <c r="J287" i="3"/>
  <c r="K288" i="2"/>
  <c r="L288" i="2" s="1"/>
  <c r="J288" i="2"/>
  <c r="M288" i="2" s="1"/>
  <c r="F290" i="2"/>
  <c r="G290" i="2" s="1"/>
  <c r="E290" i="2"/>
  <c r="H289" i="2"/>
  <c r="I289" i="2"/>
  <c r="N229" i="5" l="1"/>
  <c r="O229" i="5"/>
  <c r="J229" i="5"/>
  <c r="L230" i="5" s="1"/>
  <c r="M230" i="5" s="1"/>
  <c r="I230" i="5"/>
  <c r="F288" i="3"/>
  <c r="G289" i="3"/>
  <c r="H289" i="3" s="1"/>
  <c r="G288" i="3"/>
  <c r="H288" i="3" s="1"/>
  <c r="L287" i="3"/>
  <c r="M287" i="3" s="1"/>
  <c r="K287" i="3"/>
  <c r="N287" i="3" s="1"/>
  <c r="I288" i="3"/>
  <c r="J288" i="3"/>
  <c r="E289" i="3"/>
  <c r="H290" i="2"/>
  <c r="I290" i="2"/>
  <c r="K289" i="2"/>
  <c r="L289" i="2" s="1"/>
  <c r="J289" i="2"/>
  <c r="M289" i="2" s="1"/>
  <c r="F291" i="2"/>
  <c r="G291" i="2" s="1"/>
  <c r="E291" i="2"/>
  <c r="N230" i="5" l="1"/>
  <c r="O230" i="5"/>
  <c r="Q229" i="5"/>
  <c r="R229" i="5" s="1"/>
  <c r="P229" i="5"/>
  <c r="S229" i="5" s="1"/>
  <c r="J230" i="5"/>
  <c r="L231" i="5" s="1"/>
  <c r="M231" i="5" s="1"/>
  <c r="F289" i="3"/>
  <c r="I289" i="3"/>
  <c r="J289" i="3"/>
  <c r="E290" i="3"/>
  <c r="L288" i="3"/>
  <c r="M288" i="3" s="1"/>
  <c r="K288" i="3"/>
  <c r="N288" i="3" s="1"/>
  <c r="F292" i="2"/>
  <c r="G292" i="2" s="1"/>
  <c r="E292" i="2"/>
  <c r="H291" i="2"/>
  <c r="I291" i="2"/>
  <c r="K290" i="2"/>
  <c r="L290" i="2" s="1"/>
  <c r="J290" i="2"/>
  <c r="M290" i="2" s="1"/>
  <c r="I231" i="5" l="1"/>
  <c r="N231" i="5"/>
  <c r="O231" i="5"/>
  <c r="Q230" i="5"/>
  <c r="R230" i="5" s="1"/>
  <c r="P230" i="5"/>
  <c r="S230" i="5" s="1"/>
  <c r="J231" i="5"/>
  <c r="I232" i="5" s="1"/>
  <c r="F290" i="3"/>
  <c r="G290" i="3"/>
  <c r="H290" i="3" s="1"/>
  <c r="I290" i="3" s="1"/>
  <c r="E291" i="3"/>
  <c r="J290" i="3"/>
  <c r="L289" i="3"/>
  <c r="M289" i="3" s="1"/>
  <c r="K289" i="3"/>
  <c r="N289" i="3" s="1"/>
  <c r="K291" i="2"/>
  <c r="L291" i="2" s="1"/>
  <c r="J291" i="2"/>
  <c r="M291" i="2" s="1"/>
  <c r="F293" i="2"/>
  <c r="G293" i="2" s="1"/>
  <c r="E293" i="2"/>
  <c r="H292" i="2"/>
  <c r="I292" i="2"/>
  <c r="Q231" i="5" l="1"/>
  <c r="R231" i="5" s="1"/>
  <c r="P231" i="5"/>
  <c r="S231" i="5" s="1"/>
  <c r="J232" i="5"/>
  <c r="L233" i="5" s="1"/>
  <c r="M233" i="5" s="1"/>
  <c r="L232" i="5"/>
  <c r="M232" i="5" s="1"/>
  <c r="F291" i="3"/>
  <c r="G292" i="3"/>
  <c r="H292" i="3" s="1"/>
  <c r="G291" i="3"/>
  <c r="H291" i="3" s="1"/>
  <c r="L290" i="3"/>
  <c r="M290" i="3" s="1"/>
  <c r="K290" i="3"/>
  <c r="N290" i="3" s="1"/>
  <c r="E292" i="3"/>
  <c r="I291" i="3"/>
  <c r="J291" i="3"/>
  <c r="K292" i="2"/>
  <c r="L292" i="2" s="1"/>
  <c r="J292" i="2"/>
  <c r="M292" i="2" s="1"/>
  <c r="F294" i="2"/>
  <c r="G294" i="2" s="1"/>
  <c r="E294" i="2"/>
  <c r="H293" i="2"/>
  <c r="I293" i="2"/>
  <c r="I233" i="5" l="1"/>
  <c r="N232" i="5"/>
  <c r="O232" i="5"/>
  <c r="N233" i="5"/>
  <c r="O233" i="5"/>
  <c r="J233" i="5"/>
  <c r="I234" i="5" s="1"/>
  <c r="F292" i="3"/>
  <c r="L291" i="3"/>
  <c r="M291" i="3" s="1"/>
  <c r="K291" i="3"/>
  <c r="N291" i="3" s="1"/>
  <c r="I292" i="3"/>
  <c r="J292" i="3"/>
  <c r="E293" i="3"/>
  <c r="K293" i="2"/>
  <c r="L293" i="2" s="1"/>
  <c r="J293" i="2"/>
  <c r="M293" i="2" s="1"/>
  <c r="F295" i="2"/>
  <c r="G295" i="2" s="1"/>
  <c r="E295" i="2"/>
  <c r="H294" i="2"/>
  <c r="I294" i="2"/>
  <c r="Q233" i="5" l="1"/>
  <c r="P233" i="5"/>
  <c r="S233" i="5" s="1"/>
  <c r="Q232" i="5"/>
  <c r="R232" i="5" s="1"/>
  <c r="P232" i="5"/>
  <c r="S232" i="5" s="1"/>
  <c r="J234" i="5"/>
  <c r="L235" i="5" s="1"/>
  <c r="M235" i="5" s="1"/>
  <c r="L234" i="5"/>
  <c r="M234" i="5" s="1"/>
  <c r="F293" i="3"/>
  <c r="G293" i="3"/>
  <c r="H293" i="3" s="1"/>
  <c r="L292" i="3"/>
  <c r="M292" i="3" s="1"/>
  <c r="K292" i="3"/>
  <c r="N292" i="3" s="1"/>
  <c r="E294" i="3"/>
  <c r="I293" i="3"/>
  <c r="J293" i="3"/>
  <c r="K294" i="2"/>
  <c r="L294" i="2" s="1"/>
  <c r="J294" i="2"/>
  <c r="M294" i="2" s="1"/>
  <c r="F296" i="2"/>
  <c r="G296" i="2" s="1"/>
  <c r="E296" i="2"/>
  <c r="H295" i="2"/>
  <c r="I295" i="2"/>
  <c r="I235" i="5" l="1"/>
  <c r="N234" i="5"/>
  <c r="O234" i="5"/>
  <c r="N235" i="5"/>
  <c r="O235" i="5"/>
  <c r="R233" i="5"/>
  <c r="J235" i="5"/>
  <c r="L236" i="5" s="1"/>
  <c r="M236" i="5" s="1"/>
  <c r="F294" i="3"/>
  <c r="G294" i="3"/>
  <c r="H294" i="3" s="1"/>
  <c r="E295" i="3"/>
  <c r="I294" i="3"/>
  <c r="J294" i="3"/>
  <c r="L293" i="3"/>
  <c r="M293" i="3" s="1"/>
  <c r="K293" i="3"/>
  <c r="N293" i="3" s="1"/>
  <c r="F297" i="2"/>
  <c r="G297" i="2" s="1"/>
  <c r="E297" i="2"/>
  <c r="K295" i="2"/>
  <c r="L295" i="2" s="1"/>
  <c r="J295" i="2"/>
  <c r="M295" i="2" s="1"/>
  <c r="H296" i="2"/>
  <c r="I296" i="2"/>
  <c r="N236" i="5" l="1"/>
  <c r="O236" i="5"/>
  <c r="Q235" i="5"/>
  <c r="P235" i="5"/>
  <c r="S235" i="5" s="1"/>
  <c r="Q234" i="5"/>
  <c r="R234" i="5" s="1"/>
  <c r="P234" i="5"/>
  <c r="S234" i="5" s="1"/>
  <c r="I236" i="5"/>
  <c r="J236" i="5" s="1"/>
  <c r="L237" i="5" s="1"/>
  <c r="M237" i="5" s="1"/>
  <c r="F295" i="3"/>
  <c r="G296" i="3" s="1"/>
  <c r="H296" i="3" s="1"/>
  <c r="G295" i="3"/>
  <c r="H295" i="3" s="1"/>
  <c r="I295" i="3" s="1"/>
  <c r="L294" i="3"/>
  <c r="M294" i="3" s="1"/>
  <c r="K294" i="3"/>
  <c r="N294" i="3" s="1"/>
  <c r="E296" i="3"/>
  <c r="J295" i="3"/>
  <c r="K296" i="2"/>
  <c r="L296" i="2" s="1"/>
  <c r="J296" i="2"/>
  <c r="M296" i="2" s="1"/>
  <c r="F298" i="2"/>
  <c r="G298" i="2" s="1"/>
  <c r="E298" i="2"/>
  <c r="H297" i="2"/>
  <c r="I297" i="2"/>
  <c r="R235" i="5" l="1"/>
  <c r="Q236" i="5"/>
  <c r="R236" i="5" s="1"/>
  <c r="P236" i="5"/>
  <c r="S236" i="5" s="1"/>
  <c r="N237" i="5"/>
  <c r="O237" i="5"/>
  <c r="I237" i="5"/>
  <c r="J237" i="5" s="1"/>
  <c r="I238" i="5" s="1"/>
  <c r="F296" i="3"/>
  <c r="L295" i="3"/>
  <c r="M295" i="3" s="1"/>
  <c r="K295" i="3"/>
  <c r="N295" i="3" s="1"/>
  <c r="E297" i="3"/>
  <c r="I296" i="3"/>
  <c r="J296" i="3"/>
  <c r="K297" i="2"/>
  <c r="L297" i="2" s="1"/>
  <c r="J297" i="2"/>
  <c r="M297" i="2" s="1"/>
  <c r="F299" i="2"/>
  <c r="G299" i="2" s="1"/>
  <c r="E299" i="2"/>
  <c r="H298" i="2"/>
  <c r="I298" i="2"/>
  <c r="Q237" i="5" l="1"/>
  <c r="R237" i="5" s="1"/>
  <c r="P237" i="5"/>
  <c r="S237" i="5" s="1"/>
  <c r="J238" i="5"/>
  <c r="L239" i="5" s="1"/>
  <c r="M239" i="5" s="1"/>
  <c r="L238" i="5"/>
  <c r="M238" i="5" s="1"/>
  <c r="F297" i="3"/>
  <c r="G297" i="3"/>
  <c r="H297" i="3" s="1"/>
  <c r="I297" i="3" s="1"/>
  <c r="J297" i="3"/>
  <c r="E298" i="3"/>
  <c r="L296" i="3"/>
  <c r="M296" i="3" s="1"/>
  <c r="K296" i="3"/>
  <c r="N296" i="3" s="1"/>
  <c r="K298" i="2"/>
  <c r="L298" i="2" s="1"/>
  <c r="J298" i="2"/>
  <c r="M298" i="2" s="1"/>
  <c r="F300" i="2"/>
  <c r="G300" i="2" s="1"/>
  <c r="E300" i="2"/>
  <c r="H299" i="2"/>
  <c r="I299" i="2"/>
  <c r="N238" i="5" l="1"/>
  <c r="O238" i="5"/>
  <c r="N239" i="5"/>
  <c r="O239" i="5"/>
  <c r="I239" i="5"/>
  <c r="J239" i="5" s="1"/>
  <c r="L240" i="5" s="1"/>
  <c r="M240" i="5" s="1"/>
  <c r="F298" i="3"/>
  <c r="G298" i="3"/>
  <c r="H298" i="3" s="1"/>
  <c r="I298" i="3" s="1"/>
  <c r="E299" i="3"/>
  <c r="J298" i="3"/>
  <c r="L297" i="3"/>
  <c r="M297" i="3" s="1"/>
  <c r="K297" i="3"/>
  <c r="N297" i="3" s="1"/>
  <c r="K299" i="2"/>
  <c r="L299" i="2" s="1"/>
  <c r="J299" i="2"/>
  <c r="M299" i="2" s="1"/>
  <c r="F301" i="2"/>
  <c r="G301" i="2" s="1"/>
  <c r="E301" i="2"/>
  <c r="H300" i="2"/>
  <c r="I300" i="2"/>
  <c r="Q239" i="5" l="1"/>
  <c r="P239" i="5"/>
  <c r="S239" i="5" s="1"/>
  <c r="N240" i="5"/>
  <c r="O240" i="5"/>
  <c r="Q238" i="5"/>
  <c r="R238" i="5" s="1"/>
  <c r="P238" i="5"/>
  <c r="S238" i="5" s="1"/>
  <c r="I240" i="5"/>
  <c r="J240" i="5" s="1"/>
  <c r="L241" i="5" s="1"/>
  <c r="M241" i="5" s="1"/>
  <c r="F299" i="3"/>
  <c r="G299" i="3"/>
  <c r="H299" i="3" s="1"/>
  <c r="J299" i="3" s="1"/>
  <c r="L298" i="3"/>
  <c r="M298" i="3" s="1"/>
  <c r="K298" i="3"/>
  <c r="N298" i="3" s="1"/>
  <c r="I299" i="3"/>
  <c r="E300" i="3"/>
  <c r="K300" i="2"/>
  <c r="L300" i="2" s="1"/>
  <c r="J300" i="2"/>
  <c r="M300" i="2" s="1"/>
  <c r="F302" i="2"/>
  <c r="G302" i="2" s="1"/>
  <c r="E302" i="2"/>
  <c r="H301" i="2"/>
  <c r="I301" i="2"/>
  <c r="N241" i="5" l="1"/>
  <c r="O241" i="5"/>
  <c r="R239" i="5"/>
  <c r="Q240" i="5"/>
  <c r="R240" i="5" s="1"/>
  <c r="P240" i="5"/>
  <c r="S240" i="5" s="1"/>
  <c r="I241" i="5"/>
  <c r="F300" i="3"/>
  <c r="G300" i="3"/>
  <c r="H300" i="3" s="1"/>
  <c r="I300" i="3" s="1"/>
  <c r="E301" i="3"/>
  <c r="J300" i="3"/>
  <c r="L299" i="3"/>
  <c r="M299" i="3" s="1"/>
  <c r="K299" i="3"/>
  <c r="N299" i="3" s="1"/>
  <c r="F303" i="2"/>
  <c r="G303" i="2" s="1"/>
  <c r="E303" i="2"/>
  <c r="H302" i="2"/>
  <c r="I302" i="2"/>
  <c r="K301" i="2"/>
  <c r="L301" i="2" s="1"/>
  <c r="J301" i="2"/>
  <c r="M301" i="2" s="1"/>
  <c r="Q241" i="5" l="1"/>
  <c r="R241" i="5" s="1"/>
  <c r="P241" i="5"/>
  <c r="S241" i="5" s="1"/>
  <c r="J241" i="5"/>
  <c r="L242" i="5" s="1"/>
  <c r="M242" i="5" s="1"/>
  <c r="F301" i="3"/>
  <c r="G302" i="3" s="1"/>
  <c r="H302" i="3" s="1"/>
  <c r="G301" i="3"/>
  <c r="H301" i="3" s="1"/>
  <c r="L300" i="3"/>
  <c r="M300" i="3" s="1"/>
  <c r="K300" i="3"/>
  <c r="N300" i="3" s="1"/>
  <c r="E302" i="3"/>
  <c r="I301" i="3"/>
  <c r="J301" i="3"/>
  <c r="K302" i="2"/>
  <c r="L302" i="2" s="1"/>
  <c r="J302" i="2"/>
  <c r="M302" i="2" s="1"/>
  <c r="F304" i="2"/>
  <c r="G304" i="2" s="1"/>
  <c r="E304" i="2"/>
  <c r="H303" i="2"/>
  <c r="I303" i="2"/>
  <c r="N242" i="5" l="1"/>
  <c r="O242" i="5"/>
  <c r="I242" i="5"/>
  <c r="J242" i="5" s="1"/>
  <c r="L243" i="5" s="1"/>
  <c r="M243" i="5" s="1"/>
  <c r="F302" i="3"/>
  <c r="E303" i="3"/>
  <c r="L301" i="3"/>
  <c r="M301" i="3" s="1"/>
  <c r="K301" i="3"/>
  <c r="N301" i="3" s="1"/>
  <c r="I302" i="3"/>
  <c r="J302" i="3"/>
  <c r="K303" i="2"/>
  <c r="L303" i="2" s="1"/>
  <c r="J303" i="2"/>
  <c r="M303" i="2" s="1"/>
  <c r="F305" i="2"/>
  <c r="G305" i="2" s="1"/>
  <c r="E305" i="2"/>
  <c r="H304" i="2"/>
  <c r="I304" i="2"/>
  <c r="N243" i="5" l="1"/>
  <c r="O243" i="5"/>
  <c r="Q242" i="5"/>
  <c r="R242" i="5" s="1"/>
  <c r="P242" i="5"/>
  <c r="S242" i="5" s="1"/>
  <c r="I243" i="5"/>
  <c r="F303" i="3"/>
  <c r="G303" i="3"/>
  <c r="H303" i="3" s="1"/>
  <c r="L302" i="3"/>
  <c r="M302" i="3" s="1"/>
  <c r="K302" i="3"/>
  <c r="N302" i="3" s="1"/>
  <c r="E304" i="3"/>
  <c r="I303" i="3"/>
  <c r="J303" i="3"/>
  <c r="K304" i="2"/>
  <c r="L304" i="2" s="1"/>
  <c r="J304" i="2"/>
  <c r="M304" i="2" s="1"/>
  <c r="F306" i="2"/>
  <c r="G306" i="2" s="1"/>
  <c r="E306" i="2"/>
  <c r="H305" i="2"/>
  <c r="I305" i="2"/>
  <c r="Q243" i="5" l="1"/>
  <c r="R243" i="5" s="1"/>
  <c r="P243" i="5"/>
  <c r="S243" i="5" s="1"/>
  <c r="J243" i="5"/>
  <c r="I244" i="5" s="1"/>
  <c r="F304" i="3"/>
  <c r="G304" i="3"/>
  <c r="H304" i="3" s="1"/>
  <c r="L303" i="3"/>
  <c r="M303" i="3" s="1"/>
  <c r="K303" i="3"/>
  <c r="N303" i="3" s="1"/>
  <c r="I304" i="3"/>
  <c r="J304" i="3"/>
  <c r="E305" i="3"/>
  <c r="K305" i="2"/>
  <c r="L305" i="2" s="1"/>
  <c r="J305" i="2"/>
  <c r="M305" i="2" s="1"/>
  <c r="F307" i="2"/>
  <c r="G307" i="2" s="1"/>
  <c r="E307" i="2"/>
  <c r="H306" i="2"/>
  <c r="I306" i="2"/>
  <c r="J244" i="5" l="1"/>
  <c r="L245" i="5" s="1"/>
  <c r="M245" i="5" s="1"/>
  <c r="L244" i="5"/>
  <c r="M244" i="5" s="1"/>
  <c r="F305" i="3"/>
  <c r="G305" i="3"/>
  <c r="H305" i="3" s="1"/>
  <c r="L304" i="3"/>
  <c r="M304" i="3" s="1"/>
  <c r="K304" i="3"/>
  <c r="N304" i="3" s="1"/>
  <c r="E306" i="3"/>
  <c r="I305" i="3"/>
  <c r="J305" i="3"/>
  <c r="K306" i="2"/>
  <c r="L306" i="2" s="1"/>
  <c r="J306" i="2"/>
  <c r="M306" i="2" s="1"/>
  <c r="F308" i="2"/>
  <c r="G308" i="2" s="1"/>
  <c r="E308" i="2"/>
  <c r="H307" i="2"/>
  <c r="I307" i="2"/>
  <c r="N244" i="5" l="1"/>
  <c r="O244" i="5"/>
  <c r="N245" i="5"/>
  <c r="O245" i="5"/>
  <c r="I245" i="5"/>
  <c r="J245" i="5" s="1"/>
  <c r="L246" i="5" s="1"/>
  <c r="M246" i="5" s="1"/>
  <c r="F306" i="3"/>
  <c r="G306" i="3"/>
  <c r="H306" i="3" s="1"/>
  <c r="L305" i="3"/>
  <c r="M305" i="3" s="1"/>
  <c r="K305" i="3"/>
  <c r="N305" i="3" s="1"/>
  <c r="E307" i="3"/>
  <c r="I306" i="3"/>
  <c r="J306" i="3"/>
  <c r="F309" i="2"/>
  <c r="G309" i="2" s="1"/>
  <c r="E309" i="2"/>
  <c r="H308" i="2"/>
  <c r="I308" i="2"/>
  <c r="K307" i="2"/>
  <c r="L307" i="2" s="1"/>
  <c r="J307" i="2"/>
  <c r="M307" i="2" s="1"/>
  <c r="Q245" i="5" l="1"/>
  <c r="P245" i="5"/>
  <c r="S245" i="5" s="1"/>
  <c r="N246" i="5"/>
  <c r="O246" i="5"/>
  <c r="I246" i="5"/>
  <c r="Q244" i="5"/>
  <c r="R244" i="5" s="1"/>
  <c r="P244" i="5"/>
  <c r="S244" i="5" s="1"/>
  <c r="J246" i="5"/>
  <c r="L247" i="5" s="1"/>
  <c r="M247" i="5" s="1"/>
  <c r="I247" i="5"/>
  <c r="F307" i="3"/>
  <c r="G307" i="3"/>
  <c r="H307" i="3" s="1"/>
  <c r="I307" i="3" s="1"/>
  <c r="L306" i="3"/>
  <c r="M306" i="3" s="1"/>
  <c r="K306" i="3"/>
  <c r="N306" i="3" s="1"/>
  <c r="E308" i="3"/>
  <c r="J307" i="3"/>
  <c r="F310" i="2"/>
  <c r="G310" i="2" s="1"/>
  <c r="E310" i="2"/>
  <c r="K308" i="2"/>
  <c r="L308" i="2" s="1"/>
  <c r="J308" i="2"/>
  <c r="M308" i="2" s="1"/>
  <c r="H309" i="2"/>
  <c r="I309" i="2"/>
  <c r="N247" i="5" l="1"/>
  <c r="O247" i="5"/>
  <c r="Q246" i="5"/>
  <c r="R246" i="5" s="1"/>
  <c r="P246" i="5"/>
  <c r="S246" i="5" s="1"/>
  <c r="R245" i="5"/>
  <c r="J247" i="5"/>
  <c r="L248" i="5" s="1"/>
  <c r="M248" i="5" s="1"/>
  <c r="F308" i="3"/>
  <c r="G308" i="3"/>
  <c r="H308" i="3" s="1"/>
  <c r="E309" i="3"/>
  <c r="L307" i="3"/>
  <c r="M307" i="3" s="1"/>
  <c r="K307" i="3"/>
  <c r="N307" i="3" s="1"/>
  <c r="I308" i="3"/>
  <c r="J308" i="3"/>
  <c r="K309" i="2"/>
  <c r="L309" i="2" s="1"/>
  <c r="J309" i="2"/>
  <c r="M309" i="2" s="1"/>
  <c r="F311" i="2"/>
  <c r="G311" i="2" s="1"/>
  <c r="E311" i="2"/>
  <c r="H310" i="2"/>
  <c r="I310" i="2"/>
  <c r="N248" i="5" l="1"/>
  <c r="O248" i="5"/>
  <c r="Q247" i="5"/>
  <c r="R247" i="5" s="1"/>
  <c r="P247" i="5"/>
  <c r="S247" i="5" s="1"/>
  <c r="I248" i="5"/>
  <c r="F309" i="3"/>
  <c r="G309" i="3"/>
  <c r="H309" i="3" s="1"/>
  <c r="L308" i="3"/>
  <c r="M308" i="3" s="1"/>
  <c r="K308" i="3"/>
  <c r="N308" i="3" s="1"/>
  <c r="E310" i="3"/>
  <c r="I309" i="3"/>
  <c r="J309" i="3"/>
  <c r="K310" i="2"/>
  <c r="L310" i="2" s="1"/>
  <c r="J310" i="2"/>
  <c r="M310" i="2" s="1"/>
  <c r="F312" i="2"/>
  <c r="G312" i="2" s="1"/>
  <c r="E312" i="2"/>
  <c r="H311" i="2"/>
  <c r="I311" i="2"/>
  <c r="Q248" i="5" l="1"/>
  <c r="R248" i="5" s="1"/>
  <c r="P248" i="5"/>
  <c r="S248" i="5" s="1"/>
  <c r="J248" i="5"/>
  <c r="I249" i="5" s="1"/>
  <c r="F310" i="3"/>
  <c r="G310" i="3"/>
  <c r="H310" i="3" s="1"/>
  <c r="L309" i="3"/>
  <c r="M309" i="3" s="1"/>
  <c r="K309" i="3"/>
  <c r="N309" i="3" s="1"/>
  <c r="I310" i="3"/>
  <c r="J310" i="3"/>
  <c r="E311" i="3"/>
  <c r="K311" i="2"/>
  <c r="L311" i="2" s="1"/>
  <c r="J311" i="2"/>
  <c r="M311" i="2" s="1"/>
  <c r="F313" i="2"/>
  <c r="G313" i="2" s="1"/>
  <c r="E313" i="2"/>
  <c r="H312" i="2"/>
  <c r="I312" i="2"/>
  <c r="J249" i="5" l="1"/>
  <c r="I250" i="5" s="1"/>
  <c r="L249" i="5"/>
  <c r="M249" i="5" s="1"/>
  <c r="F311" i="3"/>
  <c r="G311" i="3"/>
  <c r="H311" i="3" s="1"/>
  <c r="E312" i="3"/>
  <c r="I311" i="3"/>
  <c r="J311" i="3"/>
  <c r="L310" i="3"/>
  <c r="M310" i="3" s="1"/>
  <c r="K310" i="3"/>
  <c r="N310" i="3" s="1"/>
  <c r="K312" i="2"/>
  <c r="L312" i="2" s="1"/>
  <c r="J312" i="2"/>
  <c r="M312" i="2" s="1"/>
  <c r="F314" i="2"/>
  <c r="G314" i="2" s="1"/>
  <c r="E314" i="2"/>
  <c r="H313" i="2"/>
  <c r="I313" i="2"/>
  <c r="N249" i="5" l="1"/>
  <c r="O249" i="5"/>
  <c r="J250" i="5"/>
  <c r="L251" i="5" s="1"/>
  <c r="M251" i="5" s="1"/>
  <c r="L250" i="5"/>
  <c r="M250" i="5" s="1"/>
  <c r="F312" i="3"/>
  <c r="G312" i="3"/>
  <c r="H312" i="3" s="1"/>
  <c r="L311" i="3"/>
  <c r="M311" i="3" s="1"/>
  <c r="K311" i="3"/>
  <c r="N311" i="3" s="1"/>
  <c r="I312" i="3"/>
  <c r="J312" i="3"/>
  <c r="E313" i="3"/>
  <c r="K313" i="2"/>
  <c r="L313" i="2" s="1"/>
  <c r="J313" i="2"/>
  <c r="M313" i="2" s="1"/>
  <c r="F315" i="2"/>
  <c r="G315" i="2" s="1"/>
  <c r="E315" i="2"/>
  <c r="H314" i="2"/>
  <c r="I314" i="2"/>
  <c r="N250" i="5" l="1"/>
  <c r="O250" i="5"/>
  <c r="N251" i="5"/>
  <c r="O251" i="5"/>
  <c r="Q249" i="5"/>
  <c r="R249" i="5" s="1"/>
  <c r="P249" i="5"/>
  <c r="S249" i="5" s="1"/>
  <c r="I251" i="5"/>
  <c r="F313" i="3"/>
  <c r="G313" i="3"/>
  <c r="H313" i="3" s="1"/>
  <c r="I313" i="3" s="1"/>
  <c r="J313" i="3"/>
  <c r="L312" i="3"/>
  <c r="M312" i="3" s="1"/>
  <c r="K312" i="3"/>
  <c r="N312" i="3" s="1"/>
  <c r="E314" i="3"/>
  <c r="K314" i="2"/>
  <c r="L314" i="2" s="1"/>
  <c r="J314" i="2"/>
  <c r="M314" i="2" s="1"/>
  <c r="F316" i="2"/>
  <c r="G316" i="2" s="1"/>
  <c r="E316" i="2"/>
  <c r="H315" i="2"/>
  <c r="I315" i="2"/>
  <c r="Q251" i="5" l="1"/>
  <c r="P251" i="5"/>
  <c r="S251" i="5" s="1"/>
  <c r="Q250" i="5"/>
  <c r="R250" i="5" s="1"/>
  <c r="P250" i="5"/>
  <c r="S250" i="5" s="1"/>
  <c r="J251" i="5"/>
  <c r="L252" i="5" s="1"/>
  <c r="M252" i="5" s="1"/>
  <c r="F314" i="3"/>
  <c r="G314" i="3"/>
  <c r="H314" i="3" s="1"/>
  <c r="I314" i="3" s="1"/>
  <c r="E315" i="3"/>
  <c r="J314" i="3"/>
  <c r="L313" i="3"/>
  <c r="M313" i="3" s="1"/>
  <c r="K313" i="3"/>
  <c r="N313" i="3" s="1"/>
  <c r="K315" i="2"/>
  <c r="L315" i="2" s="1"/>
  <c r="J315" i="2"/>
  <c r="M315" i="2" s="1"/>
  <c r="F317" i="2"/>
  <c r="G317" i="2" s="1"/>
  <c r="E317" i="2"/>
  <c r="H316" i="2"/>
  <c r="I316" i="2"/>
  <c r="I252" i="5" l="1"/>
  <c r="N252" i="5"/>
  <c r="O252" i="5"/>
  <c r="R251" i="5"/>
  <c r="J252" i="5"/>
  <c r="L253" i="5" s="1"/>
  <c r="M253" i="5" s="1"/>
  <c r="F315" i="3"/>
  <c r="G315" i="3"/>
  <c r="H315" i="3" s="1"/>
  <c r="E316" i="3"/>
  <c r="L314" i="3"/>
  <c r="M314" i="3" s="1"/>
  <c r="K314" i="3"/>
  <c r="N314" i="3" s="1"/>
  <c r="I315" i="3"/>
  <c r="J315" i="3"/>
  <c r="F318" i="2"/>
  <c r="G318" i="2" s="1"/>
  <c r="E318" i="2"/>
  <c r="H317" i="2"/>
  <c r="I317" i="2"/>
  <c r="K316" i="2"/>
  <c r="L316" i="2" s="1"/>
  <c r="J316" i="2"/>
  <c r="M316" i="2" s="1"/>
  <c r="N253" i="5" l="1"/>
  <c r="O253" i="5"/>
  <c r="Q252" i="5"/>
  <c r="R252" i="5" s="1"/>
  <c r="P252" i="5"/>
  <c r="S252" i="5" s="1"/>
  <c r="I253" i="5"/>
  <c r="F316" i="3"/>
  <c r="G316" i="3"/>
  <c r="H316" i="3" s="1"/>
  <c r="I316" i="3"/>
  <c r="J316" i="3"/>
  <c r="L315" i="3"/>
  <c r="M315" i="3" s="1"/>
  <c r="K315" i="3"/>
  <c r="N315" i="3" s="1"/>
  <c r="E317" i="3"/>
  <c r="K317" i="2"/>
  <c r="L317" i="2" s="1"/>
  <c r="J317" i="2"/>
  <c r="M317" i="2" s="1"/>
  <c r="F319" i="2"/>
  <c r="G319" i="2" s="1"/>
  <c r="E319" i="2"/>
  <c r="H318" i="2"/>
  <c r="I318" i="2"/>
  <c r="Q253" i="5" l="1"/>
  <c r="R253" i="5" s="1"/>
  <c r="P253" i="5"/>
  <c r="S253" i="5" s="1"/>
  <c r="J253" i="5"/>
  <c r="L254" i="5" s="1"/>
  <c r="M254" i="5" s="1"/>
  <c r="I254" i="5"/>
  <c r="F317" i="3"/>
  <c r="G317" i="3"/>
  <c r="H317" i="3" s="1"/>
  <c r="I317" i="3" s="1"/>
  <c r="J317" i="3"/>
  <c r="E318" i="3"/>
  <c r="L316" i="3"/>
  <c r="M316" i="3" s="1"/>
  <c r="K316" i="3"/>
  <c r="N316" i="3" s="1"/>
  <c r="F320" i="2"/>
  <c r="G320" i="2" s="1"/>
  <c r="E320" i="2"/>
  <c r="H319" i="2"/>
  <c r="I319" i="2"/>
  <c r="K318" i="2"/>
  <c r="L318" i="2" s="1"/>
  <c r="J318" i="2"/>
  <c r="M318" i="2" s="1"/>
  <c r="N254" i="5" l="1"/>
  <c r="O254" i="5"/>
  <c r="J254" i="5"/>
  <c r="L255" i="5" s="1"/>
  <c r="M255" i="5" s="1"/>
  <c r="F318" i="3"/>
  <c r="G318" i="3"/>
  <c r="H318" i="3" s="1"/>
  <c r="I318" i="3" s="1"/>
  <c r="E319" i="3"/>
  <c r="J318" i="3"/>
  <c r="L317" i="3"/>
  <c r="M317" i="3" s="1"/>
  <c r="K317" i="3"/>
  <c r="N317" i="3" s="1"/>
  <c r="K319" i="2"/>
  <c r="L319" i="2" s="1"/>
  <c r="J319" i="2"/>
  <c r="M319" i="2" s="1"/>
  <c r="F321" i="2"/>
  <c r="G321" i="2" s="1"/>
  <c r="E321" i="2"/>
  <c r="H320" i="2"/>
  <c r="I320" i="2"/>
  <c r="N255" i="5" l="1"/>
  <c r="O255" i="5"/>
  <c r="Q254" i="5"/>
  <c r="R254" i="5" s="1"/>
  <c r="P254" i="5"/>
  <c r="S254" i="5" s="1"/>
  <c r="I255" i="5"/>
  <c r="F319" i="3"/>
  <c r="G319" i="3"/>
  <c r="H319" i="3" s="1"/>
  <c r="E320" i="3"/>
  <c r="L318" i="3"/>
  <c r="M318" i="3" s="1"/>
  <c r="K318" i="3"/>
  <c r="N318" i="3" s="1"/>
  <c r="I319" i="3"/>
  <c r="J319" i="3"/>
  <c r="H321" i="2"/>
  <c r="I321" i="2"/>
  <c r="K320" i="2"/>
  <c r="L320" i="2" s="1"/>
  <c r="J320" i="2"/>
  <c r="M320" i="2" s="1"/>
  <c r="F322" i="2"/>
  <c r="G322" i="2" s="1"/>
  <c r="E322" i="2"/>
  <c r="Q255" i="5" l="1"/>
  <c r="R255" i="5" s="1"/>
  <c r="P255" i="5"/>
  <c r="S255" i="5" s="1"/>
  <c r="J255" i="5"/>
  <c r="I256" i="5" s="1"/>
  <c r="F320" i="3"/>
  <c r="G321" i="3"/>
  <c r="H321" i="3" s="1"/>
  <c r="G320" i="3"/>
  <c r="H320" i="3" s="1"/>
  <c r="L319" i="3"/>
  <c r="M319" i="3" s="1"/>
  <c r="K319" i="3"/>
  <c r="N319" i="3" s="1"/>
  <c r="I320" i="3"/>
  <c r="J320" i="3"/>
  <c r="E321" i="3"/>
  <c r="F323" i="2"/>
  <c r="G323" i="2" s="1"/>
  <c r="E323" i="2"/>
  <c r="H322" i="2"/>
  <c r="I322" i="2"/>
  <c r="K321" i="2"/>
  <c r="L321" i="2" s="1"/>
  <c r="J321" i="2"/>
  <c r="M321" i="2" s="1"/>
  <c r="J256" i="5" l="1"/>
  <c r="L257" i="5" s="1"/>
  <c r="M257" i="5" s="1"/>
  <c r="L256" i="5"/>
  <c r="M256" i="5" s="1"/>
  <c r="F321" i="3"/>
  <c r="L320" i="3"/>
  <c r="M320" i="3" s="1"/>
  <c r="K320" i="3"/>
  <c r="N320" i="3" s="1"/>
  <c r="E322" i="3"/>
  <c r="I321" i="3"/>
  <c r="J321" i="3"/>
  <c r="K322" i="2"/>
  <c r="L322" i="2" s="1"/>
  <c r="J322" i="2"/>
  <c r="M322" i="2" s="1"/>
  <c r="F324" i="2"/>
  <c r="G324" i="2" s="1"/>
  <c r="E324" i="2"/>
  <c r="H323" i="2"/>
  <c r="I323" i="2"/>
  <c r="N256" i="5" l="1"/>
  <c r="O256" i="5"/>
  <c r="N257" i="5"/>
  <c r="O257" i="5"/>
  <c r="I257" i="5"/>
  <c r="F322" i="3"/>
  <c r="G322" i="3"/>
  <c r="H322" i="3" s="1"/>
  <c r="L321" i="3"/>
  <c r="M321" i="3" s="1"/>
  <c r="K321" i="3"/>
  <c r="N321" i="3" s="1"/>
  <c r="I322" i="3"/>
  <c r="J322" i="3"/>
  <c r="E323" i="3"/>
  <c r="K323" i="2"/>
  <c r="L323" i="2" s="1"/>
  <c r="J323" i="2"/>
  <c r="M323" i="2" s="1"/>
  <c r="F325" i="2"/>
  <c r="G325" i="2" s="1"/>
  <c r="E325" i="2"/>
  <c r="H324" i="2"/>
  <c r="I324" i="2"/>
  <c r="Q257" i="5" l="1"/>
  <c r="P257" i="5"/>
  <c r="S257" i="5" s="1"/>
  <c r="Q256" i="5"/>
  <c r="R256" i="5" s="1"/>
  <c r="P256" i="5"/>
  <c r="S256" i="5" s="1"/>
  <c r="J257" i="5"/>
  <c r="L258" i="5" s="1"/>
  <c r="M258" i="5" s="1"/>
  <c r="I258" i="5"/>
  <c r="F323" i="3"/>
  <c r="G323" i="3"/>
  <c r="H323" i="3" s="1"/>
  <c r="I323" i="3" s="1"/>
  <c r="J323" i="3"/>
  <c r="E324" i="3"/>
  <c r="L322" i="3"/>
  <c r="M322" i="3" s="1"/>
  <c r="K322" i="3"/>
  <c r="N322" i="3" s="1"/>
  <c r="K324" i="2"/>
  <c r="L324" i="2" s="1"/>
  <c r="J324" i="2"/>
  <c r="M324" i="2" s="1"/>
  <c r="F326" i="2"/>
  <c r="G326" i="2" s="1"/>
  <c r="E326" i="2"/>
  <c r="H325" i="2"/>
  <c r="I325" i="2"/>
  <c r="R257" i="5" l="1"/>
  <c r="N258" i="5"/>
  <c r="O258" i="5"/>
  <c r="J258" i="5"/>
  <c r="L259" i="5" s="1"/>
  <c r="M259" i="5" s="1"/>
  <c r="I259" i="5"/>
  <c r="F324" i="3"/>
  <c r="G325" i="3" s="1"/>
  <c r="H325" i="3" s="1"/>
  <c r="G324" i="3"/>
  <c r="H324" i="3" s="1"/>
  <c r="I324" i="3" s="1"/>
  <c r="J324" i="3"/>
  <c r="E325" i="3"/>
  <c r="L323" i="3"/>
  <c r="M323" i="3" s="1"/>
  <c r="K323" i="3"/>
  <c r="N323" i="3" s="1"/>
  <c r="F327" i="2"/>
  <c r="G327" i="2" s="1"/>
  <c r="E327" i="2"/>
  <c r="K325" i="2"/>
  <c r="L325" i="2" s="1"/>
  <c r="J325" i="2"/>
  <c r="M325" i="2" s="1"/>
  <c r="H326" i="2"/>
  <c r="I326" i="2"/>
  <c r="N259" i="5" l="1"/>
  <c r="O259" i="5"/>
  <c r="Q258" i="5"/>
  <c r="R258" i="5" s="1"/>
  <c r="P258" i="5"/>
  <c r="S258" i="5" s="1"/>
  <c r="J259" i="5"/>
  <c r="I260" i="5" s="1"/>
  <c r="F325" i="3"/>
  <c r="E326" i="3"/>
  <c r="I325" i="3"/>
  <c r="J325" i="3"/>
  <c r="L324" i="3"/>
  <c r="M324" i="3" s="1"/>
  <c r="K324" i="3"/>
  <c r="N324" i="3" s="1"/>
  <c r="K326" i="2"/>
  <c r="L326" i="2" s="1"/>
  <c r="J326" i="2"/>
  <c r="M326" i="2" s="1"/>
  <c r="F328" i="2"/>
  <c r="G328" i="2" s="1"/>
  <c r="E328" i="2"/>
  <c r="H327" i="2"/>
  <c r="I327" i="2"/>
  <c r="Q259" i="5" l="1"/>
  <c r="R259" i="5" s="1"/>
  <c r="P259" i="5"/>
  <c r="S259" i="5" s="1"/>
  <c r="J260" i="5"/>
  <c r="L261" i="5" s="1"/>
  <c r="M261" i="5" s="1"/>
  <c r="L260" i="5"/>
  <c r="M260" i="5" s="1"/>
  <c r="F326" i="3"/>
  <c r="G326" i="3"/>
  <c r="H326" i="3" s="1"/>
  <c r="L325" i="3"/>
  <c r="M325" i="3" s="1"/>
  <c r="K325" i="3"/>
  <c r="N325" i="3" s="1"/>
  <c r="E327" i="3"/>
  <c r="I326" i="3"/>
  <c r="J326" i="3"/>
  <c r="K327" i="2"/>
  <c r="L327" i="2" s="1"/>
  <c r="J327" i="2"/>
  <c r="M327" i="2" s="1"/>
  <c r="F329" i="2"/>
  <c r="G329" i="2" s="1"/>
  <c r="E329" i="2"/>
  <c r="H328" i="2"/>
  <c r="I328" i="2"/>
  <c r="I261" i="5" l="1"/>
  <c r="N261" i="5"/>
  <c r="O261" i="5"/>
  <c r="N260" i="5"/>
  <c r="O260" i="5"/>
  <c r="J261" i="5"/>
  <c r="I262" i="5" s="1"/>
  <c r="F327" i="3"/>
  <c r="G327" i="3"/>
  <c r="H327" i="3" s="1"/>
  <c r="I327" i="3" s="1"/>
  <c r="J327" i="3"/>
  <c r="L326" i="3"/>
  <c r="M326" i="3" s="1"/>
  <c r="K326" i="3"/>
  <c r="N326" i="3" s="1"/>
  <c r="E328" i="3"/>
  <c r="K328" i="2"/>
  <c r="L328" i="2" s="1"/>
  <c r="J328" i="2"/>
  <c r="M328" i="2" s="1"/>
  <c r="F330" i="2"/>
  <c r="G330" i="2" s="1"/>
  <c r="E330" i="2"/>
  <c r="H329" i="2"/>
  <c r="I329" i="2"/>
  <c r="Q260" i="5" l="1"/>
  <c r="R260" i="5" s="1"/>
  <c r="P260" i="5"/>
  <c r="S260" i="5" s="1"/>
  <c r="Q261" i="5"/>
  <c r="R261" i="5" s="1"/>
  <c r="P261" i="5"/>
  <c r="S261" i="5" s="1"/>
  <c r="J262" i="5"/>
  <c r="L263" i="5" s="1"/>
  <c r="M263" i="5" s="1"/>
  <c r="L262" i="5"/>
  <c r="M262" i="5" s="1"/>
  <c r="F328" i="3"/>
  <c r="G328" i="3"/>
  <c r="H328" i="3" s="1"/>
  <c r="I328" i="3"/>
  <c r="J328" i="3"/>
  <c r="E329" i="3"/>
  <c r="L327" i="3"/>
  <c r="M327" i="3" s="1"/>
  <c r="K327" i="3"/>
  <c r="N327" i="3" s="1"/>
  <c r="K329" i="2"/>
  <c r="L329" i="2" s="1"/>
  <c r="J329" i="2"/>
  <c r="M329" i="2" s="1"/>
  <c r="F331" i="2"/>
  <c r="G331" i="2" s="1"/>
  <c r="E331" i="2"/>
  <c r="H330" i="2"/>
  <c r="I330" i="2"/>
  <c r="N263" i="5" l="1"/>
  <c r="O263" i="5"/>
  <c r="N262" i="5"/>
  <c r="O262" i="5"/>
  <c r="I263" i="5"/>
  <c r="J263" i="5" s="1"/>
  <c r="I264" i="5" s="1"/>
  <c r="F329" i="3"/>
  <c r="G329" i="3"/>
  <c r="H329" i="3" s="1"/>
  <c r="E330" i="3"/>
  <c r="I329" i="3"/>
  <c r="J329" i="3"/>
  <c r="L328" i="3"/>
  <c r="M328" i="3" s="1"/>
  <c r="K328" i="3"/>
  <c r="N328" i="3" s="1"/>
  <c r="H331" i="2"/>
  <c r="I331" i="2"/>
  <c r="K330" i="2"/>
  <c r="L330" i="2" s="1"/>
  <c r="J330" i="2"/>
  <c r="M330" i="2" s="1"/>
  <c r="F332" i="2"/>
  <c r="G332" i="2" s="1"/>
  <c r="E332" i="2"/>
  <c r="Q262" i="5" l="1"/>
  <c r="R262" i="5" s="1"/>
  <c r="P262" i="5"/>
  <c r="S262" i="5" s="1"/>
  <c r="Q263" i="5"/>
  <c r="R263" i="5" s="1"/>
  <c r="P263" i="5"/>
  <c r="S263" i="5" s="1"/>
  <c r="J264" i="5"/>
  <c r="L265" i="5" s="1"/>
  <c r="M265" i="5" s="1"/>
  <c r="I265" i="5"/>
  <c r="L264" i="5"/>
  <c r="M264" i="5" s="1"/>
  <c r="F330" i="3"/>
  <c r="G330" i="3"/>
  <c r="H330" i="3" s="1"/>
  <c r="I330" i="3" s="1"/>
  <c r="L329" i="3"/>
  <c r="M329" i="3" s="1"/>
  <c r="K329" i="3"/>
  <c r="N329" i="3" s="1"/>
  <c r="E331" i="3"/>
  <c r="J330" i="3"/>
  <c r="F333" i="2"/>
  <c r="G333" i="2" s="1"/>
  <c r="E333" i="2"/>
  <c r="H332" i="2"/>
  <c r="I332" i="2"/>
  <c r="K331" i="2"/>
  <c r="L331" i="2" s="1"/>
  <c r="J331" i="2"/>
  <c r="M331" i="2" s="1"/>
  <c r="N264" i="5" l="1"/>
  <c r="O264" i="5"/>
  <c r="N265" i="5"/>
  <c r="O265" i="5"/>
  <c r="J265" i="5"/>
  <c r="L266" i="5" s="1"/>
  <c r="M266" i="5" s="1"/>
  <c r="F331" i="3"/>
  <c r="G331" i="3"/>
  <c r="H331" i="3" s="1"/>
  <c r="I331" i="3" s="1"/>
  <c r="J331" i="3"/>
  <c r="L330" i="3"/>
  <c r="M330" i="3" s="1"/>
  <c r="K330" i="3"/>
  <c r="N330" i="3" s="1"/>
  <c r="E332" i="3"/>
  <c r="K332" i="2"/>
  <c r="L332" i="2" s="1"/>
  <c r="J332" i="2"/>
  <c r="M332" i="2" s="1"/>
  <c r="F334" i="2"/>
  <c r="G334" i="2" s="1"/>
  <c r="E334" i="2"/>
  <c r="H333" i="2"/>
  <c r="I333" i="2"/>
  <c r="N266" i="5" l="1"/>
  <c r="O266" i="5"/>
  <c r="Q265" i="5"/>
  <c r="P265" i="5"/>
  <c r="S265" i="5" s="1"/>
  <c r="Q264" i="5"/>
  <c r="R264" i="5" s="1"/>
  <c r="P264" i="5"/>
  <c r="S264" i="5" s="1"/>
  <c r="I266" i="5"/>
  <c r="F332" i="3"/>
  <c r="G333" i="3" s="1"/>
  <c r="H333" i="3" s="1"/>
  <c r="G332" i="3"/>
  <c r="H332" i="3" s="1"/>
  <c r="I332" i="3" s="1"/>
  <c r="J332" i="3"/>
  <c r="E333" i="3"/>
  <c r="L331" i="3"/>
  <c r="M331" i="3" s="1"/>
  <c r="K331" i="3"/>
  <c r="N331" i="3" s="1"/>
  <c r="F335" i="2"/>
  <c r="G335" i="2" s="1"/>
  <c r="E335" i="2"/>
  <c r="H334" i="2"/>
  <c r="I334" i="2"/>
  <c r="K333" i="2"/>
  <c r="L333" i="2" s="1"/>
  <c r="J333" i="2"/>
  <c r="M333" i="2" s="1"/>
  <c r="R265" i="5" l="1"/>
  <c r="Q266" i="5"/>
  <c r="R266" i="5" s="1"/>
  <c r="P266" i="5"/>
  <c r="S266" i="5" s="1"/>
  <c r="J266" i="5"/>
  <c r="L267" i="5" s="1"/>
  <c r="M267" i="5" s="1"/>
  <c r="I267" i="5"/>
  <c r="F333" i="3"/>
  <c r="E334" i="3"/>
  <c r="I333" i="3"/>
  <c r="J333" i="3"/>
  <c r="L332" i="3"/>
  <c r="M332" i="3" s="1"/>
  <c r="K332" i="3"/>
  <c r="N332" i="3" s="1"/>
  <c r="K334" i="2"/>
  <c r="L334" i="2" s="1"/>
  <c r="J334" i="2"/>
  <c r="M334" i="2" s="1"/>
  <c r="F336" i="2"/>
  <c r="G336" i="2" s="1"/>
  <c r="E336" i="2"/>
  <c r="H335" i="2"/>
  <c r="I335" i="2"/>
  <c r="N267" i="5" l="1"/>
  <c r="O267" i="5"/>
  <c r="J267" i="5"/>
  <c r="I268" i="5" s="1"/>
  <c r="F334" i="3"/>
  <c r="G334" i="3"/>
  <c r="H334" i="3" s="1"/>
  <c r="L333" i="3"/>
  <c r="M333" i="3" s="1"/>
  <c r="K333" i="3"/>
  <c r="N333" i="3" s="1"/>
  <c r="E335" i="3"/>
  <c r="I334" i="3"/>
  <c r="J334" i="3"/>
  <c r="K335" i="2"/>
  <c r="L335" i="2" s="1"/>
  <c r="J335" i="2"/>
  <c r="M335" i="2" s="1"/>
  <c r="H336" i="2"/>
  <c r="I336" i="2"/>
  <c r="F337" i="2"/>
  <c r="G337" i="2" s="1"/>
  <c r="E337" i="2"/>
  <c r="Q267" i="5" l="1"/>
  <c r="R267" i="5" s="1"/>
  <c r="P267" i="5"/>
  <c r="S267" i="5" s="1"/>
  <c r="J268" i="5"/>
  <c r="L269" i="5" s="1"/>
  <c r="M269" i="5" s="1"/>
  <c r="I269" i="5"/>
  <c r="L268" i="5"/>
  <c r="M268" i="5" s="1"/>
  <c r="F335" i="3"/>
  <c r="G335" i="3"/>
  <c r="H335" i="3" s="1"/>
  <c r="L334" i="3"/>
  <c r="M334" i="3" s="1"/>
  <c r="K334" i="3"/>
  <c r="N334" i="3" s="1"/>
  <c r="E336" i="3"/>
  <c r="I335" i="3"/>
  <c r="J335" i="3"/>
  <c r="F338" i="2"/>
  <c r="G338" i="2" s="1"/>
  <c r="E338" i="2"/>
  <c r="H337" i="2"/>
  <c r="I337" i="2"/>
  <c r="K336" i="2"/>
  <c r="L336" i="2" s="1"/>
  <c r="J336" i="2"/>
  <c r="M336" i="2" s="1"/>
  <c r="N269" i="5" l="1"/>
  <c r="O269" i="5"/>
  <c r="N268" i="5"/>
  <c r="O268" i="5"/>
  <c r="J269" i="5"/>
  <c r="I270" i="5" s="1"/>
  <c r="F336" i="3"/>
  <c r="G336" i="3"/>
  <c r="H336" i="3" s="1"/>
  <c r="L335" i="3"/>
  <c r="M335" i="3" s="1"/>
  <c r="K335" i="3"/>
  <c r="N335" i="3" s="1"/>
  <c r="I336" i="3"/>
  <c r="J336" i="3"/>
  <c r="E337" i="3"/>
  <c r="K337" i="2"/>
  <c r="L337" i="2" s="1"/>
  <c r="J337" i="2"/>
  <c r="M337" i="2" s="1"/>
  <c r="F339" i="2"/>
  <c r="G339" i="2" s="1"/>
  <c r="E339" i="2"/>
  <c r="H338" i="2"/>
  <c r="I338" i="2"/>
  <c r="Q268" i="5" l="1"/>
  <c r="R268" i="5" s="1"/>
  <c r="P268" i="5"/>
  <c r="S268" i="5" s="1"/>
  <c r="Q269" i="5"/>
  <c r="R269" i="5" s="1"/>
  <c r="P269" i="5"/>
  <c r="S269" i="5" s="1"/>
  <c r="J270" i="5"/>
  <c r="L271" i="5" s="1"/>
  <c r="M271" i="5" s="1"/>
  <c r="L270" i="5"/>
  <c r="M270" i="5" s="1"/>
  <c r="F337" i="3"/>
  <c r="G338" i="3" s="1"/>
  <c r="H338" i="3" s="1"/>
  <c r="G337" i="3"/>
  <c r="H337" i="3" s="1"/>
  <c r="I337" i="3" s="1"/>
  <c r="L336" i="3"/>
  <c r="M336" i="3" s="1"/>
  <c r="K336" i="3"/>
  <c r="N336" i="3" s="1"/>
  <c r="E338" i="3"/>
  <c r="F340" i="2"/>
  <c r="G340" i="2" s="1"/>
  <c r="E340" i="2"/>
  <c r="H339" i="2"/>
  <c r="I339" i="2"/>
  <c r="K338" i="2"/>
  <c r="L338" i="2" s="1"/>
  <c r="J338" i="2"/>
  <c r="M338" i="2" s="1"/>
  <c r="J337" i="3" l="1"/>
  <c r="I271" i="5"/>
  <c r="N270" i="5"/>
  <c r="O270" i="5"/>
  <c r="N271" i="5"/>
  <c r="O271" i="5"/>
  <c r="J271" i="5"/>
  <c r="I272" i="5" s="1"/>
  <c r="F338" i="3"/>
  <c r="L337" i="3"/>
  <c r="M337" i="3" s="1"/>
  <c r="K337" i="3"/>
  <c r="N337" i="3" s="1"/>
  <c r="E339" i="3"/>
  <c r="I338" i="3"/>
  <c r="J338" i="3"/>
  <c r="K339" i="2"/>
  <c r="L339" i="2" s="1"/>
  <c r="J339" i="2"/>
  <c r="M339" i="2" s="1"/>
  <c r="F341" i="2"/>
  <c r="G341" i="2" s="1"/>
  <c r="E341" i="2"/>
  <c r="H340" i="2"/>
  <c r="I340" i="2"/>
  <c r="Q271" i="5" l="1"/>
  <c r="P271" i="5"/>
  <c r="S271" i="5" s="1"/>
  <c r="Q270" i="5"/>
  <c r="R270" i="5" s="1"/>
  <c r="P270" i="5"/>
  <c r="S270" i="5" s="1"/>
  <c r="L272" i="5"/>
  <c r="M272" i="5" s="1"/>
  <c r="J272" i="5"/>
  <c r="L273" i="5" s="1"/>
  <c r="M273" i="5" s="1"/>
  <c r="I273" i="5"/>
  <c r="F339" i="3"/>
  <c r="G339" i="3"/>
  <c r="H339" i="3" s="1"/>
  <c r="E340" i="3"/>
  <c r="I339" i="3"/>
  <c r="J339" i="3"/>
  <c r="L338" i="3"/>
  <c r="M338" i="3" s="1"/>
  <c r="K338" i="3"/>
  <c r="N338" i="3" s="1"/>
  <c r="F342" i="2"/>
  <c r="G342" i="2" s="1"/>
  <c r="E342" i="2"/>
  <c r="H341" i="2"/>
  <c r="I341" i="2"/>
  <c r="K340" i="2"/>
  <c r="L340" i="2" s="1"/>
  <c r="J340" i="2"/>
  <c r="M340" i="2" s="1"/>
  <c r="N273" i="5" l="1"/>
  <c r="O273" i="5"/>
  <c r="N272" i="5"/>
  <c r="O272" i="5"/>
  <c r="R271" i="5"/>
  <c r="J273" i="5"/>
  <c r="I274" i="5" s="1"/>
  <c r="F340" i="3"/>
  <c r="G340" i="3"/>
  <c r="H340" i="3" s="1"/>
  <c r="L339" i="3"/>
  <c r="M339" i="3" s="1"/>
  <c r="K339" i="3"/>
  <c r="N339" i="3" s="1"/>
  <c r="I340" i="3"/>
  <c r="J340" i="3"/>
  <c r="E341" i="3"/>
  <c r="K341" i="2"/>
  <c r="L341" i="2" s="1"/>
  <c r="J341" i="2"/>
  <c r="M341" i="2" s="1"/>
  <c r="F343" i="2"/>
  <c r="G343" i="2" s="1"/>
  <c r="E343" i="2"/>
  <c r="H342" i="2"/>
  <c r="I342" i="2"/>
  <c r="Q272" i="5" l="1"/>
  <c r="R272" i="5" s="1"/>
  <c r="P272" i="5"/>
  <c r="S272" i="5" s="1"/>
  <c r="Q273" i="5"/>
  <c r="R273" i="5" s="1"/>
  <c r="P273" i="5"/>
  <c r="S273" i="5" s="1"/>
  <c r="J274" i="5"/>
  <c r="I275" i="5" s="1"/>
  <c r="L274" i="5"/>
  <c r="M274" i="5" s="1"/>
  <c r="F341" i="3"/>
  <c r="G341" i="3"/>
  <c r="H341" i="3" s="1"/>
  <c r="L340" i="3"/>
  <c r="M340" i="3" s="1"/>
  <c r="K340" i="3"/>
  <c r="N340" i="3" s="1"/>
  <c r="E342" i="3"/>
  <c r="I341" i="3"/>
  <c r="J341" i="3"/>
  <c r="K342" i="2"/>
  <c r="L342" i="2" s="1"/>
  <c r="J342" i="2"/>
  <c r="M342" i="2" s="1"/>
  <c r="F344" i="2"/>
  <c r="G344" i="2" s="1"/>
  <c r="E344" i="2"/>
  <c r="H343" i="2"/>
  <c r="I343" i="2"/>
  <c r="N274" i="5" l="1"/>
  <c r="O274" i="5"/>
  <c r="J275" i="5"/>
  <c r="L276" i="5" s="1"/>
  <c r="M276" i="5" s="1"/>
  <c r="L275" i="5"/>
  <c r="M275" i="5" s="1"/>
  <c r="F342" i="3"/>
  <c r="G342" i="3"/>
  <c r="H342" i="3" s="1"/>
  <c r="I342" i="3" s="1"/>
  <c r="E343" i="3"/>
  <c r="J342" i="3"/>
  <c r="L341" i="3"/>
  <c r="M341" i="3" s="1"/>
  <c r="K341" i="3"/>
  <c r="N341" i="3" s="1"/>
  <c r="H344" i="2"/>
  <c r="I344" i="2"/>
  <c r="K343" i="2"/>
  <c r="L343" i="2" s="1"/>
  <c r="J343" i="2"/>
  <c r="M343" i="2" s="1"/>
  <c r="F345" i="2"/>
  <c r="G345" i="2" s="1"/>
  <c r="E345" i="2"/>
  <c r="N275" i="5" l="1"/>
  <c r="O275" i="5"/>
  <c r="N276" i="5"/>
  <c r="O276" i="5"/>
  <c r="Q274" i="5"/>
  <c r="R274" i="5" s="1"/>
  <c r="P274" i="5"/>
  <c r="S274" i="5" s="1"/>
  <c r="I276" i="5"/>
  <c r="F343" i="3"/>
  <c r="G344" i="3"/>
  <c r="H344" i="3" s="1"/>
  <c r="G343" i="3"/>
  <c r="H343" i="3" s="1"/>
  <c r="I343" i="3" s="1"/>
  <c r="L342" i="3"/>
  <c r="M342" i="3" s="1"/>
  <c r="K342" i="3"/>
  <c r="N342" i="3" s="1"/>
  <c r="E344" i="3"/>
  <c r="J343" i="3"/>
  <c r="F346" i="2"/>
  <c r="G346" i="2" s="1"/>
  <c r="E346" i="2"/>
  <c r="H345" i="2"/>
  <c r="I345" i="2"/>
  <c r="K344" i="2"/>
  <c r="L344" i="2" s="1"/>
  <c r="J344" i="2"/>
  <c r="M344" i="2" s="1"/>
  <c r="Q276" i="5" l="1"/>
  <c r="P276" i="5"/>
  <c r="S276" i="5" s="1"/>
  <c r="Q275" i="5"/>
  <c r="R275" i="5" s="1"/>
  <c r="P275" i="5"/>
  <c r="S275" i="5" s="1"/>
  <c r="J276" i="5"/>
  <c r="L277" i="5" s="1"/>
  <c r="M277" i="5" s="1"/>
  <c r="F344" i="3"/>
  <c r="I344" i="3"/>
  <c r="J344" i="3"/>
  <c r="E345" i="3"/>
  <c r="L343" i="3"/>
  <c r="M343" i="3" s="1"/>
  <c r="K343" i="3"/>
  <c r="N343" i="3" s="1"/>
  <c r="K345" i="2"/>
  <c r="L345" i="2" s="1"/>
  <c r="J345" i="2"/>
  <c r="M345" i="2" s="1"/>
  <c r="F347" i="2"/>
  <c r="G347" i="2" s="1"/>
  <c r="E347" i="2"/>
  <c r="H346" i="2"/>
  <c r="I346" i="2"/>
  <c r="N277" i="5" l="1"/>
  <c r="O277" i="5"/>
  <c r="R276" i="5"/>
  <c r="I277" i="5"/>
  <c r="J277" i="5" s="1"/>
  <c r="L278" i="5" s="1"/>
  <c r="M278" i="5" s="1"/>
  <c r="F345" i="3"/>
  <c r="G346" i="3" s="1"/>
  <c r="H346" i="3" s="1"/>
  <c r="G345" i="3"/>
  <c r="H345" i="3" s="1"/>
  <c r="E346" i="3"/>
  <c r="I345" i="3"/>
  <c r="J345" i="3"/>
  <c r="L344" i="3"/>
  <c r="M344" i="3" s="1"/>
  <c r="K344" i="3"/>
  <c r="N344" i="3" s="1"/>
  <c r="K346" i="2"/>
  <c r="L346" i="2" s="1"/>
  <c r="J346" i="2"/>
  <c r="M346" i="2" s="1"/>
  <c r="F348" i="2"/>
  <c r="G348" i="2" s="1"/>
  <c r="E348" i="2"/>
  <c r="H347" i="2"/>
  <c r="I347" i="2"/>
  <c r="N278" i="5" l="1"/>
  <c r="O278" i="5"/>
  <c r="Q277" i="5"/>
  <c r="R277" i="5" s="1"/>
  <c r="P277" i="5"/>
  <c r="S277" i="5" s="1"/>
  <c r="I278" i="5"/>
  <c r="F346" i="3"/>
  <c r="L345" i="3"/>
  <c r="M345" i="3" s="1"/>
  <c r="K345" i="3"/>
  <c r="N345" i="3" s="1"/>
  <c r="E347" i="3"/>
  <c r="I346" i="3"/>
  <c r="J346" i="3"/>
  <c r="F349" i="2"/>
  <c r="G349" i="2" s="1"/>
  <c r="E349" i="2"/>
  <c r="H348" i="2"/>
  <c r="I348" i="2"/>
  <c r="K347" i="2"/>
  <c r="L347" i="2" s="1"/>
  <c r="J347" i="2"/>
  <c r="M347" i="2" s="1"/>
  <c r="Q278" i="5" l="1"/>
  <c r="R278" i="5" s="1"/>
  <c r="P278" i="5"/>
  <c r="S278" i="5" s="1"/>
  <c r="J278" i="5"/>
  <c r="L279" i="5" s="1"/>
  <c r="M279" i="5" s="1"/>
  <c r="F347" i="3"/>
  <c r="G347" i="3"/>
  <c r="H347" i="3" s="1"/>
  <c r="L346" i="3"/>
  <c r="M346" i="3" s="1"/>
  <c r="K346" i="3"/>
  <c r="N346" i="3" s="1"/>
  <c r="E348" i="3"/>
  <c r="I347" i="3"/>
  <c r="J347" i="3"/>
  <c r="K348" i="2"/>
  <c r="L348" i="2" s="1"/>
  <c r="J348" i="2"/>
  <c r="M348" i="2" s="1"/>
  <c r="F350" i="2"/>
  <c r="G350" i="2" s="1"/>
  <c r="E350" i="2"/>
  <c r="H349" i="2"/>
  <c r="I349" i="2"/>
  <c r="I279" i="5" l="1"/>
  <c r="N279" i="5"/>
  <c r="O279" i="5"/>
  <c r="J279" i="5"/>
  <c r="I280" i="5" s="1"/>
  <c r="F348" i="3"/>
  <c r="G348" i="3"/>
  <c r="H348" i="3" s="1"/>
  <c r="I348" i="3"/>
  <c r="J348" i="3"/>
  <c r="E349" i="3"/>
  <c r="L347" i="3"/>
  <c r="M347" i="3" s="1"/>
  <c r="K347" i="3"/>
  <c r="N347" i="3" s="1"/>
  <c r="F351" i="2"/>
  <c r="G351" i="2" s="1"/>
  <c r="E351" i="2"/>
  <c r="H350" i="2"/>
  <c r="I350" i="2"/>
  <c r="K349" i="2"/>
  <c r="L349" i="2" s="1"/>
  <c r="J349" i="2"/>
  <c r="M349" i="2" s="1"/>
  <c r="Q279" i="5" l="1"/>
  <c r="R279" i="5" s="1"/>
  <c r="P279" i="5"/>
  <c r="S279" i="5" s="1"/>
  <c r="J280" i="5"/>
  <c r="L281" i="5" s="1"/>
  <c r="M281" i="5" s="1"/>
  <c r="L280" i="5"/>
  <c r="M280" i="5" s="1"/>
  <c r="F349" i="3"/>
  <c r="G350" i="3"/>
  <c r="H350" i="3" s="1"/>
  <c r="G349" i="3"/>
  <c r="H349" i="3" s="1"/>
  <c r="I349" i="3" s="1"/>
  <c r="E350" i="3"/>
  <c r="J349" i="3"/>
  <c r="L348" i="3"/>
  <c r="M348" i="3" s="1"/>
  <c r="K348" i="3"/>
  <c r="N348" i="3" s="1"/>
  <c r="K350" i="2"/>
  <c r="L350" i="2" s="1"/>
  <c r="J350" i="2"/>
  <c r="M350" i="2" s="1"/>
  <c r="F352" i="2"/>
  <c r="G352" i="2" s="1"/>
  <c r="E352" i="2"/>
  <c r="H351" i="2"/>
  <c r="I351" i="2"/>
  <c r="N280" i="5" l="1"/>
  <c r="O280" i="5"/>
  <c r="N281" i="5"/>
  <c r="O281" i="5"/>
  <c r="I281" i="5"/>
  <c r="J281" i="5" s="1"/>
  <c r="L282" i="5" s="1"/>
  <c r="M282" i="5" s="1"/>
  <c r="F350" i="3"/>
  <c r="E351" i="3"/>
  <c r="L349" i="3"/>
  <c r="M349" i="3" s="1"/>
  <c r="K349" i="3"/>
  <c r="N349" i="3" s="1"/>
  <c r="I350" i="3"/>
  <c r="J350" i="3"/>
  <c r="F353" i="2"/>
  <c r="G353" i="2" s="1"/>
  <c r="E353" i="2"/>
  <c r="H352" i="2"/>
  <c r="I352" i="2"/>
  <c r="K351" i="2"/>
  <c r="L351" i="2" s="1"/>
  <c r="J351" i="2"/>
  <c r="M351" i="2" s="1"/>
  <c r="Q281" i="5" l="1"/>
  <c r="P281" i="5"/>
  <c r="S281" i="5" s="1"/>
  <c r="N282" i="5"/>
  <c r="O282" i="5"/>
  <c r="Q280" i="5"/>
  <c r="R280" i="5" s="1"/>
  <c r="P280" i="5"/>
  <c r="S280" i="5" s="1"/>
  <c r="I282" i="5"/>
  <c r="F351" i="3"/>
  <c r="G352" i="3"/>
  <c r="H352" i="3" s="1"/>
  <c r="G351" i="3"/>
  <c r="H351" i="3" s="1"/>
  <c r="I351" i="3" s="1"/>
  <c r="L350" i="3"/>
  <c r="M350" i="3" s="1"/>
  <c r="K350" i="3"/>
  <c r="N350" i="3" s="1"/>
  <c r="E352" i="3"/>
  <c r="J351" i="3"/>
  <c r="K352" i="2"/>
  <c r="L352" i="2" s="1"/>
  <c r="J352" i="2"/>
  <c r="M352" i="2" s="1"/>
  <c r="F354" i="2"/>
  <c r="G354" i="2" s="1"/>
  <c r="E354" i="2"/>
  <c r="H353" i="2"/>
  <c r="I353" i="2"/>
  <c r="Q282" i="5" l="1"/>
  <c r="R282" i="5" s="1"/>
  <c r="P282" i="5"/>
  <c r="S282" i="5" s="1"/>
  <c r="R281" i="5"/>
  <c r="J282" i="5"/>
  <c r="L283" i="5" s="1"/>
  <c r="M283" i="5" s="1"/>
  <c r="I283" i="5"/>
  <c r="F352" i="3"/>
  <c r="I352" i="3"/>
  <c r="J352" i="3"/>
  <c r="E353" i="3"/>
  <c r="L351" i="3"/>
  <c r="M351" i="3" s="1"/>
  <c r="K351" i="3"/>
  <c r="N351" i="3" s="1"/>
  <c r="K353" i="2"/>
  <c r="L353" i="2" s="1"/>
  <c r="J353" i="2"/>
  <c r="M353" i="2" s="1"/>
  <c r="H354" i="2"/>
  <c r="I354" i="2"/>
  <c r="F355" i="2"/>
  <c r="G355" i="2" s="1"/>
  <c r="E355" i="2"/>
  <c r="N283" i="5" l="1"/>
  <c r="O283" i="5"/>
  <c r="J283" i="5"/>
  <c r="I284" i="5" s="1"/>
  <c r="F353" i="3"/>
  <c r="G353" i="3"/>
  <c r="H353" i="3" s="1"/>
  <c r="I353" i="3" s="1"/>
  <c r="E354" i="3"/>
  <c r="J353" i="3"/>
  <c r="L352" i="3"/>
  <c r="M352" i="3" s="1"/>
  <c r="K352" i="3"/>
  <c r="N352" i="3" s="1"/>
  <c r="F356" i="2"/>
  <c r="G356" i="2" s="1"/>
  <c r="E356" i="2"/>
  <c r="H355" i="2"/>
  <c r="I355" i="2"/>
  <c r="K354" i="2"/>
  <c r="L354" i="2" s="1"/>
  <c r="J354" i="2"/>
  <c r="M354" i="2" s="1"/>
  <c r="Q283" i="5" l="1"/>
  <c r="R283" i="5" s="1"/>
  <c r="P283" i="5"/>
  <c r="S283" i="5" s="1"/>
  <c r="L284" i="5"/>
  <c r="M284" i="5" s="1"/>
  <c r="J284" i="5"/>
  <c r="I285" i="5" s="1"/>
  <c r="F354" i="3"/>
  <c r="G355" i="3"/>
  <c r="H355" i="3" s="1"/>
  <c r="G354" i="3"/>
  <c r="H354" i="3" s="1"/>
  <c r="L353" i="3"/>
  <c r="M353" i="3" s="1"/>
  <c r="K353" i="3"/>
  <c r="N353" i="3" s="1"/>
  <c r="E355" i="3"/>
  <c r="I354" i="3"/>
  <c r="J354" i="3"/>
  <c r="K355" i="2"/>
  <c r="L355" i="2" s="1"/>
  <c r="J355" i="2"/>
  <c r="M355" i="2" s="1"/>
  <c r="F357" i="2"/>
  <c r="G357" i="2" s="1"/>
  <c r="E357" i="2"/>
  <c r="H356" i="2"/>
  <c r="I356" i="2"/>
  <c r="N284" i="5" l="1"/>
  <c r="O284" i="5"/>
  <c r="J285" i="5"/>
  <c r="I286" i="5" s="1"/>
  <c r="L285" i="5"/>
  <c r="M285" i="5" s="1"/>
  <c r="F355" i="3"/>
  <c r="L354" i="3"/>
  <c r="M354" i="3" s="1"/>
  <c r="K354" i="3"/>
  <c r="N354" i="3" s="1"/>
  <c r="E356" i="3"/>
  <c r="I355" i="3"/>
  <c r="J355" i="3"/>
  <c r="F358" i="2"/>
  <c r="G358" i="2" s="1"/>
  <c r="E358" i="2"/>
  <c r="H357" i="2"/>
  <c r="I357" i="2"/>
  <c r="K356" i="2"/>
  <c r="L356" i="2" s="1"/>
  <c r="J356" i="2"/>
  <c r="M356" i="2" s="1"/>
  <c r="N285" i="5" l="1"/>
  <c r="O285" i="5"/>
  <c r="Q284" i="5"/>
  <c r="R284" i="5" s="1"/>
  <c r="P284" i="5"/>
  <c r="S284" i="5" s="1"/>
  <c r="L286" i="5"/>
  <c r="M286" i="5" s="1"/>
  <c r="J286" i="5"/>
  <c r="L287" i="5" s="1"/>
  <c r="M287" i="5" s="1"/>
  <c r="F356" i="3"/>
  <c r="G356" i="3"/>
  <c r="H356" i="3" s="1"/>
  <c r="L355" i="3"/>
  <c r="M355" i="3" s="1"/>
  <c r="K355" i="3"/>
  <c r="N355" i="3" s="1"/>
  <c r="I356" i="3"/>
  <c r="J356" i="3"/>
  <c r="E357" i="3"/>
  <c r="K357" i="2"/>
  <c r="L357" i="2" s="1"/>
  <c r="J357" i="2"/>
  <c r="M357" i="2" s="1"/>
  <c r="F359" i="2"/>
  <c r="G359" i="2" s="1"/>
  <c r="E359" i="2"/>
  <c r="H358" i="2"/>
  <c r="I358" i="2"/>
  <c r="I287" i="5" l="1"/>
  <c r="N287" i="5"/>
  <c r="O287" i="5"/>
  <c r="N286" i="5"/>
  <c r="O286" i="5"/>
  <c r="Q285" i="5"/>
  <c r="R285" i="5" s="1"/>
  <c r="P285" i="5"/>
  <c r="S285" i="5" s="1"/>
  <c r="J287" i="5"/>
  <c r="L288" i="5" s="1"/>
  <c r="M288" i="5" s="1"/>
  <c r="F357" i="3"/>
  <c r="G358" i="3" s="1"/>
  <c r="H358" i="3" s="1"/>
  <c r="G357" i="3"/>
  <c r="H357" i="3" s="1"/>
  <c r="I357" i="3" s="1"/>
  <c r="L356" i="3"/>
  <c r="M356" i="3" s="1"/>
  <c r="K356" i="3"/>
  <c r="N356" i="3" s="1"/>
  <c r="E358" i="3"/>
  <c r="J357" i="3"/>
  <c r="F360" i="2"/>
  <c r="G360" i="2" s="1"/>
  <c r="E360" i="2"/>
  <c r="K358" i="2"/>
  <c r="L358" i="2" s="1"/>
  <c r="J358" i="2"/>
  <c r="M358" i="2" s="1"/>
  <c r="H359" i="2"/>
  <c r="I359" i="2"/>
  <c r="N288" i="5" l="1"/>
  <c r="O288" i="5"/>
  <c r="Q286" i="5"/>
  <c r="R286" i="5" s="1"/>
  <c r="P286" i="5"/>
  <c r="S286" i="5" s="1"/>
  <c r="Q287" i="5"/>
  <c r="R287" i="5" s="1"/>
  <c r="P287" i="5"/>
  <c r="S287" i="5" s="1"/>
  <c r="I288" i="5"/>
  <c r="F358" i="3"/>
  <c r="G359" i="3" s="1"/>
  <c r="H359" i="3" s="1"/>
  <c r="L357" i="3"/>
  <c r="M357" i="3" s="1"/>
  <c r="K357" i="3"/>
  <c r="N357" i="3" s="1"/>
  <c r="E359" i="3"/>
  <c r="I358" i="3"/>
  <c r="J358" i="3"/>
  <c r="K359" i="2"/>
  <c r="L359" i="2" s="1"/>
  <c r="J359" i="2"/>
  <c r="M359" i="2" s="1"/>
  <c r="F361" i="2"/>
  <c r="G361" i="2" s="1"/>
  <c r="E361" i="2"/>
  <c r="H360" i="2"/>
  <c r="I360" i="2"/>
  <c r="Q288" i="5" l="1"/>
  <c r="R288" i="5" s="1"/>
  <c r="P288" i="5"/>
  <c r="S288" i="5" s="1"/>
  <c r="J288" i="5"/>
  <c r="L289" i="5" s="1"/>
  <c r="M289" i="5" s="1"/>
  <c r="F359" i="3"/>
  <c r="I359" i="3"/>
  <c r="J359" i="3"/>
  <c r="E360" i="3"/>
  <c r="L358" i="3"/>
  <c r="M358" i="3" s="1"/>
  <c r="K358" i="3"/>
  <c r="N358" i="3" s="1"/>
  <c r="K360" i="2"/>
  <c r="L360" i="2" s="1"/>
  <c r="J360" i="2"/>
  <c r="M360" i="2" s="1"/>
  <c r="F362" i="2"/>
  <c r="G362" i="2" s="1"/>
  <c r="E362" i="2"/>
  <c r="H361" i="2"/>
  <c r="I361" i="2"/>
  <c r="I289" i="5" l="1"/>
  <c r="N289" i="5"/>
  <c r="O289" i="5"/>
  <c r="J289" i="5"/>
  <c r="L290" i="5" s="1"/>
  <c r="M290" i="5" s="1"/>
  <c r="I290" i="5"/>
  <c r="F360" i="3"/>
  <c r="G360" i="3"/>
  <c r="H360" i="3" s="1"/>
  <c r="I360" i="3" s="1"/>
  <c r="J360" i="3"/>
  <c r="E361" i="3"/>
  <c r="L359" i="3"/>
  <c r="M359" i="3" s="1"/>
  <c r="K359" i="3"/>
  <c r="N359" i="3" s="1"/>
  <c r="K361" i="2"/>
  <c r="L361" i="2" s="1"/>
  <c r="J361" i="2"/>
  <c r="M361" i="2" s="1"/>
  <c r="F363" i="2"/>
  <c r="G363" i="2" s="1"/>
  <c r="E363" i="2"/>
  <c r="H362" i="2"/>
  <c r="I362" i="2"/>
  <c r="N290" i="5" l="1"/>
  <c r="O290" i="5"/>
  <c r="Q289" i="5"/>
  <c r="R289" i="5" s="1"/>
  <c r="P289" i="5"/>
  <c r="S289" i="5" s="1"/>
  <c r="J290" i="5"/>
  <c r="I291" i="5" s="1"/>
  <c r="F361" i="3"/>
  <c r="G361" i="3"/>
  <c r="H361" i="3" s="1"/>
  <c r="E362" i="3"/>
  <c r="I361" i="3"/>
  <c r="J361" i="3"/>
  <c r="L360" i="3"/>
  <c r="M360" i="3" s="1"/>
  <c r="K360" i="3"/>
  <c r="N360" i="3" s="1"/>
  <c r="K362" i="2"/>
  <c r="L362" i="2" s="1"/>
  <c r="J362" i="2"/>
  <c r="M362" i="2" s="1"/>
  <c r="F364" i="2"/>
  <c r="G364" i="2" s="1"/>
  <c r="E364" i="2"/>
  <c r="H363" i="2"/>
  <c r="I363" i="2"/>
  <c r="Q290" i="5" l="1"/>
  <c r="R290" i="5" s="1"/>
  <c r="P290" i="5"/>
  <c r="S290" i="5" s="1"/>
  <c r="J291" i="5"/>
  <c r="I292" i="5" s="1"/>
  <c r="L291" i="5"/>
  <c r="M291" i="5" s="1"/>
  <c r="F362" i="3"/>
  <c r="G362" i="3"/>
  <c r="H362" i="3" s="1"/>
  <c r="L361" i="3"/>
  <c r="M361" i="3" s="1"/>
  <c r="K361" i="3"/>
  <c r="N361" i="3" s="1"/>
  <c r="E363" i="3"/>
  <c r="I362" i="3"/>
  <c r="J362" i="3"/>
  <c r="K363" i="2"/>
  <c r="L363" i="2" s="1"/>
  <c r="J363" i="2"/>
  <c r="M363" i="2" s="1"/>
  <c r="F365" i="2"/>
  <c r="G365" i="2" s="1"/>
  <c r="E365" i="2"/>
  <c r="H364" i="2"/>
  <c r="I364" i="2"/>
  <c r="N291" i="5" l="1"/>
  <c r="O291" i="5"/>
  <c r="J292" i="5"/>
  <c r="I293" i="5" s="1"/>
  <c r="L292" i="5"/>
  <c r="M292" i="5" s="1"/>
  <c r="F363" i="3"/>
  <c r="G363" i="3"/>
  <c r="H363" i="3" s="1"/>
  <c r="L362" i="3"/>
  <c r="M362" i="3" s="1"/>
  <c r="K362" i="3"/>
  <c r="N362" i="3" s="1"/>
  <c r="E364" i="3"/>
  <c r="I363" i="3"/>
  <c r="J363" i="3"/>
  <c r="K364" i="2"/>
  <c r="L364" i="2" s="1"/>
  <c r="J364" i="2"/>
  <c r="M364" i="2" s="1"/>
  <c r="F366" i="2"/>
  <c r="G366" i="2" s="1"/>
  <c r="E366" i="2"/>
  <c r="H365" i="2"/>
  <c r="I365" i="2"/>
  <c r="N292" i="5" l="1"/>
  <c r="O292" i="5"/>
  <c r="Q291" i="5"/>
  <c r="R291" i="5" s="1"/>
  <c r="P291" i="5"/>
  <c r="S291" i="5" s="1"/>
  <c r="J293" i="5"/>
  <c r="L294" i="5" s="1"/>
  <c r="M294" i="5" s="1"/>
  <c r="L293" i="5"/>
  <c r="M293" i="5" s="1"/>
  <c r="F364" i="3"/>
  <c r="G364" i="3"/>
  <c r="H364" i="3" s="1"/>
  <c r="L363" i="3"/>
  <c r="M363" i="3" s="1"/>
  <c r="K363" i="3"/>
  <c r="N363" i="3" s="1"/>
  <c r="I364" i="3"/>
  <c r="J364" i="3"/>
  <c r="E365" i="3"/>
  <c r="K365" i="2"/>
  <c r="L365" i="2" s="1"/>
  <c r="J365" i="2"/>
  <c r="M365" i="2" s="1"/>
  <c r="F367" i="2"/>
  <c r="G367" i="2" s="1"/>
  <c r="E367" i="2"/>
  <c r="H366" i="2"/>
  <c r="I366" i="2"/>
  <c r="I294" i="5" l="1"/>
  <c r="N294" i="5"/>
  <c r="O294" i="5"/>
  <c r="N293" i="5"/>
  <c r="O293" i="5"/>
  <c r="Q292" i="5"/>
  <c r="R292" i="5" s="1"/>
  <c r="P292" i="5"/>
  <c r="S292" i="5" s="1"/>
  <c r="J294" i="5"/>
  <c r="L295" i="5" s="1"/>
  <c r="M295" i="5" s="1"/>
  <c r="I295" i="5"/>
  <c r="F365" i="3"/>
  <c r="G365" i="3"/>
  <c r="H365" i="3" s="1"/>
  <c r="I365" i="3" s="1"/>
  <c r="J365" i="3"/>
  <c r="L364" i="3"/>
  <c r="M364" i="3" s="1"/>
  <c r="K364" i="3"/>
  <c r="N364" i="3" s="1"/>
  <c r="E366" i="3"/>
  <c r="K366" i="2"/>
  <c r="L366" i="2" s="1"/>
  <c r="J366" i="2"/>
  <c r="M366" i="2" s="1"/>
  <c r="F368" i="2"/>
  <c r="G368" i="2" s="1"/>
  <c r="E368" i="2"/>
  <c r="H367" i="2"/>
  <c r="I367" i="2"/>
  <c r="N295" i="5" l="1"/>
  <c r="O295" i="5"/>
  <c r="Q293" i="5"/>
  <c r="R293" i="5" s="1"/>
  <c r="P293" i="5"/>
  <c r="S293" i="5" s="1"/>
  <c r="Q294" i="5"/>
  <c r="R294" i="5" s="1"/>
  <c r="P294" i="5"/>
  <c r="S294" i="5" s="1"/>
  <c r="J295" i="5"/>
  <c r="L296" i="5" s="1"/>
  <c r="M296" i="5" s="1"/>
  <c r="F366" i="3"/>
  <c r="G366" i="3"/>
  <c r="H366" i="3" s="1"/>
  <c r="E367" i="3"/>
  <c r="I366" i="3"/>
  <c r="J366" i="3"/>
  <c r="L365" i="3"/>
  <c r="M365" i="3" s="1"/>
  <c r="K365" i="3"/>
  <c r="N365" i="3" s="1"/>
  <c r="K367" i="2"/>
  <c r="L367" i="2" s="1"/>
  <c r="J367" i="2"/>
  <c r="M367" i="2" s="1"/>
  <c r="F369" i="2"/>
  <c r="G369" i="2" s="1"/>
  <c r="E369" i="2"/>
  <c r="H368" i="2"/>
  <c r="I368" i="2"/>
  <c r="N296" i="5" l="1"/>
  <c r="O296" i="5"/>
  <c r="Q295" i="5"/>
  <c r="R295" i="5" s="1"/>
  <c r="P295" i="5"/>
  <c r="S295" i="5" s="1"/>
  <c r="I296" i="5"/>
  <c r="F367" i="3"/>
  <c r="G368" i="3"/>
  <c r="H368" i="3" s="1"/>
  <c r="G367" i="3"/>
  <c r="H367" i="3" s="1"/>
  <c r="L366" i="3"/>
  <c r="M366" i="3" s="1"/>
  <c r="K366" i="3"/>
  <c r="N366" i="3" s="1"/>
  <c r="E368" i="3"/>
  <c r="I367" i="3"/>
  <c r="J367" i="3"/>
  <c r="K368" i="2"/>
  <c r="L368" i="2" s="1"/>
  <c r="J368" i="2"/>
  <c r="M368" i="2" s="1"/>
  <c r="F370" i="2"/>
  <c r="G370" i="2" s="1"/>
  <c r="E370" i="2"/>
  <c r="H369" i="2"/>
  <c r="I369" i="2"/>
  <c r="Q296" i="5" l="1"/>
  <c r="R296" i="5" s="1"/>
  <c r="P296" i="5"/>
  <c r="S296" i="5" s="1"/>
  <c r="J296" i="5"/>
  <c r="L297" i="5" s="1"/>
  <c r="M297" i="5" s="1"/>
  <c r="F368" i="3"/>
  <c r="L367" i="3"/>
  <c r="M367" i="3" s="1"/>
  <c r="K367" i="3"/>
  <c r="N367" i="3" s="1"/>
  <c r="I368" i="3"/>
  <c r="J368" i="3"/>
  <c r="E369" i="3"/>
  <c r="K369" i="2"/>
  <c r="L369" i="2" s="1"/>
  <c r="J369" i="2"/>
  <c r="M369" i="2" s="1"/>
  <c r="F371" i="2"/>
  <c r="G371" i="2" s="1"/>
  <c r="E371" i="2"/>
  <c r="H370" i="2"/>
  <c r="I370" i="2"/>
  <c r="N297" i="5" l="1"/>
  <c r="O297" i="5"/>
  <c r="I297" i="5"/>
  <c r="J297" i="5" s="1"/>
  <c r="I298" i="5" s="1"/>
  <c r="F369" i="3"/>
  <c r="G369" i="3"/>
  <c r="H369" i="3" s="1"/>
  <c r="E370" i="3"/>
  <c r="I369" i="3"/>
  <c r="J369" i="3"/>
  <c r="L368" i="3"/>
  <c r="M368" i="3" s="1"/>
  <c r="K368" i="3"/>
  <c r="N368" i="3" s="1"/>
  <c r="K370" i="2"/>
  <c r="L370" i="2" s="1"/>
  <c r="J370" i="2"/>
  <c r="M370" i="2" s="1"/>
  <c r="F372" i="2"/>
  <c r="G372" i="2" s="1"/>
  <c r="E372" i="2"/>
  <c r="H371" i="2"/>
  <c r="I371" i="2"/>
  <c r="Q297" i="5" l="1"/>
  <c r="R297" i="5" s="1"/>
  <c r="P297" i="5"/>
  <c r="S297" i="5" s="1"/>
  <c r="J298" i="5"/>
  <c r="I299" i="5" s="1"/>
  <c r="L298" i="5"/>
  <c r="M298" i="5" s="1"/>
  <c r="F370" i="3"/>
  <c r="G370" i="3"/>
  <c r="H370" i="3" s="1"/>
  <c r="L369" i="3"/>
  <c r="M369" i="3" s="1"/>
  <c r="K369" i="3"/>
  <c r="N369" i="3" s="1"/>
  <c r="E371" i="3"/>
  <c r="I370" i="3"/>
  <c r="J370" i="3"/>
  <c r="K371" i="2"/>
  <c r="L371" i="2" s="1"/>
  <c r="J371" i="2"/>
  <c r="M371" i="2" s="1"/>
  <c r="F373" i="2"/>
  <c r="G373" i="2" s="1"/>
  <c r="E373" i="2"/>
  <c r="H372" i="2"/>
  <c r="I372" i="2"/>
  <c r="N298" i="5" l="1"/>
  <c r="O298" i="5"/>
  <c r="J299" i="5"/>
  <c r="L300" i="5" s="1"/>
  <c r="M300" i="5" s="1"/>
  <c r="L299" i="5"/>
  <c r="M299" i="5" s="1"/>
  <c r="F371" i="3"/>
  <c r="G371" i="3"/>
  <c r="H371" i="3" s="1"/>
  <c r="I371" i="3" s="1"/>
  <c r="J371" i="3"/>
  <c r="E372" i="3"/>
  <c r="L370" i="3"/>
  <c r="M370" i="3" s="1"/>
  <c r="K370" i="3"/>
  <c r="N370" i="3" s="1"/>
  <c r="K372" i="2"/>
  <c r="L372" i="2" s="1"/>
  <c r="J372" i="2"/>
  <c r="M372" i="2" s="1"/>
  <c r="F374" i="2"/>
  <c r="G374" i="2" s="1"/>
  <c r="E374" i="2"/>
  <c r="H373" i="2"/>
  <c r="I373" i="2"/>
  <c r="N299" i="5" l="1"/>
  <c r="O299" i="5"/>
  <c r="N300" i="5"/>
  <c r="O300" i="5"/>
  <c r="Q298" i="5"/>
  <c r="R298" i="5" s="1"/>
  <c r="P298" i="5"/>
  <c r="S298" i="5" s="1"/>
  <c r="I300" i="5"/>
  <c r="J300" i="5" s="1"/>
  <c r="L301" i="5" s="1"/>
  <c r="M301" i="5" s="1"/>
  <c r="F372" i="3"/>
  <c r="G372" i="3"/>
  <c r="H372" i="3" s="1"/>
  <c r="E373" i="3"/>
  <c r="I372" i="3"/>
  <c r="J372" i="3"/>
  <c r="L371" i="3"/>
  <c r="M371" i="3" s="1"/>
  <c r="K371" i="3"/>
  <c r="N371" i="3" s="1"/>
  <c r="K373" i="2"/>
  <c r="L373" i="2" s="1"/>
  <c r="J373" i="2"/>
  <c r="M373" i="2" s="1"/>
  <c r="F375" i="2"/>
  <c r="G375" i="2" s="1"/>
  <c r="E375" i="2"/>
  <c r="H374" i="2"/>
  <c r="I374" i="2"/>
  <c r="Q300" i="5" l="1"/>
  <c r="P300" i="5"/>
  <c r="S300" i="5" s="1"/>
  <c r="N301" i="5"/>
  <c r="O301" i="5"/>
  <c r="Q299" i="5"/>
  <c r="R299" i="5" s="1"/>
  <c r="P299" i="5"/>
  <c r="S299" i="5" s="1"/>
  <c r="I301" i="5"/>
  <c r="J301" i="5" s="1"/>
  <c r="I302" i="5" s="1"/>
  <c r="F373" i="3"/>
  <c r="G374" i="3" s="1"/>
  <c r="H374" i="3" s="1"/>
  <c r="G373" i="3"/>
  <c r="H373" i="3" s="1"/>
  <c r="I373" i="3" s="1"/>
  <c r="L372" i="3"/>
  <c r="M372" i="3" s="1"/>
  <c r="K372" i="3"/>
  <c r="N372" i="3" s="1"/>
  <c r="E374" i="3"/>
  <c r="J373" i="3"/>
  <c r="K374" i="2"/>
  <c r="L374" i="2" s="1"/>
  <c r="J374" i="2"/>
  <c r="M374" i="2" s="1"/>
  <c r="F376" i="2"/>
  <c r="G376" i="2" s="1"/>
  <c r="E376" i="2"/>
  <c r="H375" i="2"/>
  <c r="I375" i="2"/>
  <c r="Q301" i="5" l="1"/>
  <c r="R301" i="5" s="1"/>
  <c r="P301" i="5"/>
  <c r="S301" i="5" s="1"/>
  <c r="R300" i="5"/>
  <c r="J302" i="5"/>
  <c r="L303" i="5" s="1"/>
  <c r="M303" i="5" s="1"/>
  <c r="L302" i="5"/>
  <c r="M302" i="5" s="1"/>
  <c r="F374" i="3"/>
  <c r="E375" i="3"/>
  <c r="I374" i="3"/>
  <c r="J374" i="3"/>
  <c r="L373" i="3"/>
  <c r="M373" i="3" s="1"/>
  <c r="K373" i="3"/>
  <c r="N373" i="3" s="1"/>
  <c r="F377" i="2"/>
  <c r="G377" i="2" s="1"/>
  <c r="E377" i="2"/>
  <c r="K375" i="2"/>
  <c r="L375" i="2" s="1"/>
  <c r="J375" i="2"/>
  <c r="M375" i="2" s="1"/>
  <c r="H376" i="2"/>
  <c r="I376" i="2"/>
  <c r="N302" i="5" l="1"/>
  <c r="O302" i="5"/>
  <c r="N303" i="5"/>
  <c r="O303" i="5"/>
  <c r="I303" i="5"/>
  <c r="F375" i="3"/>
  <c r="G376" i="3" s="1"/>
  <c r="H376" i="3" s="1"/>
  <c r="G375" i="3"/>
  <c r="H375" i="3" s="1"/>
  <c r="L374" i="3"/>
  <c r="M374" i="3" s="1"/>
  <c r="K374" i="3"/>
  <c r="N374" i="3" s="1"/>
  <c r="E376" i="3"/>
  <c r="I375" i="3"/>
  <c r="J375" i="3"/>
  <c r="K376" i="2"/>
  <c r="L376" i="2" s="1"/>
  <c r="J376" i="2"/>
  <c r="M376" i="2" s="1"/>
  <c r="F378" i="2"/>
  <c r="G378" i="2" s="1"/>
  <c r="E378" i="2"/>
  <c r="H377" i="2"/>
  <c r="I377" i="2"/>
  <c r="Q303" i="5" l="1"/>
  <c r="P303" i="5"/>
  <c r="S303" i="5" s="1"/>
  <c r="Q302" i="5"/>
  <c r="R302" i="5" s="1"/>
  <c r="P302" i="5"/>
  <c r="S302" i="5" s="1"/>
  <c r="J303" i="5"/>
  <c r="I304" i="5" s="1"/>
  <c r="F376" i="3"/>
  <c r="I376" i="3"/>
  <c r="J376" i="3"/>
  <c r="E377" i="3"/>
  <c r="L375" i="3"/>
  <c r="M375" i="3" s="1"/>
  <c r="K375" i="3"/>
  <c r="N375" i="3" s="1"/>
  <c r="K377" i="2"/>
  <c r="L377" i="2" s="1"/>
  <c r="J377" i="2"/>
  <c r="M377" i="2" s="1"/>
  <c r="H378" i="2"/>
  <c r="I378" i="2"/>
  <c r="F379" i="2"/>
  <c r="G379" i="2" s="1"/>
  <c r="E379" i="2"/>
  <c r="R303" i="5" l="1"/>
  <c r="J304" i="5"/>
  <c r="I305" i="5" s="1"/>
  <c r="L304" i="5"/>
  <c r="M304" i="5" s="1"/>
  <c r="F377" i="3"/>
  <c r="G377" i="3"/>
  <c r="H377" i="3" s="1"/>
  <c r="I377" i="3" s="1"/>
  <c r="J377" i="3"/>
  <c r="E378" i="3"/>
  <c r="L376" i="3"/>
  <c r="M376" i="3" s="1"/>
  <c r="K376" i="3"/>
  <c r="N376" i="3" s="1"/>
  <c r="F380" i="2"/>
  <c r="G380" i="2" s="1"/>
  <c r="E380" i="2"/>
  <c r="H379" i="2"/>
  <c r="I379" i="2"/>
  <c r="K378" i="2"/>
  <c r="L378" i="2" s="1"/>
  <c r="J378" i="2"/>
  <c r="M378" i="2" s="1"/>
  <c r="N304" i="5" l="1"/>
  <c r="O304" i="5"/>
  <c r="J305" i="5"/>
  <c r="L306" i="5" s="1"/>
  <c r="M306" i="5" s="1"/>
  <c r="I306" i="5"/>
  <c r="L305" i="5"/>
  <c r="M305" i="5" s="1"/>
  <c r="F378" i="3"/>
  <c r="G378" i="3"/>
  <c r="H378" i="3" s="1"/>
  <c r="E379" i="3"/>
  <c r="I378" i="3"/>
  <c r="J378" i="3"/>
  <c r="L377" i="3"/>
  <c r="M377" i="3" s="1"/>
  <c r="K377" i="3"/>
  <c r="N377" i="3" s="1"/>
  <c r="K379" i="2"/>
  <c r="L379" i="2" s="1"/>
  <c r="J379" i="2"/>
  <c r="M379" i="2" s="1"/>
  <c r="F381" i="2"/>
  <c r="G381" i="2" s="1"/>
  <c r="E381" i="2"/>
  <c r="H380" i="2"/>
  <c r="I380" i="2"/>
  <c r="N305" i="5" l="1"/>
  <c r="O305" i="5"/>
  <c r="N306" i="5"/>
  <c r="O306" i="5"/>
  <c r="Q304" i="5"/>
  <c r="R304" i="5" s="1"/>
  <c r="P304" i="5"/>
  <c r="S304" i="5" s="1"/>
  <c r="J306" i="5"/>
  <c r="I307" i="5" s="1"/>
  <c r="F379" i="3"/>
  <c r="G380" i="3"/>
  <c r="H380" i="3" s="1"/>
  <c r="G379" i="3"/>
  <c r="H379" i="3" s="1"/>
  <c r="I379" i="3" s="1"/>
  <c r="E380" i="3"/>
  <c r="L378" i="3"/>
  <c r="M378" i="3" s="1"/>
  <c r="K378" i="3"/>
  <c r="N378" i="3" s="1"/>
  <c r="J379" i="3"/>
  <c r="F382" i="2"/>
  <c r="G382" i="2" s="1"/>
  <c r="E382" i="2"/>
  <c r="H381" i="2"/>
  <c r="I381" i="2"/>
  <c r="K380" i="2"/>
  <c r="L380" i="2" s="1"/>
  <c r="J380" i="2"/>
  <c r="M380" i="2" s="1"/>
  <c r="Q306" i="5" l="1"/>
  <c r="P306" i="5"/>
  <c r="S306" i="5" s="1"/>
  <c r="Q305" i="5"/>
  <c r="R305" i="5" s="1"/>
  <c r="P305" i="5"/>
  <c r="S305" i="5" s="1"/>
  <c r="J307" i="5"/>
  <c r="I308" i="5" s="1"/>
  <c r="L307" i="5"/>
  <c r="M307" i="5" s="1"/>
  <c r="F380" i="3"/>
  <c r="L379" i="3"/>
  <c r="M379" i="3" s="1"/>
  <c r="K379" i="3"/>
  <c r="N379" i="3" s="1"/>
  <c r="I380" i="3"/>
  <c r="J380" i="3"/>
  <c r="E381" i="3"/>
  <c r="K381" i="2"/>
  <c r="L381" i="2" s="1"/>
  <c r="J381" i="2"/>
  <c r="M381" i="2" s="1"/>
  <c r="F383" i="2"/>
  <c r="G383" i="2" s="1"/>
  <c r="E383" i="2"/>
  <c r="H382" i="2"/>
  <c r="I382" i="2"/>
  <c r="N307" i="5" l="1"/>
  <c r="O307" i="5"/>
  <c r="R306" i="5"/>
  <c r="J308" i="5"/>
  <c r="I309" i="5" s="1"/>
  <c r="L308" i="5"/>
  <c r="M308" i="5" s="1"/>
  <c r="F381" i="3"/>
  <c r="G382" i="3"/>
  <c r="H382" i="3" s="1"/>
  <c r="G381" i="3"/>
  <c r="H381" i="3" s="1"/>
  <c r="I381" i="3" s="1"/>
  <c r="E382" i="3"/>
  <c r="J381" i="3"/>
  <c r="L380" i="3"/>
  <c r="M380" i="3" s="1"/>
  <c r="K380" i="3"/>
  <c r="N380" i="3" s="1"/>
  <c r="K382" i="2"/>
  <c r="L382" i="2" s="1"/>
  <c r="J382" i="2"/>
  <c r="M382" i="2" s="1"/>
  <c r="H383" i="2"/>
  <c r="I383" i="2"/>
  <c r="F384" i="2"/>
  <c r="G384" i="2" s="1"/>
  <c r="E384" i="2"/>
  <c r="N308" i="5" l="1"/>
  <c r="O308" i="5"/>
  <c r="Q307" i="5"/>
  <c r="R307" i="5" s="1"/>
  <c r="P307" i="5"/>
  <c r="S307" i="5" s="1"/>
  <c r="J309" i="5"/>
  <c r="I310" i="5" s="1"/>
  <c r="L309" i="5"/>
  <c r="M309" i="5" s="1"/>
  <c r="F382" i="3"/>
  <c r="E383" i="3"/>
  <c r="L381" i="3"/>
  <c r="M381" i="3" s="1"/>
  <c r="K381" i="3"/>
  <c r="N381" i="3" s="1"/>
  <c r="I382" i="3"/>
  <c r="J382" i="3"/>
  <c r="F385" i="2"/>
  <c r="G385" i="2" s="1"/>
  <c r="E385" i="2"/>
  <c r="H384" i="2"/>
  <c r="I384" i="2"/>
  <c r="K383" i="2"/>
  <c r="L383" i="2" s="1"/>
  <c r="J383" i="2"/>
  <c r="M383" i="2" s="1"/>
  <c r="N309" i="5" l="1"/>
  <c r="O309" i="5"/>
  <c r="Q308" i="5"/>
  <c r="R308" i="5" s="1"/>
  <c r="P308" i="5"/>
  <c r="S308" i="5" s="1"/>
  <c r="J310" i="5"/>
  <c r="L311" i="5" s="1"/>
  <c r="M311" i="5" s="1"/>
  <c r="L310" i="5"/>
  <c r="M310" i="5" s="1"/>
  <c r="F383" i="3"/>
  <c r="G384" i="3" s="1"/>
  <c r="H384" i="3" s="1"/>
  <c r="G383" i="3"/>
  <c r="H383" i="3" s="1"/>
  <c r="J383" i="3" s="1"/>
  <c r="L382" i="3"/>
  <c r="M382" i="3" s="1"/>
  <c r="K382" i="3"/>
  <c r="N382" i="3" s="1"/>
  <c r="E384" i="3"/>
  <c r="I383" i="3"/>
  <c r="K384" i="2"/>
  <c r="L384" i="2" s="1"/>
  <c r="J384" i="2"/>
  <c r="M384" i="2" s="1"/>
  <c r="F386" i="2"/>
  <c r="G386" i="2" s="1"/>
  <c r="E386" i="2"/>
  <c r="H385" i="2"/>
  <c r="I385" i="2"/>
  <c r="N310" i="5" l="1"/>
  <c r="O310" i="5"/>
  <c r="N311" i="5"/>
  <c r="O311" i="5"/>
  <c r="Q309" i="5"/>
  <c r="R309" i="5" s="1"/>
  <c r="P309" i="5"/>
  <c r="S309" i="5" s="1"/>
  <c r="I311" i="5"/>
  <c r="J311" i="5" s="1"/>
  <c r="F384" i="3"/>
  <c r="I384" i="3"/>
  <c r="J384" i="3"/>
  <c r="L383" i="3"/>
  <c r="M383" i="3" s="1"/>
  <c r="K383" i="3"/>
  <c r="N383" i="3" s="1"/>
  <c r="E385" i="3"/>
  <c r="K385" i="2"/>
  <c r="L385" i="2" s="1"/>
  <c r="J385" i="2"/>
  <c r="M385" i="2" s="1"/>
  <c r="H386" i="2"/>
  <c r="I386" i="2"/>
  <c r="F387" i="2"/>
  <c r="G387" i="2" s="1"/>
  <c r="E387" i="2"/>
  <c r="L312" i="5" l="1"/>
  <c r="M312" i="5" s="1"/>
  <c r="I312" i="5"/>
  <c r="Q311" i="5"/>
  <c r="P311" i="5"/>
  <c r="S311" i="5" s="1"/>
  <c r="Q310" i="5"/>
  <c r="R310" i="5" s="1"/>
  <c r="P310" i="5"/>
  <c r="S310" i="5" s="1"/>
  <c r="N312" i="5"/>
  <c r="O312" i="5"/>
  <c r="J312" i="5"/>
  <c r="L313" i="5" s="1"/>
  <c r="M313" i="5" s="1"/>
  <c r="F385" i="3"/>
  <c r="G385" i="3"/>
  <c r="H385" i="3" s="1"/>
  <c r="I385" i="3" s="1"/>
  <c r="E386" i="3"/>
  <c r="L384" i="3"/>
  <c r="M384" i="3" s="1"/>
  <c r="K384" i="3"/>
  <c r="N384" i="3" s="1"/>
  <c r="F388" i="2"/>
  <c r="G388" i="2" s="1"/>
  <c r="E388" i="2"/>
  <c r="H387" i="2"/>
  <c r="I387" i="2"/>
  <c r="K386" i="2"/>
  <c r="L386" i="2" s="1"/>
  <c r="J386" i="2"/>
  <c r="M386" i="2" s="1"/>
  <c r="J385" i="3" l="1"/>
  <c r="Q312" i="5"/>
  <c r="R312" i="5" s="1"/>
  <c r="P312" i="5"/>
  <c r="S312" i="5" s="1"/>
  <c r="N313" i="5"/>
  <c r="O313" i="5"/>
  <c r="R311" i="5"/>
  <c r="I313" i="5"/>
  <c r="J313" i="5" s="1"/>
  <c r="L314" i="5" s="1"/>
  <c r="M314" i="5" s="1"/>
  <c r="F386" i="3"/>
  <c r="G387" i="3" s="1"/>
  <c r="H387" i="3" s="1"/>
  <c r="G386" i="3"/>
  <c r="H386" i="3" s="1"/>
  <c r="I386" i="3" s="1"/>
  <c r="L385" i="3"/>
  <c r="M385" i="3" s="1"/>
  <c r="K385" i="3"/>
  <c r="N385" i="3" s="1"/>
  <c r="E387" i="3"/>
  <c r="J386" i="3"/>
  <c r="K387" i="2"/>
  <c r="L387" i="2" s="1"/>
  <c r="J387" i="2"/>
  <c r="M387" i="2" s="1"/>
  <c r="F389" i="2"/>
  <c r="G389" i="2" s="1"/>
  <c r="E389" i="2"/>
  <c r="H388" i="2"/>
  <c r="I388" i="2"/>
  <c r="N314" i="5" l="1"/>
  <c r="O314" i="5"/>
  <c r="Q313" i="5"/>
  <c r="R313" i="5" s="1"/>
  <c r="P313" i="5"/>
  <c r="S313" i="5" s="1"/>
  <c r="I314" i="5"/>
  <c r="F387" i="3"/>
  <c r="L386" i="3"/>
  <c r="M386" i="3" s="1"/>
  <c r="K386" i="3"/>
  <c r="N386" i="3" s="1"/>
  <c r="E388" i="3"/>
  <c r="I387" i="3"/>
  <c r="J387" i="3"/>
  <c r="H389" i="2"/>
  <c r="I389" i="2"/>
  <c r="K388" i="2"/>
  <c r="L388" i="2" s="1"/>
  <c r="J388" i="2"/>
  <c r="M388" i="2" s="1"/>
  <c r="F390" i="2"/>
  <c r="G390" i="2" s="1"/>
  <c r="E390" i="2"/>
  <c r="Q314" i="5" l="1"/>
  <c r="R314" i="5" s="1"/>
  <c r="P314" i="5"/>
  <c r="S314" i="5" s="1"/>
  <c r="J314" i="5"/>
  <c r="I315" i="5" s="1"/>
  <c r="F388" i="3"/>
  <c r="G388" i="3"/>
  <c r="H388" i="3" s="1"/>
  <c r="E389" i="3"/>
  <c r="L387" i="3"/>
  <c r="M387" i="3" s="1"/>
  <c r="K387" i="3"/>
  <c r="N387" i="3" s="1"/>
  <c r="I388" i="3"/>
  <c r="J388" i="3"/>
  <c r="F391" i="2"/>
  <c r="G391" i="2" s="1"/>
  <c r="E391" i="2"/>
  <c r="H390" i="2"/>
  <c r="I390" i="2"/>
  <c r="K389" i="2"/>
  <c r="L389" i="2" s="1"/>
  <c r="J389" i="2"/>
  <c r="M389" i="2" s="1"/>
  <c r="J315" i="5" l="1"/>
  <c r="I316" i="5" s="1"/>
  <c r="L315" i="5"/>
  <c r="M315" i="5" s="1"/>
  <c r="F389" i="3"/>
  <c r="G389" i="3"/>
  <c r="H389" i="3" s="1"/>
  <c r="L388" i="3"/>
  <c r="M388" i="3" s="1"/>
  <c r="K388" i="3"/>
  <c r="N388" i="3" s="1"/>
  <c r="E390" i="3"/>
  <c r="I389" i="3"/>
  <c r="J389" i="3"/>
  <c r="K390" i="2"/>
  <c r="L390" i="2" s="1"/>
  <c r="J390" i="2"/>
  <c r="M390" i="2" s="1"/>
  <c r="F392" i="2"/>
  <c r="G392" i="2" s="1"/>
  <c r="E392" i="2"/>
  <c r="H391" i="2"/>
  <c r="I391" i="2"/>
  <c r="N315" i="5" l="1"/>
  <c r="O315" i="5"/>
  <c r="J316" i="5"/>
  <c r="L317" i="5" s="1"/>
  <c r="M317" i="5" s="1"/>
  <c r="L316" i="5"/>
  <c r="M316" i="5" s="1"/>
  <c r="F390" i="3"/>
  <c r="G390" i="3"/>
  <c r="H390" i="3" s="1"/>
  <c r="E391" i="3"/>
  <c r="I390" i="3"/>
  <c r="J390" i="3"/>
  <c r="L389" i="3"/>
  <c r="M389" i="3" s="1"/>
  <c r="K389" i="3"/>
  <c r="N389" i="3" s="1"/>
  <c r="K391" i="2"/>
  <c r="L391" i="2" s="1"/>
  <c r="J391" i="2"/>
  <c r="M391" i="2" s="1"/>
  <c r="F393" i="2"/>
  <c r="G393" i="2" s="1"/>
  <c r="E393" i="2"/>
  <c r="H392" i="2"/>
  <c r="I392" i="2"/>
  <c r="N317" i="5" l="1"/>
  <c r="O317" i="5"/>
  <c r="N316" i="5"/>
  <c r="O316" i="5"/>
  <c r="I317" i="5"/>
  <c r="Q315" i="5"/>
  <c r="R315" i="5" s="1"/>
  <c r="P315" i="5"/>
  <c r="S315" i="5" s="1"/>
  <c r="J317" i="5"/>
  <c r="L318" i="5" s="1"/>
  <c r="M318" i="5" s="1"/>
  <c r="F391" i="3"/>
  <c r="G391" i="3"/>
  <c r="H391" i="3" s="1"/>
  <c r="I391" i="3" s="1"/>
  <c r="L390" i="3"/>
  <c r="M390" i="3" s="1"/>
  <c r="K390" i="3"/>
  <c r="N390" i="3" s="1"/>
  <c r="E392" i="3"/>
  <c r="J391" i="3"/>
  <c r="H393" i="2"/>
  <c r="I393" i="2"/>
  <c r="K392" i="2"/>
  <c r="L392" i="2" s="1"/>
  <c r="J392" i="2"/>
  <c r="M392" i="2" s="1"/>
  <c r="F394" i="2"/>
  <c r="G394" i="2" s="1"/>
  <c r="E394" i="2"/>
  <c r="I318" i="5" l="1"/>
  <c r="N318" i="5"/>
  <c r="O318" i="5"/>
  <c r="Q316" i="5"/>
  <c r="R316" i="5" s="1"/>
  <c r="P316" i="5"/>
  <c r="S316" i="5" s="1"/>
  <c r="Q317" i="5"/>
  <c r="P317" i="5"/>
  <c r="S317" i="5" s="1"/>
  <c r="J318" i="5"/>
  <c r="L319" i="5" s="1"/>
  <c r="M319" i="5" s="1"/>
  <c r="F392" i="3"/>
  <c r="G392" i="3"/>
  <c r="H392" i="3" s="1"/>
  <c r="I392" i="3" s="1"/>
  <c r="J392" i="3"/>
  <c r="E393" i="3"/>
  <c r="L391" i="3"/>
  <c r="M391" i="3" s="1"/>
  <c r="K391" i="3"/>
  <c r="N391" i="3" s="1"/>
  <c r="F395" i="2"/>
  <c r="G395" i="2" s="1"/>
  <c r="E395" i="2"/>
  <c r="H394" i="2"/>
  <c r="I394" i="2"/>
  <c r="K393" i="2"/>
  <c r="L393" i="2" s="1"/>
  <c r="J393" i="2"/>
  <c r="M393" i="2" s="1"/>
  <c r="N319" i="5" l="1"/>
  <c r="O319" i="5"/>
  <c r="R317" i="5"/>
  <c r="Q318" i="5"/>
  <c r="R318" i="5" s="1"/>
  <c r="P318" i="5"/>
  <c r="S318" i="5" s="1"/>
  <c r="I319" i="5"/>
  <c r="F393" i="3"/>
  <c r="G393" i="3"/>
  <c r="H393" i="3" s="1"/>
  <c r="I393" i="3" s="1"/>
  <c r="J393" i="3"/>
  <c r="E394" i="3"/>
  <c r="L392" i="3"/>
  <c r="M392" i="3" s="1"/>
  <c r="K392" i="3"/>
  <c r="N392" i="3" s="1"/>
  <c r="K394" i="2"/>
  <c r="L394" i="2" s="1"/>
  <c r="J394" i="2"/>
  <c r="M394" i="2" s="1"/>
  <c r="F396" i="2"/>
  <c r="G396" i="2" s="1"/>
  <c r="E396" i="2"/>
  <c r="H395" i="2"/>
  <c r="I395" i="2"/>
  <c r="Q319" i="5" l="1"/>
  <c r="R319" i="5" s="1"/>
  <c r="P319" i="5"/>
  <c r="S319" i="5" s="1"/>
  <c r="J319" i="5"/>
  <c r="I320" i="5" s="1"/>
  <c r="F394" i="3"/>
  <c r="G395" i="3" s="1"/>
  <c r="H395" i="3" s="1"/>
  <c r="G394" i="3"/>
  <c r="H394" i="3" s="1"/>
  <c r="I394" i="3" s="1"/>
  <c r="E395" i="3"/>
  <c r="J394" i="3"/>
  <c r="L393" i="3"/>
  <c r="M393" i="3" s="1"/>
  <c r="K393" i="3"/>
  <c r="N393" i="3" s="1"/>
  <c r="F397" i="2"/>
  <c r="G397" i="2" s="1"/>
  <c r="E397" i="2"/>
  <c r="K395" i="2"/>
  <c r="L395" i="2" s="1"/>
  <c r="J395" i="2"/>
  <c r="M395" i="2" s="1"/>
  <c r="H396" i="2"/>
  <c r="I396" i="2"/>
  <c r="J320" i="5" l="1"/>
  <c r="I321" i="5" s="1"/>
  <c r="L320" i="5"/>
  <c r="M320" i="5" s="1"/>
  <c r="F395" i="3"/>
  <c r="L394" i="3"/>
  <c r="M394" i="3" s="1"/>
  <c r="K394" i="3"/>
  <c r="N394" i="3" s="1"/>
  <c r="E396" i="3"/>
  <c r="I395" i="3"/>
  <c r="J395" i="3"/>
  <c r="K396" i="2"/>
  <c r="L396" i="2" s="1"/>
  <c r="J396" i="2"/>
  <c r="M396" i="2" s="1"/>
  <c r="F398" i="2"/>
  <c r="G398" i="2" s="1"/>
  <c r="E398" i="2"/>
  <c r="H397" i="2"/>
  <c r="I397" i="2"/>
  <c r="N320" i="5" l="1"/>
  <c r="O320" i="5"/>
  <c r="L321" i="5"/>
  <c r="M321" i="5" s="1"/>
  <c r="J321" i="5"/>
  <c r="I322" i="5" s="1"/>
  <c r="F396" i="3"/>
  <c r="G396" i="3"/>
  <c r="H396" i="3" s="1"/>
  <c r="I396" i="3" s="1"/>
  <c r="L395" i="3"/>
  <c r="M395" i="3" s="1"/>
  <c r="K395" i="3"/>
  <c r="N395" i="3" s="1"/>
  <c r="J396" i="3"/>
  <c r="E397" i="3"/>
  <c r="K397" i="2"/>
  <c r="L397" i="2" s="1"/>
  <c r="J397" i="2"/>
  <c r="M397" i="2" s="1"/>
  <c r="F399" i="2"/>
  <c r="G399" i="2" s="1"/>
  <c r="E399" i="2"/>
  <c r="H398" i="2"/>
  <c r="I398" i="2"/>
  <c r="N321" i="5" l="1"/>
  <c r="O321" i="5"/>
  <c r="Q320" i="5"/>
  <c r="R320" i="5" s="1"/>
  <c r="P320" i="5"/>
  <c r="S320" i="5" s="1"/>
  <c r="J322" i="5"/>
  <c r="I323" i="5" s="1"/>
  <c r="L322" i="5"/>
  <c r="M322" i="5" s="1"/>
  <c r="F397" i="3"/>
  <c r="G398" i="3"/>
  <c r="H398" i="3" s="1"/>
  <c r="G397" i="3"/>
  <c r="H397" i="3" s="1"/>
  <c r="I397" i="3" s="1"/>
  <c r="L396" i="3"/>
  <c r="M396" i="3" s="1"/>
  <c r="K396" i="3"/>
  <c r="N396" i="3" s="1"/>
  <c r="E398" i="3"/>
  <c r="J397" i="3"/>
  <c r="F400" i="2"/>
  <c r="G400" i="2" s="1"/>
  <c r="E400" i="2"/>
  <c r="H399" i="2"/>
  <c r="I399" i="2"/>
  <c r="K398" i="2"/>
  <c r="L398" i="2" s="1"/>
  <c r="J398" i="2"/>
  <c r="M398" i="2" s="1"/>
  <c r="N322" i="5" l="1"/>
  <c r="O322" i="5"/>
  <c r="Q321" i="5"/>
  <c r="R321" i="5" s="1"/>
  <c r="P321" i="5"/>
  <c r="S321" i="5" s="1"/>
  <c r="J323" i="5"/>
  <c r="L324" i="5" s="1"/>
  <c r="M324" i="5" s="1"/>
  <c r="I324" i="5"/>
  <c r="L323" i="5"/>
  <c r="M323" i="5" s="1"/>
  <c r="F398" i="3"/>
  <c r="I398" i="3"/>
  <c r="J398" i="3"/>
  <c r="E399" i="3"/>
  <c r="L397" i="3"/>
  <c r="M397" i="3" s="1"/>
  <c r="K397" i="3"/>
  <c r="N397" i="3" s="1"/>
  <c r="K399" i="2"/>
  <c r="L399" i="2" s="1"/>
  <c r="J399" i="2"/>
  <c r="M399" i="2" s="1"/>
  <c r="F401" i="2"/>
  <c r="G401" i="2" s="1"/>
  <c r="E401" i="2"/>
  <c r="H400" i="2"/>
  <c r="I400" i="2"/>
  <c r="N323" i="5" l="1"/>
  <c r="O323" i="5"/>
  <c r="Q322" i="5"/>
  <c r="R322" i="5" s="1"/>
  <c r="P322" i="5"/>
  <c r="S322" i="5" s="1"/>
  <c r="N324" i="5"/>
  <c r="O324" i="5"/>
  <c r="J324" i="5"/>
  <c r="L325" i="5" s="1"/>
  <c r="M325" i="5" s="1"/>
  <c r="F399" i="3"/>
  <c r="G399" i="3"/>
  <c r="H399" i="3" s="1"/>
  <c r="E400" i="3"/>
  <c r="I399" i="3"/>
  <c r="J399" i="3"/>
  <c r="L398" i="3"/>
  <c r="M398" i="3" s="1"/>
  <c r="K398" i="3"/>
  <c r="N398" i="3" s="1"/>
  <c r="K400" i="2"/>
  <c r="L400" i="2" s="1"/>
  <c r="J400" i="2"/>
  <c r="M400" i="2" s="1"/>
  <c r="F402" i="2"/>
  <c r="G402" i="2" s="1"/>
  <c r="E402" i="2"/>
  <c r="H401" i="2"/>
  <c r="I401" i="2"/>
  <c r="N325" i="5" l="1"/>
  <c r="O325" i="5"/>
  <c r="Q324" i="5"/>
  <c r="P324" i="5"/>
  <c r="S324" i="5" s="1"/>
  <c r="Q323" i="5"/>
  <c r="R323" i="5" s="1"/>
  <c r="P323" i="5"/>
  <c r="S323" i="5" s="1"/>
  <c r="I325" i="5"/>
  <c r="F400" i="3"/>
  <c r="G400" i="3"/>
  <c r="H400" i="3" s="1"/>
  <c r="I400" i="3" s="1"/>
  <c r="L399" i="3"/>
  <c r="M399" i="3" s="1"/>
  <c r="K399" i="3"/>
  <c r="N399" i="3" s="1"/>
  <c r="E401" i="3"/>
  <c r="J400" i="3"/>
  <c r="H402" i="2"/>
  <c r="I402" i="2"/>
  <c r="K401" i="2"/>
  <c r="L401" i="2" s="1"/>
  <c r="J401" i="2"/>
  <c r="M401" i="2" s="1"/>
  <c r="F403" i="2"/>
  <c r="G403" i="2" s="1"/>
  <c r="E403" i="2"/>
  <c r="R324" i="5" l="1"/>
  <c r="Q325" i="5"/>
  <c r="R325" i="5" s="1"/>
  <c r="P325" i="5"/>
  <c r="S325" i="5" s="1"/>
  <c r="J325" i="5"/>
  <c r="I326" i="5" s="1"/>
  <c r="F401" i="3"/>
  <c r="G401" i="3"/>
  <c r="H401" i="3" s="1"/>
  <c r="I401" i="3" s="1"/>
  <c r="L400" i="3"/>
  <c r="M400" i="3" s="1"/>
  <c r="K400" i="3"/>
  <c r="N400" i="3" s="1"/>
  <c r="J401" i="3"/>
  <c r="E402" i="3"/>
  <c r="F404" i="2"/>
  <c r="G404" i="2" s="1"/>
  <c r="E404" i="2"/>
  <c r="H403" i="2"/>
  <c r="I403" i="2"/>
  <c r="K402" i="2"/>
  <c r="L402" i="2" s="1"/>
  <c r="J402" i="2"/>
  <c r="M402" i="2" s="1"/>
  <c r="J326" i="5" l="1"/>
  <c r="I327" i="5" s="1"/>
  <c r="L326" i="5"/>
  <c r="M326" i="5" s="1"/>
  <c r="F402" i="3"/>
  <c r="G402" i="3"/>
  <c r="H402" i="3" s="1"/>
  <c r="I402" i="3" s="1"/>
  <c r="L401" i="3"/>
  <c r="M401" i="3" s="1"/>
  <c r="K401" i="3"/>
  <c r="N401" i="3" s="1"/>
  <c r="E403" i="3"/>
  <c r="J402" i="3"/>
  <c r="K403" i="2"/>
  <c r="L403" i="2" s="1"/>
  <c r="J403" i="2"/>
  <c r="M403" i="2" s="1"/>
  <c r="F405" i="2"/>
  <c r="G405" i="2" s="1"/>
  <c r="E405" i="2"/>
  <c r="H404" i="2"/>
  <c r="I404" i="2"/>
  <c r="N326" i="5" l="1"/>
  <c r="O326" i="5"/>
  <c r="J327" i="5"/>
  <c r="I328" i="5" s="1"/>
  <c r="L327" i="5"/>
  <c r="M327" i="5" s="1"/>
  <c r="F403" i="3"/>
  <c r="G403" i="3"/>
  <c r="H403" i="3" s="1"/>
  <c r="L402" i="3"/>
  <c r="M402" i="3" s="1"/>
  <c r="K402" i="3"/>
  <c r="N402" i="3" s="1"/>
  <c r="E404" i="3"/>
  <c r="I403" i="3"/>
  <c r="J403" i="3"/>
  <c r="F406" i="2"/>
  <c r="G406" i="2" s="1"/>
  <c r="E406" i="2"/>
  <c r="H405" i="2"/>
  <c r="I405" i="2"/>
  <c r="K404" i="2"/>
  <c r="L404" i="2" s="1"/>
  <c r="J404" i="2"/>
  <c r="M404" i="2" s="1"/>
  <c r="N327" i="5" l="1"/>
  <c r="O327" i="5"/>
  <c r="Q326" i="5"/>
  <c r="R326" i="5" s="1"/>
  <c r="P326" i="5"/>
  <c r="S326" i="5" s="1"/>
  <c r="J328" i="5"/>
  <c r="I329" i="5" s="1"/>
  <c r="L328" i="5"/>
  <c r="M328" i="5" s="1"/>
  <c r="F404" i="3"/>
  <c r="G404" i="3"/>
  <c r="H404" i="3" s="1"/>
  <c r="L403" i="3"/>
  <c r="M403" i="3" s="1"/>
  <c r="K403" i="3"/>
  <c r="N403" i="3" s="1"/>
  <c r="E405" i="3"/>
  <c r="I404" i="3"/>
  <c r="J404" i="3"/>
  <c r="K405" i="2"/>
  <c r="L405" i="2" s="1"/>
  <c r="J405" i="2"/>
  <c r="M405" i="2" s="1"/>
  <c r="F407" i="2"/>
  <c r="G407" i="2" s="1"/>
  <c r="E407" i="2"/>
  <c r="H406" i="2"/>
  <c r="I406" i="2"/>
  <c r="N328" i="5" l="1"/>
  <c r="O328" i="5"/>
  <c r="Q327" i="5"/>
  <c r="R327" i="5" s="1"/>
  <c r="P327" i="5"/>
  <c r="S327" i="5" s="1"/>
  <c r="J329" i="5"/>
  <c r="I330" i="5" s="1"/>
  <c r="L329" i="5"/>
  <c r="M329" i="5" s="1"/>
  <c r="F405" i="3"/>
  <c r="G405" i="3"/>
  <c r="H405" i="3" s="1"/>
  <c r="L404" i="3"/>
  <c r="M404" i="3" s="1"/>
  <c r="K404" i="3"/>
  <c r="N404" i="3" s="1"/>
  <c r="I405" i="3"/>
  <c r="J405" i="3"/>
  <c r="E406" i="3"/>
  <c r="K406" i="2"/>
  <c r="L406" i="2" s="1"/>
  <c r="J406" i="2"/>
  <c r="M406" i="2" s="1"/>
  <c r="F408" i="2"/>
  <c r="G408" i="2" s="1"/>
  <c r="E408" i="2"/>
  <c r="H407" i="2"/>
  <c r="I407" i="2"/>
  <c r="N329" i="5" l="1"/>
  <c r="O329" i="5"/>
  <c r="Q328" i="5"/>
  <c r="R328" i="5" s="1"/>
  <c r="P328" i="5"/>
  <c r="S328" i="5" s="1"/>
  <c r="J330" i="5"/>
  <c r="I331" i="5" s="1"/>
  <c r="L330" i="5"/>
  <c r="M330" i="5" s="1"/>
  <c r="F406" i="3"/>
  <c r="G406" i="3"/>
  <c r="H406" i="3" s="1"/>
  <c r="E407" i="3"/>
  <c r="I406" i="3"/>
  <c r="J406" i="3"/>
  <c r="L405" i="3"/>
  <c r="M405" i="3" s="1"/>
  <c r="K405" i="3"/>
  <c r="N405" i="3" s="1"/>
  <c r="F409" i="2"/>
  <c r="G409" i="2" s="1"/>
  <c r="E409" i="2"/>
  <c r="K407" i="2"/>
  <c r="L407" i="2" s="1"/>
  <c r="J407" i="2"/>
  <c r="M407" i="2" s="1"/>
  <c r="H408" i="2"/>
  <c r="I408" i="2"/>
  <c r="N330" i="5" l="1"/>
  <c r="O330" i="5"/>
  <c r="Q329" i="5"/>
  <c r="R329" i="5" s="1"/>
  <c r="P329" i="5"/>
  <c r="S329" i="5" s="1"/>
  <c r="J331" i="5"/>
  <c r="I332" i="5" s="1"/>
  <c r="L331" i="5"/>
  <c r="M331" i="5" s="1"/>
  <c r="F407" i="3"/>
  <c r="G407" i="3"/>
  <c r="H407" i="3" s="1"/>
  <c r="L406" i="3"/>
  <c r="M406" i="3" s="1"/>
  <c r="K406" i="3"/>
  <c r="N406" i="3" s="1"/>
  <c r="E408" i="3"/>
  <c r="I407" i="3"/>
  <c r="J407" i="3"/>
  <c r="K408" i="2"/>
  <c r="L408" i="2" s="1"/>
  <c r="J408" i="2"/>
  <c r="M408" i="2" s="1"/>
  <c r="F410" i="2"/>
  <c r="G410" i="2" s="1"/>
  <c r="E410" i="2"/>
  <c r="H409" i="2"/>
  <c r="I409" i="2"/>
  <c r="Q330" i="5" l="1"/>
  <c r="R330" i="5" s="1"/>
  <c r="P330" i="5"/>
  <c r="S330" i="5" s="1"/>
  <c r="N331" i="5"/>
  <c r="O331" i="5"/>
  <c r="J332" i="5"/>
  <c r="I333" i="5" s="1"/>
  <c r="L332" i="5"/>
  <c r="M332" i="5" s="1"/>
  <c r="F408" i="3"/>
  <c r="G408" i="3"/>
  <c r="H408" i="3" s="1"/>
  <c r="E409" i="3"/>
  <c r="I408" i="3"/>
  <c r="J408" i="3"/>
  <c r="L407" i="3"/>
  <c r="M407" i="3" s="1"/>
  <c r="K407" i="3"/>
  <c r="N407" i="3" s="1"/>
  <c r="K409" i="2"/>
  <c r="L409" i="2" s="1"/>
  <c r="J409" i="2"/>
  <c r="M409" i="2" s="1"/>
  <c r="F411" i="2"/>
  <c r="G411" i="2" s="1"/>
  <c r="E411" i="2"/>
  <c r="H410" i="2"/>
  <c r="I410" i="2"/>
  <c r="N332" i="5" l="1"/>
  <c r="O332" i="5"/>
  <c r="Q331" i="5"/>
  <c r="R331" i="5" s="1"/>
  <c r="P331" i="5"/>
  <c r="S331" i="5" s="1"/>
  <c r="J333" i="5"/>
  <c r="I334" i="5" s="1"/>
  <c r="L333" i="5"/>
  <c r="M333" i="5" s="1"/>
  <c r="F409" i="3"/>
  <c r="G410" i="3"/>
  <c r="H410" i="3" s="1"/>
  <c r="G409" i="3"/>
  <c r="H409" i="3" s="1"/>
  <c r="I409" i="3" s="1"/>
  <c r="E410" i="3"/>
  <c r="L408" i="3"/>
  <c r="M408" i="3" s="1"/>
  <c r="K408" i="3"/>
  <c r="N408" i="3" s="1"/>
  <c r="J409" i="3"/>
  <c r="F412" i="2"/>
  <c r="G412" i="2" s="1"/>
  <c r="E412" i="2"/>
  <c r="H411" i="2"/>
  <c r="I411" i="2"/>
  <c r="K410" i="2"/>
  <c r="L410" i="2" s="1"/>
  <c r="J410" i="2"/>
  <c r="M410" i="2" s="1"/>
  <c r="N333" i="5" l="1"/>
  <c r="O333" i="5"/>
  <c r="Q332" i="5"/>
  <c r="R332" i="5" s="1"/>
  <c r="P332" i="5"/>
  <c r="S332" i="5" s="1"/>
  <c r="J334" i="5"/>
  <c r="L335" i="5" s="1"/>
  <c r="M335" i="5" s="1"/>
  <c r="L334" i="5"/>
  <c r="M334" i="5" s="1"/>
  <c r="F410" i="3"/>
  <c r="L409" i="3"/>
  <c r="M409" i="3" s="1"/>
  <c r="K409" i="3"/>
  <c r="N409" i="3" s="1"/>
  <c r="E411" i="3"/>
  <c r="I410" i="3"/>
  <c r="J410" i="3"/>
  <c r="K411" i="2"/>
  <c r="L411" i="2" s="1"/>
  <c r="J411" i="2"/>
  <c r="M411" i="2" s="1"/>
  <c r="F413" i="2"/>
  <c r="G413" i="2" s="1"/>
  <c r="E413" i="2"/>
  <c r="H412" i="2"/>
  <c r="I412" i="2"/>
  <c r="N335" i="5" l="1"/>
  <c r="O335" i="5"/>
  <c r="N334" i="5"/>
  <c r="O334" i="5"/>
  <c r="Q333" i="5"/>
  <c r="R333" i="5" s="1"/>
  <c r="P333" i="5"/>
  <c r="S333" i="5" s="1"/>
  <c r="I335" i="5"/>
  <c r="J335" i="5" s="1"/>
  <c r="I336" i="5" s="1"/>
  <c r="F411" i="3"/>
  <c r="G412" i="3"/>
  <c r="H412" i="3" s="1"/>
  <c r="G411" i="3"/>
  <c r="H411" i="3" s="1"/>
  <c r="I411" i="3" s="1"/>
  <c r="L410" i="3"/>
  <c r="M410" i="3" s="1"/>
  <c r="K410" i="3"/>
  <c r="N410" i="3" s="1"/>
  <c r="E412" i="3"/>
  <c r="J411" i="3"/>
  <c r="F414" i="2"/>
  <c r="G414" i="2" s="1"/>
  <c r="E414" i="2"/>
  <c r="H413" i="2"/>
  <c r="I413" i="2"/>
  <c r="K412" i="2"/>
  <c r="L412" i="2" s="1"/>
  <c r="J412" i="2"/>
  <c r="M412" i="2" s="1"/>
  <c r="Q334" i="5" l="1"/>
  <c r="R334" i="5" s="1"/>
  <c r="P334" i="5"/>
  <c r="S334" i="5" s="1"/>
  <c r="Q335" i="5"/>
  <c r="R335" i="5" s="1"/>
  <c r="P335" i="5"/>
  <c r="S335" i="5" s="1"/>
  <c r="J336" i="5"/>
  <c r="L337" i="5" s="1"/>
  <c r="M337" i="5" s="1"/>
  <c r="L336" i="5"/>
  <c r="M336" i="5" s="1"/>
  <c r="F412" i="3"/>
  <c r="L411" i="3"/>
  <c r="M411" i="3" s="1"/>
  <c r="K411" i="3"/>
  <c r="N411" i="3" s="1"/>
  <c r="E413" i="3"/>
  <c r="I412" i="3"/>
  <c r="J412" i="3"/>
  <c r="K413" i="2"/>
  <c r="L413" i="2" s="1"/>
  <c r="J413" i="2"/>
  <c r="M413" i="2" s="1"/>
  <c r="F415" i="2"/>
  <c r="G415" i="2" s="1"/>
  <c r="E415" i="2"/>
  <c r="H414" i="2"/>
  <c r="I414" i="2"/>
  <c r="N337" i="5" l="1"/>
  <c r="O337" i="5"/>
  <c r="N336" i="5"/>
  <c r="O336" i="5"/>
  <c r="I337" i="5"/>
  <c r="F413" i="3"/>
  <c r="G413" i="3"/>
  <c r="H413" i="3" s="1"/>
  <c r="E414" i="3"/>
  <c r="L412" i="3"/>
  <c r="M412" i="3" s="1"/>
  <c r="K412" i="3"/>
  <c r="N412" i="3" s="1"/>
  <c r="I413" i="3"/>
  <c r="J413" i="3"/>
  <c r="K414" i="2"/>
  <c r="L414" i="2" s="1"/>
  <c r="J414" i="2"/>
  <c r="M414" i="2" s="1"/>
  <c r="F416" i="2"/>
  <c r="G416" i="2" s="1"/>
  <c r="E416" i="2"/>
  <c r="H415" i="2"/>
  <c r="I415" i="2"/>
  <c r="Q336" i="5" l="1"/>
  <c r="R336" i="5" s="1"/>
  <c r="P336" i="5"/>
  <c r="S336" i="5" s="1"/>
  <c r="Q337" i="5"/>
  <c r="R337" i="5" s="1"/>
  <c r="P337" i="5"/>
  <c r="S337" i="5" s="1"/>
  <c r="J337" i="5"/>
  <c r="L338" i="5" s="1"/>
  <c r="M338" i="5" s="1"/>
  <c r="F414" i="3"/>
  <c r="G414" i="3"/>
  <c r="H414" i="3" s="1"/>
  <c r="L413" i="3"/>
  <c r="M413" i="3" s="1"/>
  <c r="K413" i="3"/>
  <c r="N413" i="3" s="1"/>
  <c r="E415" i="3"/>
  <c r="I414" i="3"/>
  <c r="J414" i="3"/>
  <c r="K415" i="2"/>
  <c r="L415" i="2" s="1"/>
  <c r="J415" i="2"/>
  <c r="M415" i="2" s="1"/>
  <c r="F417" i="2"/>
  <c r="G417" i="2" s="1"/>
  <c r="E417" i="2"/>
  <c r="H416" i="2"/>
  <c r="I416" i="2"/>
  <c r="N338" i="5" l="1"/>
  <c r="O338" i="5"/>
  <c r="I338" i="5"/>
  <c r="J338" i="5" s="1"/>
  <c r="L339" i="5" s="1"/>
  <c r="M339" i="5" s="1"/>
  <c r="F415" i="3"/>
  <c r="G415" i="3"/>
  <c r="H415" i="3" s="1"/>
  <c r="E416" i="3"/>
  <c r="L414" i="3"/>
  <c r="M414" i="3" s="1"/>
  <c r="K414" i="3"/>
  <c r="N414" i="3" s="1"/>
  <c r="I415" i="3"/>
  <c r="J415" i="3"/>
  <c r="K416" i="2"/>
  <c r="L416" i="2" s="1"/>
  <c r="J416" i="2"/>
  <c r="M416" i="2" s="1"/>
  <c r="F418" i="2"/>
  <c r="G418" i="2" s="1"/>
  <c r="E418" i="2"/>
  <c r="H417" i="2"/>
  <c r="I417" i="2"/>
  <c r="N339" i="5" l="1"/>
  <c r="O339" i="5"/>
  <c r="I339" i="5"/>
  <c r="J339" i="5" s="1"/>
  <c r="I340" i="5" s="1"/>
  <c r="Q338" i="5"/>
  <c r="R338" i="5" s="1"/>
  <c r="P338" i="5"/>
  <c r="S338" i="5" s="1"/>
  <c r="F416" i="3"/>
  <c r="G416" i="3"/>
  <c r="H416" i="3" s="1"/>
  <c r="L415" i="3"/>
  <c r="M415" i="3" s="1"/>
  <c r="K415" i="3"/>
  <c r="N415" i="3" s="1"/>
  <c r="E417" i="3"/>
  <c r="I416" i="3"/>
  <c r="J416" i="3"/>
  <c r="F419" i="2"/>
  <c r="G419" i="2" s="1"/>
  <c r="E419" i="2"/>
  <c r="H418" i="2"/>
  <c r="I418" i="2"/>
  <c r="K417" i="2"/>
  <c r="L417" i="2" s="1"/>
  <c r="J417" i="2"/>
  <c r="M417" i="2" s="1"/>
  <c r="Q339" i="5" l="1"/>
  <c r="R339" i="5" s="1"/>
  <c r="P339" i="5"/>
  <c r="S339" i="5" s="1"/>
  <c r="J340" i="5"/>
  <c r="L341" i="5" s="1"/>
  <c r="M341" i="5" s="1"/>
  <c r="L340" i="5"/>
  <c r="M340" i="5" s="1"/>
  <c r="F417" i="3"/>
  <c r="G417" i="3"/>
  <c r="H417" i="3" s="1"/>
  <c r="E418" i="3"/>
  <c r="L416" i="3"/>
  <c r="M416" i="3" s="1"/>
  <c r="K416" i="3"/>
  <c r="N416" i="3" s="1"/>
  <c r="I417" i="3"/>
  <c r="J417" i="3"/>
  <c r="K418" i="2"/>
  <c r="L418" i="2" s="1"/>
  <c r="J418" i="2"/>
  <c r="M418" i="2" s="1"/>
  <c r="F420" i="2"/>
  <c r="G420" i="2" s="1"/>
  <c r="E420" i="2"/>
  <c r="H419" i="2"/>
  <c r="I419" i="2"/>
  <c r="N340" i="5" l="1"/>
  <c r="O340" i="5"/>
  <c r="N341" i="5"/>
  <c r="O341" i="5"/>
  <c r="I341" i="5"/>
  <c r="F418" i="3"/>
  <c r="G419" i="3"/>
  <c r="H419" i="3" s="1"/>
  <c r="G418" i="3"/>
  <c r="H418" i="3" s="1"/>
  <c r="L417" i="3"/>
  <c r="M417" i="3" s="1"/>
  <c r="K417" i="3"/>
  <c r="N417" i="3" s="1"/>
  <c r="I418" i="3"/>
  <c r="J418" i="3"/>
  <c r="E419" i="3"/>
  <c r="K419" i="2"/>
  <c r="L419" i="2" s="1"/>
  <c r="J419" i="2"/>
  <c r="M419" i="2" s="1"/>
  <c r="F421" i="2"/>
  <c r="G421" i="2" s="1"/>
  <c r="E421" i="2"/>
  <c r="H420" i="2"/>
  <c r="I420" i="2"/>
  <c r="Q341" i="5" l="1"/>
  <c r="P341" i="5"/>
  <c r="S341" i="5" s="1"/>
  <c r="Q340" i="5"/>
  <c r="R340" i="5" s="1"/>
  <c r="P340" i="5"/>
  <c r="S340" i="5" s="1"/>
  <c r="J341" i="5"/>
  <c r="I342" i="5" s="1"/>
  <c r="F419" i="3"/>
  <c r="E420" i="3"/>
  <c r="I419" i="3"/>
  <c r="J419" i="3"/>
  <c r="L418" i="3"/>
  <c r="M418" i="3" s="1"/>
  <c r="K418" i="3"/>
  <c r="N418" i="3" s="1"/>
  <c r="K420" i="2"/>
  <c r="L420" i="2" s="1"/>
  <c r="J420" i="2"/>
  <c r="M420" i="2" s="1"/>
  <c r="F422" i="2"/>
  <c r="G422" i="2" s="1"/>
  <c r="E422" i="2"/>
  <c r="H421" i="2"/>
  <c r="I421" i="2"/>
  <c r="R341" i="5" l="1"/>
  <c r="J342" i="5"/>
  <c r="L343" i="5" s="1"/>
  <c r="M343" i="5" s="1"/>
  <c r="I343" i="5"/>
  <c r="L342" i="5"/>
  <c r="M342" i="5" s="1"/>
  <c r="F420" i="3"/>
  <c r="G420" i="3"/>
  <c r="H420" i="3" s="1"/>
  <c r="L419" i="3"/>
  <c r="M419" i="3" s="1"/>
  <c r="K419" i="3"/>
  <c r="N419" i="3" s="1"/>
  <c r="E421" i="3"/>
  <c r="I420" i="3"/>
  <c r="J420" i="3"/>
  <c r="H422" i="2"/>
  <c r="I422" i="2"/>
  <c r="K421" i="2"/>
  <c r="L421" i="2" s="1"/>
  <c r="J421" i="2"/>
  <c r="M421" i="2" s="1"/>
  <c r="F423" i="2"/>
  <c r="G423" i="2" s="1"/>
  <c r="E423" i="2"/>
  <c r="N343" i="5" l="1"/>
  <c r="O343" i="5"/>
  <c r="N342" i="5"/>
  <c r="O342" i="5"/>
  <c r="J343" i="5"/>
  <c r="L344" i="5" s="1"/>
  <c r="M344" i="5" s="1"/>
  <c r="I344" i="5"/>
  <c r="F421" i="3"/>
  <c r="G421" i="3"/>
  <c r="H421" i="3" s="1"/>
  <c r="L420" i="3"/>
  <c r="M420" i="3" s="1"/>
  <c r="K420" i="3"/>
  <c r="N420" i="3" s="1"/>
  <c r="E422" i="3"/>
  <c r="I421" i="3"/>
  <c r="J421" i="3"/>
  <c r="H423" i="2"/>
  <c r="I423" i="2"/>
  <c r="F424" i="2"/>
  <c r="G424" i="2" s="1"/>
  <c r="E424" i="2"/>
  <c r="K422" i="2"/>
  <c r="L422" i="2" s="1"/>
  <c r="J422" i="2"/>
  <c r="M422" i="2" s="1"/>
  <c r="N344" i="5" l="1"/>
  <c r="O344" i="5"/>
  <c r="Q342" i="5"/>
  <c r="R342" i="5" s="1"/>
  <c r="P342" i="5"/>
  <c r="S342" i="5" s="1"/>
  <c r="Q343" i="5"/>
  <c r="R343" i="5" s="1"/>
  <c r="P343" i="5"/>
  <c r="S343" i="5" s="1"/>
  <c r="J344" i="5"/>
  <c r="L345" i="5" s="1"/>
  <c r="M345" i="5" s="1"/>
  <c r="F422" i="3"/>
  <c r="G422" i="3"/>
  <c r="H422" i="3" s="1"/>
  <c r="I422" i="3" s="1"/>
  <c r="L421" i="3"/>
  <c r="M421" i="3" s="1"/>
  <c r="K421" i="3"/>
  <c r="N421" i="3" s="1"/>
  <c r="E423" i="3"/>
  <c r="J422" i="3"/>
  <c r="F425" i="2"/>
  <c r="G425" i="2" s="1"/>
  <c r="E425" i="2"/>
  <c r="H424" i="2"/>
  <c r="I424" i="2"/>
  <c r="K423" i="2"/>
  <c r="L423" i="2" s="1"/>
  <c r="J423" i="2"/>
  <c r="M423" i="2" s="1"/>
  <c r="N345" i="5" l="1"/>
  <c r="O345" i="5"/>
  <c r="Q344" i="5"/>
  <c r="R344" i="5" s="1"/>
  <c r="P344" i="5"/>
  <c r="S344" i="5" s="1"/>
  <c r="I345" i="5"/>
  <c r="F423" i="3"/>
  <c r="G424" i="3"/>
  <c r="H424" i="3" s="1"/>
  <c r="G423" i="3"/>
  <c r="H423" i="3" s="1"/>
  <c r="L422" i="3"/>
  <c r="M422" i="3" s="1"/>
  <c r="K422" i="3"/>
  <c r="N422" i="3" s="1"/>
  <c r="E424" i="3"/>
  <c r="I423" i="3"/>
  <c r="J423" i="3"/>
  <c r="K424" i="2"/>
  <c r="L424" i="2" s="1"/>
  <c r="J424" i="2"/>
  <c r="M424" i="2" s="1"/>
  <c r="F426" i="2"/>
  <c r="G426" i="2" s="1"/>
  <c r="E426" i="2"/>
  <c r="H425" i="2"/>
  <c r="I425" i="2"/>
  <c r="Q345" i="5" l="1"/>
  <c r="R345" i="5" s="1"/>
  <c r="P345" i="5"/>
  <c r="S345" i="5" s="1"/>
  <c r="J345" i="5"/>
  <c r="I346" i="5" s="1"/>
  <c r="F424" i="3"/>
  <c r="L423" i="3"/>
  <c r="M423" i="3" s="1"/>
  <c r="K423" i="3"/>
  <c r="N423" i="3" s="1"/>
  <c r="E425" i="3"/>
  <c r="I424" i="3"/>
  <c r="J424" i="3"/>
  <c r="K425" i="2"/>
  <c r="L425" i="2" s="1"/>
  <c r="J425" i="2"/>
  <c r="M425" i="2" s="1"/>
  <c r="F427" i="2"/>
  <c r="G427" i="2" s="1"/>
  <c r="E427" i="2"/>
  <c r="H426" i="2"/>
  <c r="I426" i="2"/>
  <c r="J346" i="5" l="1"/>
  <c r="L347" i="5" s="1"/>
  <c r="M347" i="5" s="1"/>
  <c r="L346" i="5"/>
  <c r="M346" i="5" s="1"/>
  <c r="F425" i="3"/>
  <c r="G425" i="3"/>
  <c r="H425" i="3" s="1"/>
  <c r="L424" i="3"/>
  <c r="M424" i="3" s="1"/>
  <c r="K424" i="3"/>
  <c r="N424" i="3" s="1"/>
  <c r="E426" i="3"/>
  <c r="I425" i="3"/>
  <c r="J425" i="3"/>
  <c r="K426" i="2"/>
  <c r="L426" i="2" s="1"/>
  <c r="J426" i="2"/>
  <c r="M426" i="2" s="1"/>
  <c r="F428" i="2"/>
  <c r="G428" i="2" s="1"/>
  <c r="E428" i="2"/>
  <c r="H427" i="2"/>
  <c r="I427" i="2"/>
  <c r="N346" i="5" l="1"/>
  <c r="O346" i="5"/>
  <c r="N347" i="5"/>
  <c r="O347" i="5"/>
  <c r="I347" i="5"/>
  <c r="F426" i="3"/>
  <c r="G426" i="3"/>
  <c r="H426" i="3" s="1"/>
  <c r="L425" i="3"/>
  <c r="M425" i="3" s="1"/>
  <c r="K425" i="3"/>
  <c r="N425" i="3" s="1"/>
  <c r="E427" i="3"/>
  <c r="I426" i="3"/>
  <c r="J426" i="3"/>
  <c r="F429" i="2"/>
  <c r="G429" i="2" s="1"/>
  <c r="E429" i="2"/>
  <c r="H428" i="2"/>
  <c r="I428" i="2"/>
  <c r="K427" i="2"/>
  <c r="L427" i="2" s="1"/>
  <c r="J427" i="2"/>
  <c r="M427" i="2" s="1"/>
  <c r="Q347" i="5" l="1"/>
  <c r="P347" i="5"/>
  <c r="S347" i="5" s="1"/>
  <c r="Q346" i="5"/>
  <c r="R346" i="5" s="1"/>
  <c r="P346" i="5"/>
  <c r="S346" i="5" s="1"/>
  <c r="J347" i="5"/>
  <c r="L348" i="5" s="1"/>
  <c r="M348" i="5" s="1"/>
  <c r="F427" i="3"/>
  <c r="G427" i="3"/>
  <c r="H427" i="3" s="1"/>
  <c r="L426" i="3"/>
  <c r="M426" i="3" s="1"/>
  <c r="K426" i="3"/>
  <c r="N426" i="3" s="1"/>
  <c r="E428" i="3"/>
  <c r="I427" i="3"/>
  <c r="J427" i="3"/>
  <c r="K428" i="2"/>
  <c r="L428" i="2" s="1"/>
  <c r="J428" i="2"/>
  <c r="M428" i="2" s="1"/>
  <c r="F430" i="2"/>
  <c r="G430" i="2" s="1"/>
  <c r="E430" i="2"/>
  <c r="H429" i="2"/>
  <c r="I429" i="2"/>
  <c r="N348" i="5" l="1"/>
  <c r="O348" i="5"/>
  <c r="R347" i="5"/>
  <c r="I348" i="5"/>
  <c r="F428" i="3"/>
  <c r="G428" i="3"/>
  <c r="H428" i="3" s="1"/>
  <c r="L427" i="3"/>
  <c r="M427" i="3" s="1"/>
  <c r="K427" i="3"/>
  <c r="N427" i="3" s="1"/>
  <c r="E429" i="3"/>
  <c r="I428" i="3"/>
  <c r="J428" i="3"/>
  <c r="K429" i="2"/>
  <c r="L429" i="2" s="1"/>
  <c r="J429" i="2"/>
  <c r="M429" i="2" s="1"/>
  <c r="F431" i="2"/>
  <c r="G431" i="2" s="1"/>
  <c r="E431" i="2"/>
  <c r="H430" i="2"/>
  <c r="I430" i="2"/>
  <c r="Q348" i="5" l="1"/>
  <c r="R348" i="5" s="1"/>
  <c r="P348" i="5"/>
  <c r="S348" i="5" s="1"/>
  <c r="J348" i="5"/>
  <c r="L349" i="5" s="1"/>
  <c r="M349" i="5" s="1"/>
  <c r="F429" i="3"/>
  <c r="G429" i="3"/>
  <c r="H429" i="3" s="1"/>
  <c r="I429" i="3"/>
  <c r="J429" i="3"/>
  <c r="L428" i="3"/>
  <c r="M428" i="3" s="1"/>
  <c r="K428" i="3"/>
  <c r="N428" i="3" s="1"/>
  <c r="E430" i="3"/>
  <c r="K430" i="2"/>
  <c r="L430" i="2" s="1"/>
  <c r="J430" i="2"/>
  <c r="M430" i="2" s="1"/>
  <c r="F432" i="2"/>
  <c r="G432" i="2" s="1"/>
  <c r="E432" i="2"/>
  <c r="H431" i="2"/>
  <c r="I431" i="2"/>
  <c r="I349" i="5" l="1"/>
  <c r="N349" i="5"/>
  <c r="O349" i="5"/>
  <c r="J349" i="5"/>
  <c r="L350" i="5" s="1"/>
  <c r="M350" i="5" s="1"/>
  <c r="F430" i="3"/>
  <c r="G430" i="3"/>
  <c r="H430" i="3" s="1"/>
  <c r="I430" i="3" s="1"/>
  <c r="J430" i="3"/>
  <c r="E431" i="3"/>
  <c r="L429" i="3"/>
  <c r="M429" i="3" s="1"/>
  <c r="K429" i="3"/>
  <c r="N429" i="3" s="1"/>
  <c r="K431" i="2"/>
  <c r="L431" i="2" s="1"/>
  <c r="J431" i="2"/>
  <c r="M431" i="2" s="1"/>
  <c r="F433" i="2"/>
  <c r="G433" i="2" s="1"/>
  <c r="E433" i="2"/>
  <c r="H432" i="2"/>
  <c r="I432" i="2"/>
  <c r="N350" i="5" l="1"/>
  <c r="O350" i="5"/>
  <c r="Q349" i="5"/>
  <c r="R349" i="5" s="1"/>
  <c r="P349" i="5"/>
  <c r="S349" i="5" s="1"/>
  <c r="I350" i="5"/>
  <c r="J350" i="5" s="1"/>
  <c r="F431" i="3"/>
  <c r="G431" i="3"/>
  <c r="H431" i="3" s="1"/>
  <c r="I431" i="3"/>
  <c r="J431" i="3"/>
  <c r="E432" i="3"/>
  <c r="L430" i="3"/>
  <c r="M430" i="3" s="1"/>
  <c r="K430" i="3"/>
  <c r="N430" i="3" s="1"/>
  <c r="K432" i="2"/>
  <c r="L432" i="2" s="1"/>
  <c r="J432" i="2"/>
  <c r="M432" i="2" s="1"/>
  <c r="F434" i="2"/>
  <c r="G434" i="2" s="1"/>
  <c r="E434" i="2"/>
  <c r="H433" i="2"/>
  <c r="I433" i="2"/>
  <c r="L351" i="5" l="1"/>
  <c r="M351" i="5" s="1"/>
  <c r="I351" i="5"/>
  <c r="Q350" i="5"/>
  <c r="R350" i="5" s="1"/>
  <c r="P350" i="5"/>
  <c r="S350" i="5" s="1"/>
  <c r="J351" i="5"/>
  <c r="I352" i="5" s="1"/>
  <c r="F432" i="3"/>
  <c r="G432" i="3"/>
  <c r="H432" i="3" s="1"/>
  <c r="I432" i="3" s="1"/>
  <c r="J432" i="3"/>
  <c r="E433" i="3"/>
  <c r="L431" i="3"/>
  <c r="M431" i="3" s="1"/>
  <c r="K431" i="3"/>
  <c r="N431" i="3" s="1"/>
  <c r="K433" i="2"/>
  <c r="L433" i="2" s="1"/>
  <c r="J433" i="2"/>
  <c r="M433" i="2" s="1"/>
  <c r="F435" i="2"/>
  <c r="G435" i="2" s="1"/>
  <c r="E435" i="2"/>
  <c r="H434" i="2"/>
  <c r="I434" i="2"/>
  <c r="N351" i="5" l="1"/>
  <c r="O351" i="5"/>
  <c r="J352" i="5"/>
  <c r="I353" i="5" s="1"/>
  <c r="L352" i="5"/>
  <c r="M352" i="5" s="1"/>
  <c r="F433" i="3"/>
  <c r="G434" i="3" s="1"/>
  <c r="H434" i="3" s="1"/>
  <c r="G433" i="3"/>
  <c r="H433" i="3" s="1"/>
  <c r="E434" i="3"/>
  <c r="I433" i="3"/>
  <c r="J433" i="3"/>
  <c r="L432" i="3"/>
  <c r="M432" i="3" s="1"/>
  <c r="K432" i="3"/>
  <c r="N432" i="3" s="1"/>
  <c r="K434" i="2"/>
  <c r="L434" i="2" s="1"/>
  <c r="J434" i="2"/>
  <c r="M434" i="2" s="1"/>
  <c r="F436" i="2"/>
  <c r="G436" i="2" s="1"/>
  <c r="E436" i="2"/>
  <c r="H435" i="2"/>
  <c r="I435" i="2"/>
  <c r="N352" i="5" l="1"/>
  <c r="O352" i="5"/>
  <c r="Q351" i="5"/>
  <c r="R351" i="5" s="1"/>
  <c r="P351" i="5"/>
  <c r="S351" i="5" s="1"/>
  <c r="J353" i="5"/>
  <c r="L354" i="5" s="1"/>
  <c r="M354" i="5" s="1"/>
  <c r="L353" i="5"/>
  <c r="M353" i="5" s="1"/>
  <c r="F434" i="3"/>
  <c r="L433" i="3"/>
  <c r="M433" i="3" s="1"/>
  <c r="K433" i="3"/>
  <c r="N433" i="3" s="1"/>
  <c r="E435" i="3"/>
  <c r="I434" i="3"/>
  <c r="J434" i="3"/>
  <c r="K435" i="2"/>
  <c r="L435" i="2" s="1"/>
  <c r="J435" i="2"/>
  <c r="M435" i="2" s="1"/>
  <c r="F437" i="2"/>
  <c r="G437" i="2" s="1"/>
  <c r="E437" i="2"/>
  <c r="H436" i="2"/>
  <c r="I436" i="2"/>
  <c r="N353" i="5" l="1"/>
  <c r="O353" i="5"/>
  <c r="N354" i="5"/>
  <c r="O354" i="5"/>
  <c r="Q352" i="5"/>
  <c r="R352" i="5" s="1"/>
  <c r="P352" i="5"/>
  <c r="S352" i="5" s="1"/>
  <c r="I354" i="5"/>
  <c r="F435" i="3"/>
  <c r="G435" i="3"/>
  <c r="H435" i="3" s="1"/>
  <c r="I435" i="3" s="1"/>
  <c r="L434" i="3"/>
  <c r="M434" i="3" s="1"/>
  <c r="K434" i="3"/>
  <c r="N434" i="3" s="1"/>
  <c r="E436" i="3"/>
  <c r="J435" i="3"/>
  <c r="K436" i="2"/>
  <c r="L436" i="2" s="1"/>
  <c r="J436" i="2"/>
  <c r="M436" i="2" s="1"/>
  <c r="F438" i="2"/>
  <c r="G438" i="2" s="1"/>
  <c r="E438" i="2"/>
  <c r="H437" i="2"/>
  <c r="I437" i="2"/>
  <c r="Q354" i="5" l="1"/>
  <c r="P354" i="5"/>
  <c r="S354" i="5" s="1"/>
  <c r="Q353" i="5"/>
  <c r="R353" i="5" s="1"/>
  <c r="P353" i="5"/>
  <c r="S353" i="5" s="1"/>
  <c r="J354" i="5"/>
  <c r="I355" i="5" s="1"/>
  <c r="F436" i="3"/>
  <c r="G436" i="3"/>
  <c r="H436" i="3" s="1"/>
  <c r="E437" i="3"/>
  <c r="L435" i="3"/>
  <c r="M435" i="3" s="1"/>
  <c r="K435" i="3"/>
  <c r="N435" i="3" s="1"/>
  <c r="I436" i="3"/>
  <c r="J436" i="3"/>
  <c r="K437" i="2"/>
  <c r="L437" i="2" s="1"/>
  <c r="J437" i="2"/>
  <c r="M437" i="2" s="1"/>
  <c r="F439" i="2"/>
  <c r="G439" i="2" s="1"/>
  <c r="E439" i="2"/>
  <c r="H438" i="2"/>
  <c r="I438" i="2"/>
  <c r="R354" i="5" l="1"/>
  <c r="J355" i="5"/>
  <c r="L356" i="5" s="1"/>
  <c r="M356" i="5" s="1"/>
  <c r="L355" i="5"/>
  <c r="M355" i="5" s="1"/>
  <c r="F437" i="3"/>
  <c r="G437" i="3"/>
  <c r="H437" i="3" s="1"/>
  <c r="L436" i="3"/>
  <c r="M436" i="3" s="1"/>
  <c r="K436" i="3"/>
  <c r="N436" i="3" s="1"/>
  <c r="I437" i="3"/>
  <c r="J437" i="3"/>
  <c r="E438" i="3"/>
  <c r="K438" i="2"/>
  <c r="L438" i="2" s="1"/>
  <c r="J438" i="2"/>
  <c r="M438" i="2" s="1"/>
  <c r="F440" i="2"/>
  <c r="G440" i="2" s="1"/>
  <c r="E440" i="2"/>
  <c r="H439" i="2"/>
  <c r="I439" i="2"/>
  <c r="N355" i="5" l="1"/>
  <c r="O355" i="5"/>
  <c r="N356" i="5"/>
  <c r="O356" i="5"/>
  <c r="I356" i="5"/>
  <c r="F438" i="3"/>
  <c r="G439" i="3" s="1"/>
  <c r="H439" i="3" s="1"/>
  <c r="G438" i="3"/>
  <c r="H438" i="3" s="1"/>
  <c r="E439" i="3"/>
  <c r="I438" i="3"/>
  <c r="J438" i="3"/>
  <c r="L437" i="3"/>
  <c r="M437" i="3" s="1"/>
  <c r="K437" i="3"/>
  <c r="N437" i="3" s="1"/>
  <c r="K439" i="2"/>
  <c r="L439" i="2" s="1"/>
  <c r="J439" i="2"/>
  <c r="M439" i="2" s="1"/>
  <c r="F441" i="2"/>
  <c r="G441" i="2" s="1"/>
  <c r="E441" i="2"/>
  <c r="H440" i="2"/>
  <c r="I440" i="2"/>
  <c r="Q356" i="5" l="1"/>
  <c r="P356" i="5"/>
  <c r="S356" i="5" s="1"/>
  <c r="Q355" i="5"/>
  <c r="R355" i="5" s="1"/>
  <c r="P355" i="5"/>
  <c r="S355" i="5" s="1"/>
  <c r="J356" i="5"/>
  <c r="L357" i="5" s="1"/>
  <c r="M357" i="5" s="1"/>
  <c r="F439" i="3"/>
  <c r="L438" i="3"/>
  <c r="M438" i="3" s="1"/>
  <c r="K438" i="3"/>
  <c r="N438" i="3" s="1"/>
  <c r="E440" i="3"/>
  <c r="I439" i="3"/>
  <c r="J439" i="3"/>
  <c r="K440" i="2"/>
  <c r="L440" i="2" s="1"/>
  <c r="J440" i="2"/>
  <c r="M440" i="2" s="1"/>
  <c r="F442" i="2"/>
  <c r="G442" i="2" s="1"/>
  <c r="E442" i="2"/>
  <c r="H441" i="2"/>
  <c r="I441" i="2"/>
  <c r="N357" i="5" l="1"/>
  <c r="O357" i="5"/>
  <c r="R356" i="5"/>
  <c r="I357" i="5"/>
  <c r="F440" i="3"/>
  <c r="G440" i="3"/>
  <c r="H440" i="3" s="1"/>
  <c r="L439" i="3"/>
  <c r="M439" i="3" s="1"/>
  <c r="K439" i="3"/>
  <c r="N439" i="3" s="1"/>
  <c r="E441" i="3"/>
  <c r="I440" i="3"/>
  <c r="J440" i="3"/>
  <c r="K441" i="2"/>
  <c r="L441" i="2" s="1"/>
  <c r="J441" i="2"/>
  <c r="M441" i="2" s="1"/>
  <c r="F443" i="2"/>
  <c r="G443" i="2" s="1"/>
  <c r="E443" i="2"/>
  <c r="H442" i="2"/>
  <c r="I442" i="2"/>
  <c r="Q357" i="5" l="1"/>
  <c r="R357" i="5" s="1"/>
  <c r="P357" i="5"/>
  <c r="S357" i="5" s="1"/>
  <c r="J357" i="5"/>
  <c r="I358" i="5" s="1"/>
  <c r="F441" i="3"/>
  <c r="G441" i="3"/>
  <c r="H441" i="3" s="1"/>
  <c r="L440" i="3"/>
  <c r="M440" i="3" s="1"/>
  <c r="K440" i="3"/>
  <c r="N440" i="3" s="1"/>
  <c r="I441" i="3"/>
  <c r="J441" i="3"/>
  <c r="E442" i="3"/>
  <c r="K442" i="2"/>
  <c r="L442" i="2" s="1"/>
  <c r="J442" i="2"/>
  <c r="M442" i="2" s="1"/>
  <c r="F444" i="2"/>
  <c r="G444" i="2" s="1"/>
  <c r="E444" i="2"/>
  <c r="H443" i="2"/>
  <c r="I443" i="2"/>
  <c r="J358" i="5" l="1"/>
  <c r="I359" i="5" s="1"/>
  <c r="L358" i="5"/>
  <c r="M358" i="5" s="1"/>
  <c r="F442" i="3"/>
  <c r="G442" i="3"/>
  <c r="H442" i="3" s="1"/>
  <c r="I442" i="3" s="1"/>
  <c r="J442" i="3"/>
  <c r="L441" i="3"/>
  <c r="M441" i="3" s="1"/>
  <c r="K441" i="3"/>
  <c r="N441" i="3" s="1"/>
  <c r="E443" i="3"/>
  <c r="K443" i="2"/>
  <c r="L443" i="2" s="1"/>
  <c r="J443" i="2"/>
  <c r="M443" i="2" s="1"/>
  <c r="F445" i="2"/>
  <c r="G445" i="2" s="1"/>
  <c r="E445" i="2"/>
  <c r="H444" i="2"/>
  <c r="I444" i="2"/>
  <c r="N358" i="5" l="1"/>
  <c r="O358" i="5"/>
  <c r="J359" i="5"/>
  <c r="L360" i="5" s="1"/>
  <c r="M360" i="5" s="1"/>
  <c r="L359" i="5"/>
  <c r="M359" i="5" s="1"/>
  <c r="F443" i="3"/>
  <c r="G443" i="3"/>
  <c r="H443" i="3" s="1"/>
  <c r="I443" i="3"/>
  <c r="J443" i="3"/>
  <c r="E444" i="3"/>
  <c r="L442" i="3"/>
  <c r="M442" i="3" s="1"/>
  <c r="K442" i="3"/>
  <c r="N442" i="3" s="1"/>
  <c r="K444" i="2"/>
  <c r="L444" i="2" s="1"/>
  <c r="J444" i="2"/>
  <c r="M444" i="2" s="1"/>
  <c r="F446" i="2"/>
  <c r="G446" i="2" s="1"/>
  <c r="E446" i="2"/>
  <c r="H445" i="2"/>
  <c r="I445" i="2"/>
  <c r="N359" i="5" l="1"/>
  <c r="O359" i="5"/>
  <c r="N360" i="5"/>
  <c r="O360" i="5"/>
  <c r="Q358" i="5"/>
  <c r="R358" i="5" s="1"/>
  <c r="P358" i="5"/>
  <c r="S358" i="5" s="1"/>
  <c r="I360" i="5"/>
  <c r="F444" i="3"/>
  <c r="G444" i="3"/>
  <c r="H444" i="3" s="1"/>
  <c r="I444" i="3" s="1"/>
  <c r="E445" i="3"/>
  <c r="J444" i="3"/>
  <c r="L443" i="3"/>
  <c r="M443" i="3" s="1"/>
  <c r="K443" i="3"/>
  <c r="N443" i="3" s="1"/>
  <c r="K445" i="2"/>
  <c r="L445" i="2" s="1"/>
  <c r="J445" i="2"/>
  <c r="M445" i="2" s="1"/>
  <c r="F447" i="2"/>
  <c r="G447" i="2" s="1"/>
  <c r="E447" i="2"/>
  <c r="H446" i="2"/>
  <c r="I446" i="2"/>
  <c r="Q360" i="5" l="1"/>
  <c r="P360" i="5"/>
  <c r="S360" i="5" s="1"/>
  <c r="Q359" i="5"/>
  <c r="R359" i="5" s="1"/>
  <c r="P359" i="5"/>
  <c r="S359" i="5" s="1"/>
  <c r="J360" i="5"/>
  <c r="L361" i="5" s="1"/>
  <c r="M361" i="5" s="1"/>
  <c r="F445" i="3"/>
  <c r="G446" i="3"/>
  <c r="H446" i="3" s="1"/>
  <c r="G445" i="3"/>
  <c r="H445" i="3" s="1"/>
  <c r="L444" i="3"/>
  <c r="M444" i="3" s="1"/>
  <c r="K444" i="3"/>
  <c r="N444" i="3" s="1"/>
  <c r="I445" i="3"/>
  <c r="J445" i="3"/>
  <c r="E446" i="3"/>
  <c r="K446" i="2"/>
  <c r="L446" i="2" s="1"/>
  <c r="J446" i="2"/>
  <c r="M446" i="2" s="1"/>
  <c r="F448" i="2"/>
  <c r="G448" i="2" s="1"/>
  <c r="E448" i="2"/>
  <c r="H447" i="2"/>
  <c r="I447" i="2"/>
  <c r="N361" i="5" l="1"/>
  <c r="O361" i="5"/>
  <c r="R360" i="5"/>
  <c r="I361" i="5"/>
  <c r="F446" i="3"/>
  <c r="I446" i="3"/>
  <c r="J446" i="3"/>
  <c r="L445" i="3"/>
  <c r="M445" i="3" s="1"/>
  <c r="K445" i="3"/>
  <c r="N445" i="3" s="1"/>
  <c r="E447" i="3"/>
  <c r="F449" i="2"/>
  <c r="G449" i="2" s="1"/>
  <c r="E449" i="2"/>
  <c r="H448" i="2"/>
  <c r="I448" i="2"/>
  <c r="K447" i="2"/>
  <c r="L447" i="2" s="1"/>
  <c r="J447" i="2"/>
  <c r="M447" i="2" s="1"/>
  <c r="Q361" i="5" l="1"/>
  <c r="R361" i="5" s="1"/>
  <c r="P361" i="5"/>
  <c r="S361" i="5" s="1"/>
  <c r="J361" i="5"/>
  <c r="I362" i="5" s="1"/>
  <c r="F447" i="3"/>
  <c r="G447" i="3"/>
  <c r="H447" i="3" s="1"/>
  <c r="I447" i="3" s="1"/>
  <c r="E448" i="3"/>
  <c r="J447" i="3"/>
  <c r="L446" i="3"/>
  <c r="M446" i="3" s="1"/>
  <c r="K446" i="3"/>
  <c r="N446" i="3" s="1"/>
  <c r="K448" i="2"/>
  <c r="L448" i="2" s="1"/>
  <c r="J448" i="2"/>
  <c r="M448" i="2" s="1"/>
  <c r="F450" i="2"/>
  <c r="G450" i="2" s="1"/>
  <c r="E450" i="2"/>
  <c r="H449" i="2"/>
  <c r="I449" i="2"/>
  <c r="J362" i="5" l="1"/>
  <c r="L363" i="5" s="1"/>
  <c r="M363" i="5" s="1"/>
  <c r="L362" i="5"/>
  <c r="M362" i="5" s="1"/>
  <c r="F448" i="3"/>
  <c r="G449" i="3"/>
  <c r="H449" i="3" s="1"/>
  <c r="G448" i="3"/>
  <c r="H448" i="3" s="1"/>
  <c r="L447" i="3"/>
  <c r="M447" i="3" s="1"/>
  <c r="K447" i="3"/>
  <c r="N447" i="3" s="1"/>
  <c r="E449" i="3"/>
  <c r="I448" i="3"/>
  <c r="J448" i="3"/>
  <c r="K449" i="2"/>
  <c r="L449" i="2" s="1"/>
  <c r="J449" i="2"/>
  <c r="M449" i="2" s="1"/>
  <c r="F451" i="2"/>
  <c r="G451" i="2" s="1"/>
  <c r="E451" i="2"/>
  <c r="H450" i="2"/>
  <c r="I450" i="2"/>
  <c r="N362" i="5" l="1"/>
  <c r="O362" i="5"/>
  <c r="N363" i="5"/>
  <c r="O363" i="5"/>
  <c r="I363" i="5"/>
  <c r="F449" i="3"/>
  <c r="L448" i="3"/>
  <c r="M448" i="3" s="1"/>
  <c r="K448" i="3"/>
  <c r="N448" i="3" s="1"/>
  <c r="E450" i="3"/>
  <c r="I449" i="3"/>
  <c r="J449" i="3"/>
  <c r="K450" i="2"/>
  <c r="L450" i="2" s="1"/>
  <c r="J450" i="2"/>
  <c r="M450" i="2" s="1"/>
  <c r="F452" i="2"/>
  <c r="G452" i="2" s="1"/>
  <c r="E452" i="2"/>
  <c r="H451" i="2"/>
  <c r="I451" i="2"/>
  <c r="Q363" i="5" l="1"/>
  <c r="P363" i="5"/>
  <c r="S363" i="5" s="1"/>
  <c r="Q362" i="5"/>
  <c r="R362" i="5" s="1"/>
  <c r="P362" i="5"/>
  <c r="S362" i="5" s="1"/>
  <c r="J363" i="5"/>
  <c r="I364" i="5" s="1"/>
  <c r="F450" i="3"/>
  <c r="G450" i="3"/>
  <c r="H450" i="3" s="1"/>
  <c r="I450" i="3" s="1"/>
  <c r="J450" i="3"/>
  <c r="L449" i="3"/>
  <c r="M449" i="3" s="1"/>
  <c r="K449" i="3"/>
  <c r="N449" i="3" s="1"/>
  <c r="E451" i="3"/>
  <c r="K451" i="2"/>
  <c r="L451" i="2" s="1"/>
  <c r="J451" i="2"/>
  <c r="M451" i="2" s="1"/>
  <c r="F453" i="2"/>
  <c r="G453" i="2" s="1"/>
  <c r="E453" i="2"/>
  <c r="H452" i="2"/>
  <c r="I452" i="2"/>
  <c r="R363" i="5" l="1"/>
  <c r="J364" i="5"/>
  <c r="L365" i="5" s="1"/>
  <c r="M365" i="5" s="1"/>
  <c r="L364" i="5"/>
  <c r="M364" i="5" s="1"/>
  <c r="F451" i="3"/>
  <c r="G451" i="3"/>
  <c r="H451" i="3" s="1"/>
  <c r="E452" i="3"/>
  <c r="I451" i="3"/>
  <c r="J451" i="3"/>
  <c r="L450" i="3"/>
  <c r="M450" i="3" s="1"/>
  <c r="K450" i="3"/>
  <c r="N450" i="3" s="1"/>
  <c r="K452" i="2"/>
  <c r="L452" i="2" s="1"/>
  <c r="J452" i="2"/>
  <c r="M452" i="2" s="1"/>
  <c r="F454" i="2"/>
  <c r="G454" i="2" s="1"/>
  <c r="E454" i="2"/>
  <c r="H453" i="2"/>
  <c r="I453" i="2"/>
  <c r="N364" i="5" l="1"/>
  <c r="O364" i="5"/>
  <c r="N365" i="5"/>
  <c r="O365" i="5"/>
  <c r="I365" i="5"/>
  <c r="J365" i="5" s="1"/>
  <c r="L366" i="5" s="1"/>
  <c r="M366" i="5" s="1"/>
  <c r="F452" i="3"/>
  <c r="G452" i="3"/>
  <c r="H452" i="3" s="1"/>
  <c r="L451" i="3"/>
  <c r="M451" i="3" s="1"/>
  <c r="K451" i="3"/>
  <c r="N451" i="3" s="1"/>
  <c r="E453" i="3"/>
  <c r="I452" i="3"/>
  <c r="J452" i="3"/>
  <c r="K453" i="2"/>
  <c r="L453" i="2" s="1"/>
  <c r="J453" i="2"/>
  <c r="M453" i="2" s="1"/>
  <c r="F455" i="2"/>
  <c r="G455" i="2" s="1"/>
  <c r="E455" i="2"/>
  <c r="H454" i="2"/>
  <c r="I454" i="2"/>
  <c r="N366" i="5" l="1"/>
  <c r="O366" i="5"/>
  <c r="Q365" i="5"/>
  <c r="P365" i="5"/>
  <c r="S365" i="5" s="1"/>
  <c r="Q364" i="5"/>
  <c r="R364" i="5" s="1"/>
  <c r="P364" i="5"/>
  <c r="S364" i="5" s="1"/>
  <c r="I366" i="5"/>
  <c r="J366" i="5" s="1"/>
  <c r="L367" i="5" s="1"/>
  <c r="M367" i="5" s="1"/>
  <c r="F453" i="3"/>
  <c r="G453" i="3"/>
  <c r="H453" i="3" s="1"/>
  <c r="I453" i="3" s="1"/>
  <c r="J453" i="3"/>
  <c r="E454" i="3"/>
  <c r="L452" i="3"/>
  <c r="M452" i="3" s="1"/>
  <c r="K452" i="3"/>
  <c r="N452" i="3" s="1"/>
  <c r="K454" i="2"/>
  <c r="L454" i="2" s="1"/>
  <c r="J454" i="2"/>
  <c r="M454" i="2" s="1"/>
  <c r="F456" i="2"/>
  <c r="G456" i="2" s="1"/>
  <c r="E456" i="2"/>
  <c r="H455" i="2"/>
  <c r="I455" i="2"/>
  <c r="R365" i="5" l="1"/>
  <c r="N367" i="5"/>
  <c r="O367" i="5"/>
  <c r="Q366" i="5"/>
  <c r="R366" i="5" s="1"/>
  <c r="P366" i="5"/>
  <c r="S366" i="5" s="1"/>
  <c r="I367" i="5"/>
  <c r="F454" i="3"/>
  <c r="G454" i="3"/>
  <c r="H454" i="3" s="1"/>
  <c r="I454" i="3" s="1"/>
  <c r="J454" i="3"/>
  <c r="E455" i="3"/>
  <c r="L453" i="3"/>
  <c r="M453" i="3" s="1"/>
  <c r="K453" i="3"/>
  <c r="N453" i="3" s="1"/>
  <c r="K455" i="2"/>
  <c r="L455" i="2" s="1"/>
  <c r="J455" i="2"/>
  <c r="M455" i="2" s="1"/>
  <c r="F457" i="2"/>
  <c r="G457" i="2" s="1"/>
  <c r="E457" i="2"/>
  <c r="H456" i="2"/>
  <c r="I456" i="2"/>
  <c r="Q367" i="5" l="1"/>
  <c r="R367" i="5" s="1"/>
  <c r="P367" i="5"/>
  <c r="S367" i="5" s="1"/>
  <c r="J367" i="5"/>
  <c r="L368" i="5" s="1"/>
  <c r="M368" i="5" s="1"/>
  <c r="I368" i="5"/>
  <c r="F455" i="3"/>
  <c r="G455" i="3"/>
  <c r="H455" i="3" s="1"/>
  <c r="I455" i="3"/>
  <c r="J455" i="3"/>
  <c r="E456" i="3"/>
  <c r="L454" i="3"/>
  <c r="M454" i="3" s="1"/>
  <c r="K454" i="3"/>
  <c r="N454" i="3" s="1"/>
  <c r="K456" i="2"/>
  <c r="L456" i="2" s="1"/>
  <c r="J456" i="2"/>
  <c r="M456" i="2" s="1"/>
  <c r="F458" i="2"/>
  <c r="G458" i="2" s="1"/>
  <c r="E458" i="2"/>
  <c r="H457" i="2"/>
  <c r="I457" i="2"/>
  <c r="N368" i="5" l="1"/>
  <c r="O368" i="5"/>
  <c r="J368" i="5"/>
  <c r="I369" i="5" s="1"/>
  <c r="F456" i="3"/>
  <c r="G456" i="3"/>
  <c r="H456" i="3" s="1"/>
  <c r="E457" i="3"/>
  <c r="I456" i="3"/>
  <c r="J456" i="3"/>
  <c r="L455" i="3"/>
  <c r="M455" i="3" s="1"/>
  <c r="K455" i="3"/>
  <c r="N455" i="3" s="1"/>
  <c r="K457" i="2"/>
  <c r="L457" i="2" s="1"/>
  <c r="J457" i="2"/>
  <c r="M457" i="2" s="1"/>
  <c r="F459" i="2"/>
  <c r="G459" i="2" s="1"/>
  <c r="E459" i="2"/>
  <c r="H458" i="2"/>
  <c r="I458" i="2"/>
  <c r="Q368" i="5" l="1"/>
  <c r="R368" i="5" s="1"/>
  <c r="P368" i="5"/>
  <c r="S368" i="5" s="1"/>
  <c r="J369" i="5"/>
  <c r="I370" i="5" s="1"/>
  <c r="L369" i="5"/>
  <c r="M369" i="5" s="1"/>
  <c r="F457" i="3"/>
  <c r="G457" i="3"/>
  <c r="H457" i="3" s="1"/>
  <c r="L456" i="3"/>
  <c r="M456" i="3" s="1"/>
  <c r="K456" i="3"/>
  <c r="N456" i="3" s="1"/>
  <c r="I457" i="3"/>
  <c r="J457" i="3"/>
  <c r="E458" i="3"/>
  <c r="K458" i="2"/>
  <c r="L458" i="2" s="1"/>
  <c r="J458" i="2"/>
  <c r="M458" i="2" s="1"/>
  <c r="F460" i="2"/>
  <c r="G460" i="2" s="1"/>
  <c r="E460" i="2"/>
  <c r="H459" i="2"/>
  <c r="I459" i="2"/>
  <c r="N369" i="5" l="1"/>
  <c r="O369" i="5"/>
  <c r="J370" i="5"/>
  <c r="I371" i="5" s="1"/>
  <c r="L370" i="5"/>
  <c r="M370" i="5" s="1"/>
  <c r="F458" i="3"/>
  <c r="G458" i="3"/>
  <c r="H458" i="3" s="1"/>
  <c r="L457" i="3"/>
  <c r="M457" i="3" s="1"/>
  <c r="K457" i="3"/>
  <c r="N457" i="3" s="1"/>
  <c r="I458" i="3"/>
  <c r="J458" i="3"/>
  <c r="E459" i="3"/>
  <c r="K459" i="2"/>
  <c r="L459" i="2" s="1"/>
  <c r="J459" i="2"/>
  <c r="M459" i="2" s="1"/>
  <c r="F461" i="2"/>
  <c r="G461" i="2" s="1"/>
  <c r="E461" i="2"/>
  <c r="H460" i="2"/>
  <c r="I460" i="2"/>
  <c r="N370" i="5" l="1"/>
  <c r="O370" i="5"/>
  <c r="Q369" i="5"/>
  <c r="R369" i="5" s="1"/>
  <c r="P369" i="5"/>
  <c r="S369" i="5" s="1"/>
  <c r="J371" i="5"/>
  <c r="L372" i="5" s="1"/>
  <c r="M372" i="5" s="1"/>
  <c r="L371" i="5"/>
  <c r="M371" i="5" s="1"/>
  <c r="F459" i="3"/>
  <c r="G459" i="3"/>
  <c r="H459" i="3" s="1"/>
  <c r="E460" i="3"/>
  <c r="I459" i="3"/>
  <c r="J459" i="3"/>
  <c r="L458" i="3"/>
  <c r="M458" i="3" s="1"/>
  <c r="K458" i="3"/>
  <c r="N458" i="3" s="1"/>
  <c r="K460" i="2"/>
  <c r="L460" i="2" s="1"/>
  <c r="J460" i="2"/>
  <c r="M460" i="2" s="1"/>
  <c r="F462" i="2"/>
  <c r="G462" i="2" s="1"/>
  <c r="E462" i="2"/>
  <c r="H461" i="2"/>
  <c r="I461" i="2"/>
  <c r="I372" i="5" l="1"/>
  <c r="N371" i="5"/>
  <c r="O371" i="5"/>
  <c r="N372" i="5"/>
  <c r="O372" i="5"/>
  <c r="Q370" i="5"/>
  <c r="R370" i="5" s="1"/>
  <c r="P370" i="5"/>
  <c r="S370" i="5" s="1"/>
  <c r="J372" i="5"/>
  <c r="L373" i="5" s="1"/>
  <c r="M373" i="5" s="1"/>
  <c r="I373" i="5"/>
  <c r="F460" i="3"/>
  <c r="G460" i="3"/>
  <c r="H460" i="3" s="1"/>
  <c r="I460" i="3" s="1"/>
  <c r="L459" i="3"/>
  <c r="M459" i="3" s="1"/>
  <c r="K459" i="3"/>
  <c r="N459" i="3" s="1"/>
  <c r="E461" i="3"/>
  <c r="J460" i="3"/>
  <c r="H462" i="2"/>
  <c r="I462" i="2"/>
  <c r="K461" i="2"/>
  <c r="L461" i="2" s="1"/>
  <c r="J461" i="2"/>
  <c r="M461" i="2" s="1"/>
  <c r="F463" i="2"/>
  <c r="G463" i="2" s="1"/>
  <c r="E463" i="2"/>
  <c r="Q372" i="5" l="1"/>
  <c r="P372" i="5"/>
  <c r="S372" i="5" s="1"/>
  <c r="N373" i="5"/>
  <c r="O373" i="5"/>
  <c r="Q371" i="5"/>
  <c r="R371" i="5" s="1"/>
  <c r="P371" i="5"/>
  <c r="S371" i="5" s="1"/>
  <c r="J373" i="5"/>
  <c r="L374" i="5" s="1"/>
  <c r="M374" i="5" s="1"/>
  <c r="I374" i="5"/>
  <c r="F461" i="3"/>
  <c r="G461" i="3"/>
  <c r="H461" i="3" s="1"/>
  <c r="I461" i="3" s="1"/>
  <c r="L460" i="3"/>
  <c r="M460" i="3" s="1"/>
  <c r="K460" i="3"/>
  <c r="N460" i="3" s="1"/>
  <c r="J461" i="3"/>
  <c r="E462" i="3"/>
  <c r="F464" i="2"/>
  <c r="G464" i="2" s="1"/>
  <c r="E464" i="2"/>
  <c r="H463" i="2"/>
  <c r="I463" i="2"/>
  <c r="K462" i="2"/>
  <c r="L462" i="2" s="1"/>
  <c r="J462" i="2"/>
  <c r="M462" i="2" s="1"/>
  <c r="Q373" i="5" l="1"/>
  <c r="R373" i="5" s="1"/>
  <c r="P373" i="5"/>
  <c r="S373" i="5" s="1"/>
  <c r="N374" i="5"/>
  <c r="O374" i="5"/>
  <c r="R372" i="5"/>
  <c r="J374" i="5"/>
  <c r="I375" i="5" s="1"/>
  <c r="F462" i="3"/>
  <c r="G462" i="3"/>
  <c r="H462" i="3" s="1"/>
  <c r="E463" i="3"/>
  <c r="I462" i="3"/>
  <c r="J462" i="3"/>
  <c r="L461" i="3"/>
  <c r="M461" i="3" s="1"/>
  <c r="K461" i="3"/>
  <c r="N461" i="3" s="1"/>
  <c r="K463" i="2"/>
  <c r="L463" i="2" s="1"/>
  <c r="J463" i="2"/>
  <c r="M463" i="2" s="1"/>
  <c r="F465" i="2"/>
  <c r="G465" i="2" s="1"/>
  <c r="E465" i="2"/>
  <c r="H464" i="2"/>
  <c r="I464" i="2"/>
  <c r="Q374" i="5" l="1"/>
  <c r="R374" i="5" s="1"/>
  <c r="P374" i="5"/>
  <c r="S374" i="5" s="1"/>
  <c r="J375" i="5"/>
  <c r="I376" i="5" s="1"/>
  <c r="L375" i="5"/>
  <c r="M375" i="5" s="1"/>
  <c r="F463" i="3"/>
  <c r="G464" i="3" s="1"/>
  <c r="H464" i="3" s="1"/>
  <c r="G463" i="3"/>
  <c r="H463" i="3" s="1"/>
  <c r="L462" i="3"/>
  <c r="M462" i="3" s="1"/>
  <c r="K462" i="3"/>
  <c r="N462" i="3" s="1"/>
  <c r="E464" i="3"/>
  <c r="I463" i="3"/>
  <c r="J463" i="3"/>
  <c r="K464" i="2"/>
  <c r="L464" i="2" s="1"/>
  <c r="J464" i="2"/>
  <c r="M464" i="2" s="1"/>
  <c r="F466" i="2"/>
  <c r="G466" i="2" s="1"/>
  <c r="E466" i="2"/>
  <c r="H465" i="2"/>
  <c r="I465" i="2"/>
  <c r="N375" i="5" l="1"/>
  <c r="O375" i="5"/>
  <c r="J376" i="5"/>
  <c r="L377" i="5" s="1"/>
  <c r="M377" i="5" s="1"/>
  <c r="L376" i="5"/>
  <c r="M376" i="5" s="1"/>
  <c r="F464" i="3"/>
  <c r="E465" i="3"/>
  <c r="L463" i="3"/>
  <c r="M463" i="3" s="1"/>
  <c r="K463" i="3"/>
  <c r="N463" i="3" s="1"/>
  <c r="I464" i="3"/>
  <c r="J464" i="3"/>
  <c r="K465" i="2"/>
  <c r="L465" i="2" s="1"/>
  <c r="J465" i="2"/>
  <c r="M465" i="2" s="1"/>
  <c r="F467" i="2"/>
  <c r="G467" i="2" s="1"/>
  <c r="E467" i="2"/>
  <c r="H466" i="2"/>
  <c r="I466" i="2"/>
  <c r="N377" i="5" l="1"/>
  <c r="O377" i="5"/>
  <c r="N376" i="5"/>
  <c r="O376" i="5"/>
  <c r="I377" i="5"/>
  <c r="Q375" i="5"/>
  <c r="R375" i="5" s="1"/>
  <c r="P375" i="5"/>
  <c r="S375" i="5" s="1"/>
  <c r="J377" i="5"/>
  <c r="L378" i="5" s="1"/>
  <c r="M378" i="5" s="1"/>
  <c r="F465" i="3"/>
  <c r="G465" i="3"/>
  <c r="H465" i="3" s="1"/>
  <c r="I465" i="3" s="1"/>
  <c r="L464" i="3"/>
  <c r="M464" i="3" s="1"/>
  <c r="K464" i="3"/>
  <c r="N464" i="3" s="1"/>
  <c r="J465" i="3"/>
  <c r="E466" i="3"/>
  <c r="K466" i="2"/>
  <c r="L466" i="2" s="1"/>
  <c r="J466" i="2"/>
  <c r="M466" i="2" s="1"/>
  <c r="F468" i="2"/>
  <c r="G468" i="2" s="1"/>
  <c r="E468" i="2"/>
  <c r="H467" i="2"/>
  <c r="I467" i="2"/>
  <c r="Q376" i="5" l="1"/>
  <c r="R376" i="5" s="1"/>
  <c r="P376" i="5"/>
  <c r="S376" i="5" s="1"/>
  <c r="N378" i="5"/>
  <c r="O378" i="5"/>
  <c r="Q377" i="5"/>
  <c r="R377" i="5" s="1"/>
  <c r="P377" i="5"/>
  <c r="S377" i="5" s="1"/>
  <c r="I378" i="5"/>
  <c r="F466" i="3"/>
  <c r="G467" i="3"/>
  <c r="H467" i="3" s="1"/>
  <c r="G466" i="3"/>
  <c r="H466" i="3" s="1"/>
  <c r="I466" i="3"/>
  <c r="J466" i="3"/>
  <c r="E467" i="3"/>
  <c r="L465" i="3"/>
  <c r="M465" i="3" s="1"/>
  <c r="K465" i="3"/>
  <c r="N465" i="3" s="1"/>
  <c r="K467" i="2"/>
  <c r="L467" i="2" s="1"/>
  <c r="J467" i="2"/>
  <c r="M467" i="2" s="1"/>
  <c r="F469" i="2"/>
  <c r="G469" i="2" s="1"/>
  <c r="E469" i="2"/>
  <c r="H468" i="2"/>
  <c r="I468" i="2"/>
  <c r="Q378" i="5" l="1"/>
  <c r="R378" i="5" s="1"/>
  <c r="P378" i="5"/>
  <c r="S378" i="5" s="1"/>
  <c r="J378" i="5"/>
  <c r="L379" i="5" s="1"/>
  <c r="M379" i="5" s="1"/>
  <c r="F467" i="3"/>
  <c r="E468" i="3"/>
  <c r="I467" i="3"/>
  <c r="J467" i="3"/>
  <c r="L466" i="3"/>
  <c r="M466" i="3" s="1"/>
  <c r="K466" i="3"/>
  <c r="N466" i="3" s="1"/>
  <c r="K468" i="2"/>
  <c r="L468" i="2" s="1"/>
  <c r="J468" i="2"/>
  <c r="M468" i="2" s="1"/>
  <c r="F470" i="2"/>
  <c r="G470" i="2" s="1"/>
  <c r="E470" i="2"/>
  <c r="H469" i="2"/>
  <c r="I469" i="2"/>
  <c r="N379" i="5" l="1"/>
  <c r="O379" i="5"/>
  <c r="I379" i="5"/>
  <c r="J379" i="5" s="1"/>
  <c r="L380" i="5" s="1"/>
  <c r="M380" i="5" s="1"/>
  <c r="F468" i="3"/>
  <c r="G469" i="3"/>
  <c r="H469" i="3" s="1"/>
  <c r="G468" i="3"/>
  <c r="H468" i="3" s="1"/>
  <c r="L467" i="3"/>
  <c r="M467" i="3" s="1"/>
  <c r="K467" i="3"/>
  <c r="N467" i="3" s="1"/>
  <c r="E469" i="3"/>
  <c r="I468" i="3"/>
  <c r="J468" i="3"/>
  <c r="K469" i="2"/>
  <c r="L469" i="2" s="1"/>
  <c r="J469" i="2"/>
  <c r="M469" i="2" s="1"/>
  <c r="H470" i="2"/>
  <c r="I470" i="2"/>
  <c r="F471" i="2"/>
  <c r="G471" i="2" s="1"/>
  <c r="E471" i="2"/>
  <c r="N380" i="5" l="1"/>
  <c r="O380" i="5"/>
  <c r="I380" i="5"/>
  <c r="J380" i="5" s="1"/>
  <c r="L381" i="5" s="1"/>
  <c r="M381" i="5" s="1"/>
  <c r="Q379" i="5"/>
  <c r="R379" i="5" s="1"/>
  <c r="P379" i="5"/>
  <c r="S379" i="5" s="1"/>
  <c r="F469" i="3"/>
  <c r="I469" i="3"/>
  <c r="J469" i="3"/>
  <c r="E470" i="3"/>
  <c r="L468" i="3"/>
  <c r="M468" i="3" s="1"/>
  <c r="K468" i="3"/>
  <c r="N468" i="3" s="1"/>
  <c r="F472" i="2"/>
  <c r="G472" i="2" s="1"/>
  <c r="E472" i="2"/>
  <c r="H471" i="2"/>
  <c r="I471" i="2"/>
  <c r="K470" i="2"/>
  <c r="L470" i="2" s="1"/>
  <c r="J470" i="2"/>
  <c r="M470" i="2" s="1"/>
  <c r="N381" i="5" l="1"/>
  <c r="O381" i="5"/>
  <c r="Q380" i="5"/>
  <c r="R380" i="5" s="1"/>
  <c r="P380" i="5"/>
  <c r="S380" i="5" s="1"/>
  <c r="I381" i="5"/>
  <c r="J381" i="5" s="1"/>
  <c r="I382" i="5" s="1"/>
  <c r="F470" i="3"/>
  <c r="G470" i="3"/>
  <c r="H470" i="3" s="1"/>
  <c r="I470" i="3" s="1"/>
  <c r="E471" i="3"/>
  <c r="J470" i="3"/>
  <c r="L469" i="3"/>
  <c r="M469" i="3" s="1"/>
  <c r="K469" i="3"/>
  <c r="N469" i="3" s="1"/>
  <c r="K471" i="2"/>
  <c r="L471" i="2" s="1"/>
  <c r="J471" i="2"/>
  <c r="M471" i="2" s="1"/>
  <c r="F473" i="2"/>
  <c r="G473" i="2" s="1"/>
  <c r="E473" i="2"/>
  <c r="H472" i="2"/>
  <c r="I472" i="2"/>
  <c r="Q381" i="5" l="1"/>
  <c r="R381" i="5" s="1"/>
  <c r="P381" i="5"/>
  <c r="S381" i="5" s="1"/>
  <c r="J382" i="5"/>
  <c r="L383" i="5" s="1"/>
  <c r="M383" i="5" s="1"/>
  <c r="L382" i="5"/>
  <c r="M382" i="5" s="1"/>
  <c r="F471" i="3"/>
  <c r="G471" i="3"/>
  <c r="H471" i="3" s="1"/>
  <c r="L470" i="3"/>
  <c r="M470" i="3" s="1"/>
  <c r="K470" i="3"/>
  <c r="N470" i="3" s="1"/>
  <c r="E472" i="3"/>
  <c r="I471" i="3"/>
  <c r="J471" i="3"/>
  <c r="K472" i="2"/>
  <c r="L472" i="2" s="1"/>
  <c r="J472" i="2"/>
  <c r="M472" i="2" s="1"/>
  <c r="F474" i="2"/>
  <c r="G474" i="2" s="1"/>
  <c r="E474" i="2"/>
  <c r="H473" i="2"/>
  <c r="I473" i="2"/>
  <c r="N382" i="5" l="1"/>
  <c r="O382" i="5"/>
  <c r="N383" i="5"/>
  <c r="O383" i="5"/>
  <c r="I383" i="5"/>
  <c r="F472" i="3"/>
  <c r="G472" i="3"/>
  <c r="H472" i="3" s="1"/>
  <c r="E473" i="3"/>
  <c r="I472" i="3"/>
  <c r="J472" i="3"/>
  <c r="L471" i="3"/>
  <c r="M471" i="3" s="1"/>
  <c r="K471" i="3"/>
  <c r="N471" i="3" s="1"/>
  <c r="F475" i="2"/>
  <c r="G475" i="2" s="1"/>
  <c r="E475" i="2"/>
  <c r="H474" i="2"/>
  <c r="I474" i="2"/>
  <c r="K473" i="2"/>
  <c r="L473" i="2" s="1"/>
  <c r="J473" i="2"/>
  <c r="M473" i="2" s="1"/>
  <c r="Q383" i="5" l="1"/>
  <c r="P383" i="5"/>
  <c r="S383" i="5" s="1"/>
  <c r="Q382" i="5"/>
  <c r="R382" i="5" s="1"/>
  <c r="P382" i="5"/>
  <c r="S382" i="5" s="1"/>
  <c r="J383" i="5"/>
  <c r="L384" i="5" s="1"/>
  <c r="M384" i="5" s="1"/>
  <c r="I384" i="5"/>
  <c r="F473" i="3"/>
  <c r="G473" i="3"/>
  <c r="H473" i="3" s="1"/>
  <c r="L472" i="3"/>
  <c r="M472" i="3" s="1"/>
  <c r="K472" i="3"/>
  <c r="N472" i="3" s="1"/>
  <c r="I473" i="3"/>
  <c r="J473" i="3"/>
  <c r="E474" i="3"/>
  <c r="K474" i="2"/>
  <c r="L474" i="2" s="1"/>
  <c r="J474" i="2"/>
  <c r="M474" i="2" s="1"/>
  <c r="F476" i="2"/>
  <c r="G476" i="2" s="1"/>
  <c r="E476" i="2"/>
  <c r="H475" i="2"/>
  <c r="I475" i="2"/>
  <c r="N384" i="5" l="1"/>
  <c r="O384" i="5"/>
  <c r="R383" i="5"/>
  <c r="J384" i="5"/>
  <c r="I385" i="5" s="1"/>
  <c r="F474" i="3"/>
  <c r="G474" i="3"/>
  <c r="H474" i="3" s="1"/>
  <c r="E475" i="3"/>
  <c r="L473" i="3"/>
  <c r="M473" i="3" s="1"/>
  <c r="K473" i="3"/>
  <c r="N473" i="3" s="1"/>
  <c r="I474" i="3"/>
  <c r="J474" i="3"/>
  <c r="K475" i="2"/>
  <c r="L475" i="2" s="1"/>
  <c r="J475" i="2"/>
  <c r="M475" i="2" s="1"/>
  <c r="F477" i="2"/>
  <c r="G477" i="2" s="1"/>
  <c r="E477" i="2"/>
  <c r="H476" i="2"/>
  <c r="I476" i="2"/>
  <c r="Q384" i="5" l="1"/>
  <c r="R384" i="5" s="1"/>
  <c r="P384" i="5"/>
  <c r="S384" i="5" s="1"/>
  <c r="J385" i="5"/>
  <c r="I386" i="5" s="1"/>
  <c r="L385" i="5"/>
  <c r="M385" i="5" s="1"/>
  <c r="F475" i="3"/>
  <c r="G475" i="3"/>
  <c r="H475" i="3" s="1"/>
  <c r="L474" i="3"/>
  <c r="M474" i="3" s="1"/>
  <c r="K474" i="3"/>
  <c r="N474" i="3" s="1"/>
  <c r="E476" i="3"/>
  <c r="I475" i="3"/>
  <c r="J475" i="3"/>
  <c r="K476" i="2"/>
  <c r="L476" i="2" s="1"/>
  <c r="J476" i="2"/>
  <c r="M476" i="2" s="1"/>
  <c r="F478" i="2"/>
  <c r="G478" i="2" s="1"/>
  <c r="E478" i="2"/>
  <c r="H477" i="2"/>
  <c r="I477" i="2"/>
  <c r="N385" i="5" l="1"/>
  <c r="O385" i="5"/>
  <c r="L386" i="5"/>
  <c r="M386" i="5" s="1"/>
  <c r="J386" i="5"/>
  <c r="L387" i="5" s="1"/>
  <c r="M387" i="5" s="1"/>
  <c r="F476" i="3"/>
  <c r="G476" i="3"/>
  <c r="H476" i="3" s="1"/>
  <c r="L475" i="3"/>
  <c r="M475" i="3" s="1"/>
  <c r="K475" i="3"/>
  <c r="N475" i="3" s="1"/>
  <c r="E477" i="3"/>
  <c r="I476" i="3"/>
  <c r="J476" i="3"/>
  <c r="K477" i="2"/>
  <c r="L477" i="2" s="1"/>
  <c r="J477" i="2"/>
  <c r="M477" i="2" s="1"/>
  <c r="F479" i="2"/>
  <c r="G479" i="2" s="1"/>
  <c r="E479" i="2"/>
  <c r="H478" i="2"/>
  <c r="I478" i="2"/>
  <c r="N387" i="5" l="1"/>
  <c r="O387" i="5"/>
  <c r="N386" i="5"/>
  <c r="O386" i="5"/>
  <c r="I387" i="5"/>
  <c r="J387" i="5" s="1"/>
  <c r="I388" i="5" s="1"/>
  <c r="Q385" i="5"/>
  <c r="R385" i="5" s="1"/>
  <c r="P385" i="5"/>
  <c r="S385" i="5" s="1"/>
  <c r="F477" i="3"/>
  <c r="G477" i="3"/>
  <c r="H477" i="3" s="1"/>
  <c r="I477" i="3"/>
  <c r="J477" i="3"/>
  <c r="L476" i="3"/>
  <c r="M476" i="3" s="1"/>
  <c r="K476" i="3"/>
  <c r="N476" i="3" s="1"/>
  <c r="E478" i="3"/>
  <c r="K478" i="2"/>
  <c r="L478" i="2" s="1"/>
  <c r="J478" i="2"/>
  <c r="M478" i="2" s="1"/>
  <c r="F480" i="2"/>
  <c r="G480" i="2" s="1"/>
  <c r="E480" i="2"/>
  <c r="H479" i="2"/>
  <c r="I479" i="2"/>
  <c r="Q386" i="5" l="1"/>
  <c r="R386" i="5" s="1"/>
  <c r="P386" i="5"/>
  <c r="S386" i="5" s="1"/>
  <c r="Q387" i="5"/>
  <c r="R387" i="5" s="1"/>
  <c r="P387" i="5"/>
  <c r="S387" i="5" s="1"/>
  <c r="J388" i="5"/>
  <c r="L389" i="5" s="1"/>
  <c r="M389" i="5" s="1"/>
  <c r="I389" i="5"/>
  <c r="L388" i="5"/>
  <c r="M388" i="5" s="1"/>
  <c r="F478" i="3"/>
  <c r="G478" i="3"/>
  <c r="H478" i="3" s="1"/>
  <c r="I478" i="3" s="1"/>
  <c r="J478" i="3"/>
  <c r="E479" i="3"/>
  <c r="L477" i="3"/>
  <c r="M477" i="3" s="1"/>
  <c r="K477" i="3"/>
  <c r="N477" i="3" s="1"/>
  <c r="K479" i="2"/>
  <c r="L479" i="2" s="1"/>
  <c r="J479" i="2"/>
  <c r="M479" i="2" s="1"/>
  <c r="F481" i="2"/>
  <c r="G481" i="2" s="1"/>
  <c r="E481" i="2"/>
  <c r="H480" i="2"/>
  <c r="I480" i="2"/>
  <c r="N388" i="5" l="1"/>
  <c r="O388" i="5"/>
  <c r="N389" i="5"/>
  <c r="O389" i="5"/>
  <c r="J389" i="5"/>
  <c r="L390" i="5" s="1"/>
  <c r="M390" i="5" s="1"/>
  <c r="I390" i="5"/>
  <c r="F479" i="3"/>
  <c r="G479" i="3"/>
  <c r="H479" i="3" s="1"/>
  <c r="E480" i="3"/>
  <c r="I479" i="3"/>
  <c r="J479" i="3"/>
  <c r="L478" i="3"/>
  <c r="M478" i="3" s="1"/>
  <c r="K478" i="3"/>
  <c r="N478" i="3" s="1"/>
  <c r="K480" i="2"/>
  <c r="L480" i="2" s="1"/>
  <c r="J480" i="2"/>
  <c r="M480" i="2" s="1"/>
  <c r="F482" i="2"/>
  <c r="G482" i="2" s="1"/>
  <c r="E482" i="2"/>
  <c r="H481" i="2"/>
  <c r="I481" i="2"/>
  <c r="Q389" i="5" l="1"/>
  <c r="P389" i="5"/>
  <c r="S389" i="5" s="1"/>
  <c r="N390" i="5"/>
  <c r="O390" i="5"/>
  <c r="Q388" i="5"/>
  <c r="R388" i="5" s="1"/>
  <c r="P388" i="5"/>
  <c r="S388" i="5" s="1"/>
  <c r="J390" i="5"/>
  <c r="L391" i="5" s="1"/>
  <c r="M391" i="5" s="1"/>
  <c r="F480" i="3"/>
  <c r="G480" i="3"/>
  <c r="H480" i="3" s="1"/>
  <c r="I480" i="3" s="1"/>
  <c r="L479" i="3"/>
  <c r="M479" i="3" s="1"/>
  <c r="K479" i="3"/>
  <c r="N479" i="3" s="1"/>
  <c r="E481" i="3"/>
  <c r="J480" i="3"/>
  <c r="K481" i="2"/>
  <c r="L481" i="2" s="1"/>
  <c r="J481" i="2"/>
  <c r="M481" i="2" s="1"/>
  <c r="F483" i="2"/>
  <c r="G483" i="2" s="1"/>
  <c r="E483" i="2"/>
  <c r="H482" i="2"/>
  <c r="I482" i="2"/>
  <c r="N391" i="5" l="1"/>
  <c r="O391" i="5"/>
  <c r="Q390" i="5"/>
  <c r="R390" i="5" s="1"/>
  <c r="P390" i="5"/>
  <c r="S390" i="5" s="1"/>
  <c r="R389" i="5"/>
  <c r="I391" i="5"/>
  <c r="F481" i="3"/>
  <c r="G481" i="3"/>
  <c r="H481" i="3" s="1"/>
  <c r="L480" i="3"/>
  <c r="M480" i="3" s="1"/>
  <c r="K480" i="3"/>
  <c r="N480" i="3" s="1"/>
  <c r="I481" i="3"/>
  <c r="J481" i="3"/>
  <c r="E482" i="3"/>
  <c r="K482" i="2"/>
  <c r="L482" i="2" s="1"/>
  <c r="J482" i="2"/>
  <c r="M482" i="2" s="1"/>
  <c r="F484" i="2"/>
  <c r="G484" i="2" s="1"/>
  <c r="E484" i="2"/>
  <c r="H483" i="2"/>
  <c r="I483" i="2"/>
  <c r="Q391" i="5" l="1"/>
  <c r="R391" i="5" s="1"/>
  <c r="P391" i="5"/>
  <c r="S391" i="5" s="1"/>
  <c r="J391" i="5"/>
  <c r="L392" i="5" s="1"/>
  <c r="M392" i="5" s="1"/>
  <c r="I392" i="5"/>
  <c r="F482" i="3"/>
  <c r="G482" i="3"/>
  <c r="H482" i="3" s="1"/>
  <c r="I482" i="3" s="1"/>
  <c r="J482" i="3"/>
  <c r="E483" i="3"/>
  <c r="L481" i="3"/>
  <c r="M481" i="3" s="1"/>
  <c r="K481" i="3"/>
  <c r="N481" i="3" s="1"/>
  <c r="K483" i="2"/>
  <c r="L483" i="2" s="1"/>
  <c r="J483" i="2"/>
  <c r="M483" i="2" s="1"/>
  <c r="F485" i="2"/>
  <c r="G485" i="2" s="1"/>
  <c r="E485" i="2"/>
  <c r="H484" i="2"/>
  <c r="I484" i="2"/>
  <c r="N392" i="5" l="1"/>
  <c r="O392" i="5"/>
  <c r="J392" i="5"/>
  <c r="I393" i="5" s="1"/>
  <c r="F483" i="3"/>
  <c r="G484" i="3" s="1"/>
  <c r="H484" i="3" s="1"/>
  <c r="G483" i="3"/>
  <c r="H483" i="3" s="1"/>
  <c r="E484" i="3"/>
  <c r="I483" i="3"/>
  <c r="J483" i="3"/>
  <c r="L482" i="3"/>
  <c r="M482" i="3" s="1"/>
  <c r="K482" i="3"/>
  <c r="N482" i="3" s="1"/>
  <c r="K484" i="2"/>
  <c r="L484" i="2" s="1"/>
  <c r="J484" i="2"/>
  <c r="M484" i="2" s="1"/>
  <c r="F486" i="2"/>
  <c r="G486" i="2" s="1"/>
  <c r="E486" i="2"/>
  <c r="H485" i="2"/>
  <c r="I485" i="2"/>
  <c r="Q392" i="5" l="1"/>
  <c r="R392" i="5" s="1"/>
  <c r="P392" i="5"/>
  <c r="S392" i="5" s="1"/>
  <c r="J393" i="5"/>
  <c r="I394" i="5" s="1"/>
  <c r="L393" i="5"/>
  <c r="M393" i="5" s="1"/>
  <c r="F484" i="3"/>
  <c r="L483" i="3"/>
  <c r="M483" i="3" s="1"/>
  <c r="K483" i="3"/>
  <c r="N483" i="3" s="1"/>
  <c r="E485" i="3"/>
  <c r="I484" i="3"/>
  <c r="J484" i="3"/>
  <c r="K485" i="2"/>
  <c r="L485" i="2" s="1"/>
  <c r="J485" i="2"/>
  <c r="M485" i="2" s="1"/>
  <c r="F487" i="2"/>
  <c r="G487" i="2" s="1"/>
  <c r="E487" i="2"/>
  <c r="H486" i="2"/>
  <c r="I486" i="2"/>
  <c r="N393" i="5" l="1"/>
  <c r="O393" i="5"/>
  <c r="J394" i="5"/>
  <c r="L395" i="5" s="1"/>
  <c r="M395" i="5" s="1"/>
  <c r="L394" i="5"/>
  <c r="M394" i="5" s="1"/>
  <c r="F485" i="3"/>
  <c r="G486" i="3" s="1"/>
  <c r="H486" i="3" s="1"/>
  <c r="G485" i="3"/>
  <c r="H485" i="3" s="1"/>
  <c r="L484" i="3"/>
  <c r="M484" i="3" s="1"/>
  <c r="K484" i="3"/>
  <c r="N484" i="3" s="1"/>
  <c r="I485" i="3"/>
  <c r="J485" i="3"/>
  <c r="E486" i="3"/>
  <c r="K486" i="2"/>
  <c r="L486" i="2" s="1"/>
  <c r="J486" i="2"/>
  <c r="M486" i="2" s="1"/>
  <c r="F488" i="2"/>
  <c r="G488" i="2" s="1"/>
  <c r="E488" i="2"/>
  <c r="H487" i="2"/>
  <c r="I487" i="2"/>
  <c r="N395" i="5" l="1"/>
  <c r="O395" i="5"/>
  <c r="N394" i="5"/>
  <c r="O394" i="5"/>
  <c r="I395" i="5"/>
  <c r="J395" i="5" s="1"/>
  <c r="L396" i="5" s="1"/>
  <c r="M396" i="5" s="1"/>
  <c r="Q393" i="5"/>
  <c r="R393" i="5" s="1"/>
  <c r="P393" i="5"/>
  <c r="S393" i="5" s="1"/>
  <c r="F486" i="3"/>
  <c r="I486" i="3"/>
  <c r="J486" i="3"/>
  <c r="L485" i="3"/>
  <c r="M485" i="3" s="1"/>
  <c r="K485" i="3"/>
  <c r="N485" i="3" s="1"/>
  <c r="E487" i="3"/>
  <c r="K487" i="2"/>
  <c r="L487" i="2" s="1"/>
  <c r="J487" i="2"/>
  <c r="M487" i="2" s="1"/>
  <c r="F489" i="2"/>
  <c r="G489" i="2" s="1"/>
  <c r="E489" i="2"/>
  <c r="H488" i="2"/>
  <c r="I488" i="2"/>
  <c r="N396" i="5" l="1"/>
  <c r="O396" i="5"/>
  <c r="Q394" i="5"/>
  <c r="R394" i="5" s="1"/>
  <c r="P394" i="5"/>
  <c r="S394" i="5" s="1"/>
  <c r="I396" i="5"/>
  <c r="Q395" i="5"/>
  <c r="P395" i="5"/>
  <c r="S395" i="5" s="1"/>
  <c r="J396" i="5"/>
  <c r="L397" i="5" s="1"/>
  <c r="M397" i="5" s="1"/>
  <c r="F487" i="3"/>
  <c r="G487" i="3"/>
  <c r="H487" i="3" s="1"/>
  <c r="I487" i="3" s="1"/>
  <c r="E488" i="3"/>
  <c r="J487" i="3"/>
  <c r="L486" i="3"/>
  <c r="M486" i="3" s="1"/>
  <c r="K486" i="3"/>
  <c r="N486" i="3" s="1"/>
  <c r="K488" i="2"/>
  <c r="L488" i="2" s="1"/>
  <c r="J488" i="2"/>
  <c r="M488" i="2" s="1"/>
  <c r="F490" i="2"/>
  <c r="G490" i="2" s="1"/>
  <c r="E490" i="2"/>
  <c r="H489" i="2"/>
  <c r="I489" i="2"/>
  <c r="I397" i="5" l="1"/>
  <c r="N397" i="5"/>
  <c r="O397" i="5"/>
  <c r="R395" i="5"/>
  <c r="Q396" i="5"/>
  <c r="R396" i="5" s="1"/>
  <c r="P396" i="5"/>
  <c r="S396" i="5" s="1"/>
  <c r="J397" i="5"/>
  <c r="L398" i="5" s="1"/>
  <c r="M398" i="5" s="1"/>
  <c r="I398" i="5"/>
  <c r="F488" i="3"/>
  <c r="G489" i="3"/>
  <c r="H489" i="3" s="1"/>
  <c r="G488" i="3"/>
  <c r="H488" i="3" s="1"/>
  <c r="I488" i="3" s="1"/>
  <c r="L487" i="3"/>
  <c r="M487" i="3" s="1"/>
  <c r="K487" i="3"/>
  <c r="N487" i="3" s="1"/>
  <c r="E489" i="3"/>
  <c r="J488" i="3"/>
  <c r="K489" i="2"/>
  <c r="L489" i="2" s="1"/>
  <c r="J489" i="2"/>
  <c r="M489" i="2" s="1"/>
  <c r="F491" i="2"/>
  <c r="G491" i="2" s="1"/>
  <c r="E491" i="2"/>
  <c r="H490" i="2"/>
  <c r="I490" i="2"/>
  <c r="N398" i="5" l="1"/>
  <c r="O398" i="5"/>
  <c r="Q397" i="5"/>
  <c r="R397" i="5" s="1"/>
  <c r="P397" i="5"/>
  <c r="S397" i="5" s="1"/>
  <c r="J398" i="5"/>
  <c r="I399" i="5" s="1"/>
  <c r="F489" i="3"/>
  <c r="L488" i="3"/>
  <c r="M488" i="3" s="1"/>
  <c r="K488" i="3"/>
  <c r="N488" i="3" s="1"/>
  <c r="I489" i="3"/>
  <c r="J489" i="3"/>
  <c r="E490" i="3"/>
  <c r="K490" i="2"/>
  <c r="L490" i="2" s="1"/>
  <c r="J490" i="2"/>
  <c r="M490" i="2" s="1"/>
  <c r="F492" i="2"/>
  <c r="G492" i="2" s="1"/>
  <c r="E492" i="2"/>
  <c r="H491" i="2"/>
  <c r="I491" i="2"/>
  <c r="Q398" i="5" l="1"/>
  <c r="R398" i="5" s="1"/>
  <c r="P398" i="5"/>
  <c r="S398" i="5" s="1"/>
  <c r="J399" i="5"/>
  <c r="I400" i="5" s="1"/>
  <c r="L399" i="5"/>
  <c r="M399" i="5" s="1"/>
  <c r="F490" i="3"/>
  <c r="G490" i="3"/>
  <c r="H490" i="3" s="1"/>
  <c r="I490" i="3" s="1"/>
  <c r="E491" i="3"/>
  <c r="J490" i="3"/>
  <c r="L489" i="3"/>
  <c r="M489" i="3" s="1"/>
  <c r="K489" i="3"/>
  <c r="N489" i="3" s="1"/>
  <c r="K491" i="2"/>
  <c r="L491" i="2" s="1"/>
  <c r="J491" i="2"/>
  <c r="M491" i="2" s="1"/>
  <c r="F493" i="2"/>
  <c r="G493" i="2" s="1"/>
  <c r="E493" i="2"/>
  <c r="H492" i="2"/>
  <c r="I492" i="2"/>
  <c r="N399" i="5" l="1"/>
  <c r="O399" i="5"/>
  <c r="J400" i="5"/>
  <c r="L401" i="5" s="1"/>
  <c r="M401" i="5" s="1"/>
  <c r="L400" i="5"/>
  <c r="M400" i="5" s="1"/>
  <c r="F491" i="3"/>
  <c r="G491" i="3"/>
  <c r="H491" i="3" s="1"/>
  <c r="L490" i="3"/>
  <c r="M490" i="3" s="1"/>
  <c r="K490" i="3"/>
  <c r="N490" i="3" s="1"/>
  <c r="E492" i="3"/>
  <c r="I491" i="3"/>
  <c r="J491" i="3"/>
  <c r="K492" i="2"/>
  <c r="L492" i="2" s="1"/>
  <c r="J492" i="2"/>
  <c r="M492" i="2" s="1"/>
  <c r="F494" i="2"/>
  <c r="G494" i="2" s="1"/>
  <c r="E494" i="2"/>
  <c r="H493" i="2"/>
  <c r="I493" i="2"/>
  <c r="N401" i="5" l="1"/>
  <c r="O401" i="5"/>
  <c r="N400" i="5"/>
  <c r="O400" i="5"/>
  <c r="I401" i="5"/>
  <c r="Q399" i="5"/>
  <c r="R399" i="5" s="1"/>
  <c r="P399" i="5"/>
  <c r="S399" i="5" s="1"/>
  <c r="J401" i="5"/>
  <c r="L402" i="5" s="1"/>
  <c r="M402" i="5" s="1"/>
  <c r="F492" i="3"/>
  <c r="G492" i="3"/>
  <c r="H492" i="3" s="1"/>
  <c r="I492" i="3" s="1"/>
  <c r="E493" i="3"/>
  <c r="J492" i="3"/>
  <c r="L491" i="3"/>
  <c r="M491" i="3" s="1"/>
  <c r="K491" i="3"/>
  <c r="N491" i="3" s="1"/>
  <c r="K493" i="2"/>
  <c r="L493" i="2" s="1"/>
  <c r="J493" i="2"/>
  <c r="M493" i="2" s="1"/>
  <c r="F495" i="2"/>
  <c r="G495" i="2" s="1"/>
  <c r="E495" i="2"/>
  <c r="H494" i="2"/>
  <c r="I494" i="2"/>
  <c r="N402" i="5" l="1"/>
  <c r="O402" i="5"/>
  <c r="Q400" i="5"/>
  <c r="R400" i="5" s="1"/>
  <c r="P400" i="5"/>
  <c r="S400" i="5" s="1"/>
  <c r="Q401" i="5"/>
  <c r="P401" i="5"/>
  <c r="S401" i="5" s="1"/>
  <c r="I402" i="5"/>
  <c r="J402" i="5" s="1"/>
  <c r="L403" i="5" s="1"/>
  <c r="M403" i="5" s="1"/>
  <c r="F493" i="3"/>
  <c r="G494" i="3" s="1"/>
  <c r="H494" i="3" s="1"/>
  <c r="G493" i="3"/>
  <c r="H493" i="3" s="1"/>
  <c r="I493" i="3" s="1"/>
  <c r="L492" i="3"/>
  <c r="M492" i="3" s="1"/>
  <c r="K492" i="3"/>
  <c r="N492" i="3" s="1"/>
  <c r="J493" i="3"/>
  <c r="E494" i="3"/>
  <c r="K494" i="2"/>
  <c r="L494" i="2" s="1"/>
  <c r="J494" i="2"/>
  <c r="M494" i="2" s="1"/>
  <c r="F496" i="2"/>
  <c r="G496" i="2" s="1"/>
  <c r="E496" i="2"/>
  <c r="H495" i="2"/>
  <c r="I495" i="2"/>
  <c r="N403" i="5" l="1"/>
  <c r="O403" i="5"/>
  <c r="Q402" i="5"/>
  <c r="R402" i="5" s="1"/>
  <c r="P402" i="5"/>
  <c r="S402" i="5" s="1"/>
  <c r="R401" i="5"/>
  <c r="I403" i="5"/>
  <c r="J403" i="5" s="1"/>
  <c r="F494" i="3"/>
  <c r="I494" i="3"/>
  <c r="J494" i="3"/>
  <c r="L493" i="3"/>
  <c r="M493" i="3" s="1"/>
  <c r="K493" i="3"/>
  <c r="N493" i="3" s="1"/>
  <c r="E495" i="3"/>
  <c r="K495" i="2"/>
  <c r="L495" i="2" s="1"/>
  <c r="J495" i="2"/>
  <c r="M495" i="2" s="1"/>
  <c r="F497" i="2"/>
  <c r="G497" i="2" s="1"/>
  <c r="E497" i="2"/>
  <c r="H496" i="2"/>
  <c r="I496" i="2"/>
  <c r="L404" i="5" l="1"/>
  <c r="M404" i="5" s="1"/>
  <c r="N404" i="5" s="1"/>
  <c r="I404" i="5"/>
  <c r="J404" i="5" s="1"/>
  <c r="L405" i="5" s="1"/>
  <c r="M405" i="5" s="1"/>
  <c r="O404" i="5"/>
  <c r="Q403" i="5"/>
  <c r="R403" i="5" s="1"/>
  <c r="P403" i="5"/>
  <c r="S403" i="5" s="1"/>
  <c r="F495" i="3"/>
  <c r="G496" i="3"/>
  <c r="H496" i="3" s="1"/>
  <c r="G495" i="3"/>
  <c r="H495" i="3" s="1"/>
  <c r="E496" i="3"/>
  <c r="I495" i="3"/>
  <c r="J495" i="3"/>
  <c r="L494" i="3"/>
  <c r="M494" i="3" s="1"/>
  <c r="K494" i="3"/>
  <c r="N494" i="3" s="1"/>
  <c r="K496" i="2"/>
  <c r="L496" i="2" s="1"/>
  <c r="J496" i="2"/>
  <c r="M496" i="2" s="1"/>
  <c r="F498" i="2"/>
  <c r="G498" i="2" s="1"/>
  <c r="E498" i="2"/>
  <c r="H497" i="2"/>
  <c r="I497" i="2"/>
  <c r="N405" i="5" l="1"/>
  <c r="O405" i="5"/>
  <c r="Q404" i="5"/>
  <c r="R404" i="5" s="1"/>
  <c r="P404" i="5"/>
  <c r="S404" i="5" s="1"/>
  <c r="I405" i="5"/>
  <c r="F496" i="3"/>
  <c r="L495" i="3"/>
  <c r="M495" i="3" s="1"/>
  <c r="K495" i="3"/>
  <c r="N495" i="3" s="1"/>
  <c r="E497" i="3"/>
  <c r="I496" i="3"/>
  <c r="J496" i="3"/>
  <c r="K497" i="2"/>
  <c r="L497" i="2" s="1"/>
  <c r="J497" i="2"/>
  <c r="M497" i="2" s="1"/>
  <c r="F499" i="2"/>
  <c r="G499" i="2" s="1"/>
  <c r="E499" i="2"/>
  <c r="H498" i="2"/>
  <c r="I498" i="2"/>
  <c r="Q405" i="5" l="1"/>
  <c r="R405" i="5" s="1"/>
  <c r="P405" i="5"/>
  <c r="S405" i="5" s="1"/>
  <c r="J405" i="5"/>
  <c r="I406" i="5" s="1"/>
  <c r="F497" i="3"/>
  <c r="G497" i="3"/>
  <c r="H497" i="3" s="1"/>
  <c r="L496" i="3"/>
  <c r="M496" i="3" s="1"/>
  <c r="K496" i="3"/>
  <c r="N496" i="3" s="1"/>
  <c r="I497" i="3"/>
  <c r="J497" i="3"/>
  <c r="E498" i="3"/>
  <c r="K498" i="2"/>
  <c r="L498" i="2" s="1"/>
  <c r="J498" i="2"/>
  <c r="M498" i="2" s="1"/>
  <c r="F500" i="2"/>
  <c r="G500" i="2" s="1"/>
  <c r="E500" i="2"/>
  <c r="H499" i="2"/>
  <c r="I499" i="2"/>
  <c r="J406" i="5" l="1"/>
  <c r="L407" i="5" s="1"/>
  <c r="M407" i="5" s="1"/>
  <c r="L406" i="5"/>
  <c r="M406" i="5" s="1"/>
  <c r="F498" i="3"/>
  <c r="G499" i="3" s="1"/>
  <c r="H499" i="3" s="1"/>
  <c r="G498" i="3"/>
  <c r="H498" i="3" s="1"/>
  <c r="I498" i="3" s="1"/>
  <c r="J498" i="3"/>
  <c r="L497" i="3"/>
  <c r="M497" i="3" s="1"/>
  <c r="K497" i="3"/>
  <c r="N497" i="3" s="1"/>
  <c r="E499" i="3"/>
  <c r="K499" i="2"/>
  <c r="L499" i="2" s="1"/>
  <c r="J499" i="2"/>
  <c r="M499" i="2" s="1"/>
  <c r="F501" i="2"/>
  <c r="G501" i="2" s="1"/>
  <c r="E501" i="2"/>
  <c r="H500" i="2"/>
  <c r="I500" i="2"/>
  <c r="N406" i="5" l="1"/>
  <c r="O406" i="5"/>
  <c r="N407" i="5"/>
  <c r="O407" i="5"/>
  <c r="I407" i="5"/>
  <c r="F499" i="3"/>
  <c r="E500" i="3"/>
  <c r="I499" i="3"/>
  <c r="J499" i="3"/>
  <c r="L498" i="3"/>
  <c r="M498" i="3" s="1"/>
  <c r="K498" i="3"/>
  <c r="N498" i="3" s="1"/>
  <c r="K500" i="2"/>
  <c r="L500" i="2" s="1"/>
  <c r="J500" i="2"/>
  <c r="M500" i="2" s="1"/>
  <c r="F502" i="2"/>
  <c r="G502" i="2" s="1"/>
  <c r="E502" i="2"/>
  <c r="H501" i="2"/>
  <c r="I501" i="2"/>
  <c r="Q407" i="5" l="1"/>
  <c r="P407" i="5"/>
  <c r="S407" i="5" s="1"/>
  <c r="Q406" i="5"/>
  <c r="R406" i="5" s="1"/>
  <c r="P406" i="5"/>
  <c r="S406" i="5" s="1"/>
  <c r="J407" i="5"/>
  <c r="L408" i="5" s="1"/>
  <c r="M408" i="5" s="1"/>
  <c r="F500" i="3"/>
  <c r="G500" i="3"/>
  <c r="H500" i="3" s="1"/>
  <c r="L499" i="3"/>
  <c r="M499" i="3" s="1"/>
  <c r="K499" i="3"/>
  <c r="N499" i="3" s="1"/>
  <c r="E501" i="3"/>
  <c r="I500" i="3"/>
  <c r="J500" i="3"/>
  <c r="K501" i="2"/>
  <c r="L501" i="2" s="1"/>
  <c r="J501" i="2"/>
  <c r="M501" i="2" s="1"/>
  <c r="F503" i="2"/>
  <c r="G503" i="2" s="1"/>
  <c r="E503" i="2"/>
  <c r="H502" i="2"/>
  <c r="I502" i="2"/>
  <c r="N408" i="5" l="1"/>
  <c r="O408" i="5"/>
  <c r="I408" i="5"/>
  <c r="R407" i="5"/>
  <c r="J408" i="5"/>
  <c r="L409" i="5" s="1"/>
  <c r="M409" i="5" s="1"/>
  <c r="F501" i="3"/>
  <c r="G501" i="3"/>
  <c r="H501" i="3" s="1"/>
  <c r="I501" i="3"/>
  <c r="J501" i="3"/>
  <c r="E502" i="3"/>
  <c r="L500" i="3"/>
  <c r="M500" i="3" s="1"/>
  <c r="K500" i="3"/>
  <c r="N500" i="3" s="1"/>
  <c r="K502" i="2"/>
  <c r="L502" i="2" s="1"/>
  <c r="J502" i="2"/>
  <c r="M502" i="2" s="1"/>
  <c r="F504" i="2"/>
  <c r="G504" i="2" s="1"/>
  <c r="E504" i="2"/>
  <c r="H503" i="2"/>
  <c r="I503" i="2"/>
  <c r="N409" i="5" l="1"/>
  <c r="O409" i="5"/>
  <c r="Q408" i="5"/>
  <c r="R408" i="5" s="1"/>
  <c r="P408" i="5"/>
  <c r="S408" i="5" s="1"/>
  <c r="I409" i="5"/>
  <c r="F502" i="3"/>
  <c r="G502" i="3"/>
  <c r="H502" i="3" s="1"/>
  <c r="I502" i="3" s="1"/>
  <c r="J502" i="3"/>
  <c r="E503" i="3"/>
  <c r="L501" i="3"/>
  <c r="M501" i="3" s="1"/>
  <c r="K501" i="3"/>
  <c r="N501" i="3" s="1"/>
  <c r="F505" i="2"/>
  <c r="G505" i="2" s="1"/>
  <c r="E505" i="2"/>
  <c r="K503" i="2"/>
  <c r="L503" i="2" s="1"/>
  <c r="J503" i="2"/>
  <c r="M503" i="2" s="1"/>
  <c r="H504" i="2"/>
  <c r="I504" i="2"/>
  <c r="Q409" i="5" l="1"/>
  <c r="R409" i="5" s="1"/>
  <c r="P409" i="5"/>
  <c r="S409" i="5" s="1"/>
  <c r="J409" i="5"/>
  <c r="L410" i="5" s="1"/>
  <c r="M410" i="5" s="1"/>
  <c r="F503" i="3"/>
  <c r="G503" i="3"/>
  <c r="H503" i="3" s="1"/>
  <c r="E504" i="3"/>
  <c r="I503" i="3"/>
  <c r="J503" i="3"/>
  <c r="L502" i="3"/>
  <c r="M502" i="3" s="1"/>
  <c r="K502" i="3"/>
  <c r="N502" i="3" s="1"/>
  <c r="K504" i="2"/>
  <c r="L504" i="2" s="1"/>
  <c r="J504" i="2"/>
  <c r="M504" i="2" s="1"/>
  <c r="F506" i="2"/>
  <c r="G506" i="2" s="1"/>
  <c r="E506" i="2"/>
  <c r="H505" i="2"/>
  <c r="I505" i="2"/>
  <c r="N410" i="5" l="1"/>
  <c r="O410" i="5"/>
  <c r="I410" i="5"/>
  <c r="F504" i="3"/>
  <c r="G505" i="3" s="1"/>
  <c r="H505" i="3" s="1"/>
  <c r="G504" i="3"/>
  <c r="H504" i="3" s="1"/>
  <c r="L503" i="3"/>
  <c r="M503" i="3" s="1"/>
  <c r="K503" i="3"/>
  <c r="N503" i="3" s="1"/>
  <c r="E505" i="3"/>
  <c r="I504" i="3"/>
  <c r="J504" i="3"/>
  <c r="K505" i="2"/>
  <c r="L505" i="2" s="1"/>
  <c r="J505" i="2"/>
  <c r="M505" i="2" s="1"/>
  <c r="F507" i="2"/>
  <c r="G507" i="2" s="1"/>
  <c r="E507" i="2"/>
  <c r="H506" i="2"/>
  <c r="I506" i="2"/>
  <c r="Q410" i="5" l="1"/>
  <c r="R410" i="5" s="1"/>
  <c r="P410" i="5"/>
  <c r="S410" i="5" s="1"/>
  <c r="J410" i="5"/>
  <c r="L411" i="5" s="1"/>
  <c r="M411" i="5" s="1"/>
  <c r="F505" i="3"/>
  <c r="L504" i="3"/>
  <c r="M504" i="3" s="1"/>
  <c r="K504" i="3"/>
  <c r="N504" i="3" s="1"/>
  <c r="I505" i="3"/>
  <c r="J505" i="3"/>
  <c r="E506" i="3"/>
  <c r="K506" i="2"/>
  <c r="L506" i="2" s="1"/>
  <c r="J506" i="2"/>
  <c r="M506" i="2" s="1"/>
  <c r="F508" i="2"/>
  <c r="G508" i="2" s="1"/>
  <c r="E508" i="2"/>
  <c r="H507" i="2"/>
  <c r="I507" i="2"/>
  <c r="I411" i="5" l="1"/>
  <c r="N411" i="5"/>
  <c r="O411" i="5"/>
  <c r="J411" i="5"/>
  <c r="I412" i="5" s="1"/>
  <c r="F506" i="3"/>
  <c r="G506" i="3"/>
  <c r="H506" i="3" s="1"/>
  <c r="E507" i="3"/>
  <c r="L505" i="3"/>
  <c r="M505" i="3" s="1"/>
  <c r="K505" i="3"/>
  <c r="N505" i="3" s="1"/>
  <c r="I506" i="3"/>
  <c r="J506" i="3"/>
  <c r="K507" i="2"/>
  <c r="L507" i="2" s="1"/>
  <c r="J507" i="2"/>
  <c r="M507" i="2" s="1"/>
  <c r="F509" i="2"/>
  <c r="G509" i="2" s="1"/>
  <c r="E509" i="2"/>
  <c r="H508" i="2"/>
  <c r="I508" i="2"/>
  <c r="Q411" i="5" l="1"/>
  <c r="R411" i="5" s="1"/>
  <c r="P411" i="5"/>
  <c r="S411" i="5" s="1"/>
  <c r="J412" i="5"/>
  <c r="L413" i="5" s="1"/>
  <c r="M413" i="5" s="1"/>
  <c r="I413" i="5"/>
  <c r="L412" i="5"/>
  <c r="M412" i="5" s="1"/>
  <c r="F507" i="3"/>
  <c r="G508" i="3" s="1"/>
  <c r="H508" i="3" s="1"/>
  <c r="G507" i="3"/>
  <c r="H507" i="3" s="1"/>
  <c r="L506" i="3"/>
  <c r="M506" i="3" s="1"/>
  <c r="K506" i="3"/>
  <c r="N506" i="3" s="1"/>
  <c r="E508" i="3"/>
  <c r="I507" i="3"/>
  <c r="J507" i="3"/>
  <c r="K508" i="2"/>
  <c r="L508" i="2" s="1"/>
  <c r="J508" i="2"/>
  <c r="M508" i="2" s="1"/>
  <c r="F510" i="2"/>
  <c r="G510" i="2" s="1"/>
  <c r="E510" i="2"/>
  <c r="H509" i="2"/>
  <c r="I509" i="2"/>
  <c r="N412" i="5" l="1"/>
  <c r="O412" i="5"/>
  <c r="N413" i="5"/>
  <c r="O413" i="5"/>
  <c r="J413" i="5"/>
  <c r="L414" i="5" s="1"/>
  <c r="M414" i="5" s="1"/>
  <c r="F508" i="3"/>
  <c r="L507" i="3"/>
  <c r="M507" i="3" s="1"/>
  <c r="K507" i="3"/>
  <c r="N507" i="3" s="1"/>
  <c r="E509" i="3"/>
  <c r="I508" i="3"/>
  <c r="J508" i="3"/>
  <c r="H510" i="2"/>
  <c r="I510" i="2"/>
  <c r="K509" i="2"/>
  <c r="L509" i="2" s="1"/>
  <c r="J509" i="2"/>
  <c r="M509" i="2" s="1"/>
  <c r="F511" i="2"/>
  <c r="G511" i="2" s="1"/>
  <c r="E511" i="2"/>
  <c r="I414" i="5" l="1"/>
  <c r="Q413" i="5"/>
  <c r="P413" i="5"/>
  <c r="S413" i="5" s="1"/>
  <c r="N414" i="5"/>
  <c r="O414" i="5"/>
  <c r="Q412" i="5"/>
  <c r="R412" i="5" s="1"/>
  <c r="P412" i="5"/>
  <c r="S412" i="5" s="1"/>
  <c r="J414" i="5"/>
  <c r="L415" i="5" s="1"/>
  <c r="M415" i="5" s="1"/>
  <c r="I415" i="5"/>
  <c r="F509" i="3"/>
  <c r="G510" i="3" s="1"/>
  <c r="H510" i="3" s="1"/>
  <c r="G509" i="3"/>
  <c r="H509" i="3" s="1"/>
  <c r="I509" i="3" s="1"/>
  <c r="L508" i="3"/>
  <c r="M508" i="3" s="1"/>
  <c r="K508" i="3"/>
  <c r="N508" i="3" s="1"/>
  <c r="J509" i="3"/>
  <c r="E510" i="3"/>
  <c r="F512" i="2"/>
  <c r="G512" i="2" s="1"/>
  <c r="E512" i="2"/>
  <c r="H511" i="2"/>
  <c r="I511" i="2"/>
  <c r="K510" i="2"/>
  <c r="L510" i="2" s="1"/>
  <c r="J510" i="2"/>
  <c r="M510" i="2" s="1"/>
  <c r="Q414" i="5" l="1"/>
  <c r="R414" i="5" s="1"/>
  <c r="P414" i="5"/>
  <c r="S414" i="5" s="1"/>
  <c r="N415" i="5"/>
  <c r="O415" i="5"/>
  <c r="R413" i="5"/>
  <c r="J415" i="5"/>
  <c r="L416" i="5" s="1"/>
  <c r="M416" i="5" s="1"/>
  <c r="F510" i="3"/>
  <c r="L509" i="3"/>
  <c r="M509" i="3" s="1"/>
  <c r="K509" i="3"/>
  <c r="N509" i="3" s="1"/>
  <c r="E511" i="3"/>
  <c r="I510" i="3"/>
  <c r="J510" i="3"/>
  <c r="K511" i="2"/>
  <c r="L511" i="2" s="1"/>
  <c r="J511" i="2"/>
  <c r="M511" i="2" s="1"/>
  <c r="F513" i="2"/>
  <c r="G513" i="2" s="1"/>
  <c r="E513" i="2"/>
  <c r="H512" i="2"/>
  <c r="I512" i="2"/>
  <c r="Q415" i="5" l="1"/>
  <c r="R415" i="5" s="1"/>
  <c r="P415" i="5"/>
  <c r="S415" i="5" s="1"/>
  <c r="N416" i="5"/>
  <c r="O416" i="5"/>
  <c r="I416" i="5"/>
  <c r="F511" i="3"/>
  <c r="G511" i="3"/>
  <c r="H511" i="3" s="1"/>
  <c r="L510" i="3"/>
  <c r="M510" i="3" s="1"/>
  <c r="K510" i="3"/>
  <c r="N510" i="3" s="1"/>
  <c r="E512" i="3"/>
  <c r="I511" i="3"/>
  <c r="J511" i="3"/>
  <c r="K512" i="2"/>
  <c r="L512" i="2" s="1"/>
  <c r="J512" i="2"/>
  <c r="M512" i="2" s="1"/>
  <c r="F514" i="2"/>
  <c r="G514" i="2" s="1"/>
  <c r="E514" i="2"/>
  <c r="H513" i="2"/>
  <c r="I513" i="2"/>
  <c r="Q416" i="5" l="1"/>
  <c r="R416" i="5" s="1"/>
  <c r="P416" i="5"/>
  <c r="S416" i="5" s="1"/>
  <c r="J416" i="5"/>
  <c r="L417" i="5" s="1"/>
  <c r="M417" i="5" s="1"/>
  <c r="I417" i="5"/>
  <c r="F512" i="3"/>
  <c r="G512" i="3"/>
  <c r="H512" i="3" s="1"/>
  <c r="E513" i="3"/>
  <c r="I512" i="3"/>
  <c r="J512" i="3"/>
  <c r="L511" i="3"/>
  <c r="M511" i="3" s="1"/>
  <c r="K511" i="3"/>
  <c r="N511" i="3" s="1"/>
  <c r="K513" i="2"/>
  <c r="L513" i="2" s="1"/>
  <c r="J513" i="2"/>
  <c r="M513" i="2" s="1"/>
  <c r="F515" i="2"/>
  <c r="G515" i="2" s="1"/>
  <c r="E515" i="2"/>
  <c r="H514" i="2"/>
  <c r="I514" i="2"/>
  <c r="N417" i="5" l="1"/>
  <c r="O417" i="5"/>
  <c r="J417" i="5"/>
  <c r="I418" i="5" s="1"/>
  <c r="F513" i="3"/>
  <c r="G514" i="3" s="1"/>
  <c r="H514" i="3" s="1"/>
  <c r="G513" i="3"/>
  <c r="H513" i="3" s="1"/>
  <c r="L512" i="3"/>
  <c r="M512" i="3" s="1"/>
  <c r="K512" i="3"/>
  <c r="N512" i="3" s="1"/>
  <c r="I513" i="3"/>
  <c r="J513" i="3"/>
  <c r="E514" i="3"/>
  <c r="K514" i="2"/>
  <c r="L514" i="2" s="1"/>
  <c r="J514" i="2"/>
  <c r="M514" i="2" s="1"/>
  <c r="F516" i="2"/>
  <c r="G516" i="2" s="1"/>
  <c r="E516" i="2"/>
  <c r="H515" i="2"/>
  <c r="I515" i="2"/>
  <c r="Q417" i="5" l="1"/>
  <c r="R417" i="5" s="1"/>
  <c r="P417" i="5"/>
  <c r="S417" i="5" s="1"/>
  <c r="J418" i="5"/>
  <c r="I419" i="5" s="1"/>
  <c r="L418" i="5"/>
  <c r="M418" i="5" s="1"/>
  <c r="F514" i="3"/>
  <c r="E515" i="3"/>
  <c r="L513" i="3"/>
  <c r="M513" i="3" s="1"/>
  <c r="K513" i="3"/>
  <c r="N513" i="3" s="1"/>
  <c r="I514" i="3"/>
  <c r="J514" i="3"/>
  <c r="K515" i="2"/>
  <c r="L515" i="2" s="1"/>
  <c r="J515" i="2"/>
  <c r="M515" i="2" s="1"/>
  <c r="F517" i="2"/>
  <c r="G517" i="2" s="1"/>
  <c r="E517" i="2"/>
  <c r="H516" i="2"/>
  <c r="I516" i="2"/>
  <c r="N418" i="5" l="1"/>
  <c r="O418" i="5"/>
  <c r="L419" i="5"/>
  <c r="M419" i="5" s="1"/>
  <c r="J419" i="5"/>
  <c r="L420" i="5" s="1"/>
  <c r="M420" i="5" s="1"/>
  <c r="F515" i="3"/>
  <c r="G515" i="3"/>
  <c r="H515" i="3" s="1"/>
  <c r="L514" i="3"/>
  <c r="M514" i="3" s="1"/>
  <c r="K514" i="3"/>
  <c r="N514" i="3" s="1"/>
  <c r="E516" i="3"/>
  <c r="I515" i="3"/>
  <c r="J515" i="3"/>
  <c r="K516" i="2"/>
  <c r="L516" i="2" s="1"/>
  <c r="J516" i="2"/>
  <c r="M516" i="2" s="1"/>
  <c r="F518" i="2"/>
  <c r="G518" i="2" s="1"/>
  <c r="E518" i="2"/>
  <c r="H517" i="2"/>
  <c r="I517" i="2"/>
  <c r="I420" i="5" l="1"/>
  <c r="N420" i="5"/>
  <c r="O420" i="5"/>
  <c r="N419" i="5"/>
  <c r="O419" i="5"/>
  <c r="Q418" i="5"/>
  <c r="R418" i="5" s="1"/>
  <c r="P418" i="5"/>
  <c r="S418" i="5" s="1"/>
  <c r="J420" i="5"/>
  <c r="L421" i="5" s="1"/>
  <c r="M421" i="5" s="1"/>
  <c r="F516" i="3"/>
  <c r="G516" i="3"/>
  <c r="H516" i="3" s="1"/>
  <c r="I516" i="3" s="1"/>
  <c r="L515" i="3"/>
  <c r="M515" i="3" s="1"/>
  <c r="K515" i="3"/>
  <c r="N515" i="3" s="1"/>
  <c r="E517" i="3"/>
  <c r="J516" i="3"/>
  <c r="K517" i="2"/>
  <c r="L517" i="2" s="1"/>
  <c r="J517" i="2"/>
  <c r="M517" i="2" s="1"/>
  <c r="F519" i="2"/>
  <c r="G519" i="2" s="1"/>
  <c r="E519" i="2"/>
  <c r="H518" i="2"/>
  <c r="I518" i="2"/>
  <c r="I421" i="5" l="1"/>
  <c r="N421" i="5"/>
  <c r="O421" i="5"/>
  <c r="Q419" i="5"/>
  <c r="R419" i="5" s="1"/>
  <c r="P419" i="5"/>
  <c r="S419" i="5" s="1"/>
  <c r="Q420" i="5"/>
  <c r="P420" i="5"/>
  <c r="S420" i="5" s="1"/>
  <c r="J421" i="5"/>
  <c r="I422" i="5" s="1"/>
  <c r="F517" i="3"/>
  <c r="G518" i="3" s="1"/>
  <c r="H518" i="3" s="1"/>
  <c r="G517" i="3"/>
  <c r="H517" i="3" s="1"/>
  <c r="I517" i="3" s="1"/>
  <c r="E518" i="3"/>
  <c r="L516" i="3"/>
  <c r="M516" i="3" s="1"/>
  <c r="K516" i="3"/>
  <c r="N516" i="3" s="1"/>
  <c r="J517" i="3"/>
  <c r="K518" i="2"/>
  <c r="L518" i="2" s="1"/>
  <c r="J518" i="2"/>
  <c r="M518" i="2" s="1"/>
  <c r="F520" i="2"/>
  <c r="G520" i="2" s="1"/>
  <c r="E520" i="2"/>
  <c r="H519" i="2"/>
  <c r="I519" i="2"/>
  <c r="R420" i="5" l="1"/>
  <c r="Q421" i="5"/>
  <c r="R421" i="5" s="1"/>
  <c r="P421" i="5"/>
  <c r="S421" i="5" s="1"/>
  <c r="L422" i="5"/>
  <c r="M422" i="5" s="1"/>
  <c r="J422" i="5"/>
  <c r="L423" i="5" s="1"/>
  <c r="M423" i="5" s="1"/>
  <c r="F518" i="3"/>
  <c r="L517" i="3"/>
  <c r="M517" i="3" s="1"/>
  <c r="K517" i="3"/>
  <c r="N517" i="3" s="1"/>
  <c r="E519" i="3"/>
  <c r="I518" i="3"/>
  <c r="J518" i="3"/>
  <c r="K519" i="2"/>
  <c r="L519" i="2" s="1"/>
  <c r="J519" i="2"/>
  <c r="M519" i="2" s="1"/>
  <c r="F521" i="2"/>
  <c r="G521" i="2" s="1"/>
  <c r="E521" i="2"/>
  <c r="H520" i="2"/>
  <c r="I520" i="2"/>
  <c r="N423" i="5" l="1"/>
  <c r="O423" i="5"/>
  <c r="N422" i="5"/>
  <c r="O422" i="5"/>
  <c r="I423" i="5"/>
  <c r="F519" i="3"/>
  <c r="G519" i="3"/>
  <c r="H519" i="3" s="1"/>
  <c r="L518" i="3"/>
  <c r="M518" i="3" s="1"/>
  <c r="K518" i="3"/>
  <c r="N518" i="3" s="1"/>
  <c r="E520" i="3"/>
  <c r="I519" i="3"/>
  <c r="J519" i="3"/>
  <c r="K520" i="2"/>
  <c r="L520" i="2" s="1"/>
  <c r="J520" i="2"/>
  <c r="M520" i="2" s="1"/>
  <c r="F522" i="2"/>
  <c r="G522" i="2" s="1"/>
  <c r="E522" i="2"/>
  <c r="H521" i="2"/>
  <c r="I521" i="2"/>
  <c r="Q422" i="5" l="1"/>
  <c r="R422" i="5" s="1"/>
  <c r="P422" i="5"/>
  <c r="S422" i="5" s="1"/>
  <c r="Q423" i="5"/>
  <c r="R423" i="5" s="1"/>
  <c r="P423" i="5"/>
  <c r="S423" i="5" s="1"/>
  <c r="J423" i="5"/>
  <c r="I424" i="5" s="1"/>
  <c r="F520" i="3"/>
  <c r="G520" i="3"/>
  <c r="H520" i="3" s="1"/>
  <c r="I520" i="3" s="1"/>
  <c r="E521" i="3"/>
  <c r="J520" i="3"/>
  <c r="L519" i="3"/>
  <c r="M519" i="3" s="1"/>
  <c r="K519" i="3"/>
  <c r="N519" i="3" s="1"/>
  <c r="K521" i="2"/>
  <c r="L521" i="2" s="1"/>
  <c r="J521" i="2"/>
  <c r="M521" i="2" s="1"/>
  <c r="F523" i="2"/>
  <c r="G523" i="2" s="1"/>
  <c r="E523" i="2"/>
  <c r="H522" i="2"/>
  <c r="I522" i="2"/>
  <c r="J424" i="5" l="1"/>
  <c r="L425" i="5" s="1"/>
  <c r="M425" i="5" s="1"/>
  <c r="L424" i="5"/>
  <c r="M424" i="5" s="1"/>
  <c r="F521" i="3"/>
  <c r="G522" i="3"/>
  <c r="H522" i="3" s="1"/>
  <c r="G521" i="3"/>
  <c r="H521" i="3" s="1"/>
  <c r="L520" i="3"/>
  <c r="M520" i="3" s="1"/>
  <c r="K520" i="3"/>
  <c r="N520" i="3" s="1"/>
  <c r="I521" i="3"/>
  <c r="J521" i="3"/>
  <c r="E522" i="3"/>
  <c r="K522" i="2"/>
  <c r="L522" i="2" s="1"/>
  <c r="J522" i="2"/>
  <c r="M522" i="2" s="1"/>
  <c r="F524" i="2"/>
  <c r="G524" i="2" s="1"/>
  <c r="E524" i="2"/>
  <c r="H523" i="2"/>
  <c r="I523" i="2"/>
  <c r="I425" i="5" l="1"/>
  <c r="N424" i="5"/>
  <c r="O424" i="5"/>
  <c r="N425" i="5"/>
  <c r="O425" i="5"/>
  <c r="J425" i="5"/>
  <c r="L426" i="5" s="1"/>
  <c r="M426" i="5" s="1"/>
  <c r="F522" i="3"/>
  <c r="I522" i="3"/>
  <c r="J522" i="3"/>
  <c r="L521" i="3"/>
  <c r="M521" i="3" s="1"/>
  <c r="K521" i="3"/>
  <c r="N521" i="3" s="1"/>
  <c r="E523" i="3"/>
  <c r="K523" i="2"/>
  <c r="L523" i="2" s="1"/>
  <c r="J523" i="2"/>
  <c r="M523" i="2" s="1"/>
  <c r="F525" i="2"/>
  <c r="G525" i="2" s="1"/>
  <c r="E525" i="2"/>
  <c r="H524" i="2"/>
  <c r="I524" i="2"/>
  <c r="N426" i="5" l="1"/>
  <c r="O426" i="5"/>
  <c r="Q425" i="5"/>
  <c r="P425" i="5"/>
  <c r="S425" i="5" s="1"/>
  <c r="Q424" i="5"/>
  <c r="R424" i="5" s="1"/>
  <c r="P424" i="5"/>
  <c r="S424" i="5" s="1"/>
  <c r="I426" i="5"/>
  <c r="F523" i="3"/>
  <c r="G523" i="3"/>
  <c r="H523" i="3" s="1"/>
  <c r="E524" i="3"/>
  <c r="I523" i="3"/>
  <c r="J523" i="3"/>
  <c r="L522" i="3"/>
  <c r="M522" i="3" s="1"/>
  <c r="K522" i="3"/>
  <c r="N522" i="3" s="1"/>
  <c r="K524" i="2"/>
  <c r="L524" i="2" s="1"/>
  <c r="J524" i="2"/>
  <c r="M524" i="2" s="1"/>
  <c r="F526" i="2"/>
  <c r="G526" i="2" s="1"/>
  <c r="E526" i="2"/>
  <c r="H525" i="2"/>
  <c r="I525" i="2"/>
  <c r="R425" i="5" l="1"/>
  <c r="Q426" i="5"/>
  <c r="R426" i="5" s="1"/>
  <c r="P426" i="5"/>
  <c r="S426" i="5" s="1"/>
  <c r="J426" i="5"/>
  <c r="L427" i="5" s="1"/>
  <c r="M427" i="5" s="1"/>
  <c r="I427" i="5"/>
  <c r="F524" i="3"/>
  <c r="G525" i="3"/>
  <c r="H525" i="3" s="1"/>
  <c r="G524" i="3"/>
  <c r="H524" i="3" s="1"/>
  <c r="L523" i="3"/>
  <c r="M523" i="3" s="1"/>
  <c r="K523" i="3"/>
  <c r="N523" i="3" s="1"/>
  <c r="E525" i="3"/>
  <c r="I524" i="3"/>
  <c r="J524" i="3"/>
  <c r="K525" i="2"/>
  <c r="L525" i="2" s="1"/>
  <c r="J525" i="2"/>
  <c r="M525" i="2" s="1"/>
  <c r="F527" i="2"/>
  <c r="G527" i="2" s="1"/>
  <c r="E527" i="2"/>
  <c r="H526" i="2"/>
  <c r="I526" i="2"/>
  <c r="N427" i="5" l="1"/>
  <c r="O427" i="5"/>
  <c r="J427" i="5"/>
  <c r="L428" i="5" s="1"/>
  <c r="M428" i="5" s="1"/>
  <c r="I428" i="5"/>
  <c r="F525" i="3"/>
  <c r="L524" i="3"/>
  <c r="M524" i="3" s="1"/>
  <c r="K524" i="3"/>
  <c r="N524" i="3" s="1"/>
  <c r="E526" i="3"/>
  <c r="I525" i="3"/>
  <c r="J525" i="3"/>
  <c r="K526" i="2"/>
  <c r="L526" i="2" s="1"/>
  <c r="J526" i="2"/>
  <c r="M526" i="2" s="1"/>
  <c r="F528" i="2"/>
  <c r="G528" i="2" s="1"/>
  <c r="E528" i="2"/>
  <c r="H527" i="2"/>
  <c r="I527" i="2"/>
  <c r="N428" i="5" l="1"/>
  <c r="O428" i="5"/>
  <c r="Q427" i="5"/>
  <c r="R427" i="5" s="1"/>
  <c r="P427" i="5"/>
  <c r="S427" i="5" s="1"/>
  <c r="J428" i="5"/>
  <c r="L429" i="5" s="1"/>
  <c r="M429" i="5" s="1"/>
  <c r="F526" i="3"/>
  <c r="G526" i="3"/>
  <c r="H526" i="3" s="1"/>
  <c r="L525" i="3"/>
  <c r="M525" i="3" s="1"/>
  <c r="K525" i="3"/>
  <c r="N525" i="3" s="1"/>
  <c r="I526" i="3"/>
  <c r="J526" i="3"/>
  <c r="E527" i="3"/>
  <c r="K527" i="2"/>
  <c r="L527" i="2" s="1"/>
  <c r="J527" i="2"/>
  <c r="M527" i="2" s="1"/>
  <c r="F529" i="2"/>
  <c r="G529" i="2" s="1"/>
  <c r="E529" i="2"/>
  <c r="H528" i="2"/>
  <c r="I528" i="2"/>
  <c r="N429" i="5" l="1"/>
  <c r="O429" i="5"/>
  <c r="Q428" i="5"/>
  <c r="R428" i="5" s="1"/>
  <c r="P428" i="5"/>
  <c r="S428" i="5" s="1"/>
  <c r="I429" i="5"/>
  <c r="J429" i="5" s="1"/>
  <c r="I430" i="5" s="1"/>
  <c r="F527" i="3"/>
  <c r="G527" i="3"/>
  <c r="H527" i="3" s="1"/>
  <c r="I527" i="3"/>
  <c r="J527" i="3"/>
  <c r="L526" i="3"/>
  <c r="M526" i="3" s="1"/>
  <c r="K526" i="3"/>
  <c r="N526" i="3" s="1"/>
  <c r="E528" i="3"/>
  <c r="K528" i="2"/>
  <c r="L528" i="2" s="1"/>
  <c r="J528" i="2"/>
  <c r="M528" i="2" s="1"/>
  <c r="F530" i="2"/>
  <c r="G530" i="2" s="1"/>
  <c r="E530" i="2"/>
  <c r="H529" i="2"/>
  <c r="I529" i="2"/>
  <c r="Q429" i="5" l="1"/>
  <c r="R429" i="5" s="1"/>
  <c r="P429" i="5"/>
  <c r="S429" i="5" s="1"/>
  <c r="J430" i="5"/>
  <c r="L431" i="5" s="1"/>
  <c r="M431" i="5" s="1"/>
  <c r="L430" i="5"/>
  <c r="M430" i="5" s="1"/>
  <c r="F528" i="3"/>
  <c r="G528" i="3"/>
  <c r="H528" i="3" s="1"/>
  <c r="I528" i="3" s="1"/>
  <c r="J528" i="3"/>
  <c r="E529" i="3"/>
  <c r="L527" i="3"/>
  <c r="M527" i="3" s="1"/>
  <c r="K527" i="3"/>
  <c r="N527" i="3" s="1"/>
  <c r="K529" i="2"/>
  <c r="L529" i="2" s="1"/>
  <c r="J529" i="2"/>
  <c r="M529" i="2" s="1"/>
  <c r="F531" i="2"/>
  <c r="G531" i="2" s="1"/>
  <c r="E531" i="2"/>
  <c r="H530" i="2"/>
  <c r="I530" i="2"/>
  <c r="N430" i="5" l="1"/>
  <c r="O430" i="5"/>
  <c r="I431" i="5"/>
  <c r="N431" i="5"/>
  <c r="O431" i="5"/>
  <c r="J431" i="5"/>
  <c r="L432" i="5" s="1"/>
  <c r="M432" i="5" s="1"/>
  <c r="I432" i="5"/>
  <c r="F529" i="3"/>
  <c r="G529" i="3"/>
  <c r="H529" i="3" s="1"/>
  <c r="I529" i="3" s="1"/>
  <c r="J529" i="3"/>
  <c r="E530" i="3"/>
  <c r="L528" i="3"/>
  <c r="M528" i="3" s="1"/>
  <c r="K528" i="3"/>
  <c r="N528" i="3" s="1"/>
  <c r="K530" i="2"/>
  <c r="L530" i="2" s="1"/>
  <c r="J530" i="2"/>
  <c r="M530" i="2" s="1"/>
  <c r="F532" i="2"/>
  <c r="G532" i="2" s="1"/>
  <c r="E532" i="2"/>
  <c r="H531" i="2"/>
  <c r="I531" i="2"/>
  <c r="N432" i="5" l="1"/>
  <c r="O432" i="5"/>
  <c r="Q431" i="5"/>
  <c r="P431" i="5"/>
  <c r="S431" i="5" s="1"/>
  <c r="Q430" i="5"/>
  <c r="R430" i="5" s="1"/>
  <c r="P430" i="5"/>
  <c r="S430" i="5" s="1"/>
  <c r="J432" i="5"/>
  <c r="L433" i="5" s="1"/>
  <c r="M433" i="5" s="1"/>
  <c r="F530" i="3"/>
  <c r="G530" i="3"/>
  <c r="H530" i="3" s="1"/>
  <c r="I530" i="3" s="1"/>
  <c r="E531" i="3"/>
  <c r="J530" i="3"/>
  <c r="L529" i="3"/>
  <c r="M529" i="3" s="1"/>
  <c r="K529" i="3"/>
  <c r="N529" i="3" s="1"/>
  <c r="K531" i="2"/>
  <c r="L531" i="2" s="1"/>
  <c r="J531" i="2"/>
  <c r="M531" i="2" s="1"/>
  <c r="F533" i="2"/>
  <c r="G533" i="2" s="1"/>
  <c r="E533" i="2"/>
  <c r="H532" i="2"/>
  <c r="I532" i="2"/>
  <c r="N433" i="5" l="1"/>
  <c r="O433" i="5"/>
  <c r="R431" i="5"/>
  <c r="Q432" i="5"/>
  <c r="R432" i="5" s="1"/>
  <c r="P432" i="5"/>
  <c r="S432" i="5" s="1"/>
  <c r="I433" i="5"/>
  <c r="F531" i="3"/>
  <c r="G532" i="3" s="1"/>
  <c r="H532" i="3" s="1"/>
  <c r="G531" i="3"/>
  <c r="H531" i="3" s="1"/>
  <c r="L530" i="3"/>
  <c r="M530" i="3" s="1"/>
  <c r="K530" i="3"/>
  <c r="N530" i="3" s="1"/>
  <c r="E532" i="3"/>
  <c r="I531" i="3"/>
  <c r="J531" i="3"/>
  <c r="K532" i="2"/>
  <c r="L532" i="2" s="1"/>
  <c r="J532" i="2"/>
  <c r="M532" i="2" s="1"/>
  <c r="F534" i="2"/>
  <c r="G534" i="2" s="1"/>
  <c r="E534" i="2"/>
  <c r="H533" i="2"/>
  <c r="I533" i="2"/>
  <c r="Q433" i="5" l="1"/>
  <c r="R433" i="5" s="1"/>
  <c r="P433" i="5"/>
  <c r="S433" i="5" s="1"/>
  <c r="J433" i="5"/>
  <c r="L434" i="5" s="1"/>
  <c r="M434" i="5" s="1"/>
  <c r="F532" i="3"/>
  <c r="L531" i="3"/>
  <c r="M531" i="3" s="1"/>
  <c r="K531" i="3"/>
  <c r="N531" i="3" s="1"/>
  <c r="E533" i="3"/>
  <c r="I532" i="3"/>
  <c r="J532" i="3"/>
  <c r="K533" i="2"/>
  <c r="L533" i="2" s="1"/>
  <c r="J533" i="2"/>
  <c r="M533" i="2" s="1"/>
  <c r="F535" i="2"/>
  <c r="G535" i="2" s="1"/>
  <c r="E535" i="2"/>
  <c r="H534" i="2"/>
  <c r="I534" i="2"/>
  <c r="N434" i="5" l="1"/>
  <c r="O434" i="5"/>
  <c r="I434" i="5"/>
  <c r="F533" i="3"/>
  <c r="G533" i="3"/>
  <c r="H533" i="3" s="1"/>
  <c r="L532" i="3"/>
  <c r="M532" i="3" s="1"/>
  <c r="K532" i="3"/>
  <c r="N532" i="3" s="1"/>
  <c r="I533" i="3"/>
  <c r="J533" i="3"/>
  <c r="E534" i="3"/>
  <c r="K534" i="2"/>
  <c r="L534" i="2" s="1"/>
  <c r="J534" i="2"/>
  <c r="M534" i="2" s="1"/>
  <c r="F536" i="2"/>
  <c r="G536" i="2" s="1"/>
  <c r="E536" i="2"/>
  <c r="H535" i="2"/>
  <c r="I535" i="2"/>
  <c r="Q434" i="5" l="1"/>
  <c r="R434" i="5" s="1"/>
  <c r="P434" i="5"/>
  <c r="S434" i="5" s="1"/>
  <c r="J434" i="5"/>
  <c r="L435" i="5" s="1"/>
  <c r="M435" i="5" s="1"/>
  <c r="F534" i="3"/>
  <c r="G535" i="3" s="1"/>
  <c r="H535" i="3" s="1"/>
  <c r="G534" i="3"/>
  <c r="H534" i="3" s="1"/>
  <c r="E535" i="3"/>
  <c r="I534" i="3"/>
  <c r="J534" i="3"/>
  <c r="L533" i="3"/>
  <c r="M533" i="3" s="1"/>
  <c r="K533" i="3"/>
  <c r="N533" i="3" s="1"/>
  <c r="K535" i="2"/>
  <c r="L535" i="2" s="1"/>
  <c r="J535" i="2"/>
  <c r="M535" i="2" s="1"/>
  <c r="F537" i="2"/>
  <c r="G537" i="2" s="1"/>
  <c r="E537" i="2"/>
  <c r="H536" i="2"/>
  <c r="I536" i="2"/>
  <c r="N435" i="5" l="1"/>
  <c r="O435" i="5"/>
  <c r="I435" i="5"/>
  <c r="F535" i="3"/>
  <c r="G536" i="3" s="1"/>
  <c r="H536" i="3" s="1"/>
  <c r="L534" i="3"/>
  <c r="M534" i="3" s="1"/>
  <c r="K534" i="3"/>
  <c r="N534" i="3" s="1"/>
  <c r="E536" i="3"/>
  <c r="I535" i="3"/>
  <c r="J535" i="3"/>
  <c r="H537" i="2"/>
  <c r="I537" i="2"/>
  <c r="K536" i="2"/>
  <c r="L536" i="2" s="1"/>
  <c r="J536" i="2"/>
  <c r="M536" i="2" s="1"/>
  <c r="F538" i="2"/>
  <c r="G538" i="2" s="1"/>
  <c r="E538" i="2"/>
  <c r="Q435" i="5" l="1"/>
  <c r="R435" i="5" s="1"/>
  <c r="P435" i="5"/>
  <c r="S435" i="5" s="1"/>
  <c r="J435" i="5"/>
  <c r="I436" i="5" s="1"/>
  <c r="F536" i="3"/>
  <c r="L535" i="3"/>
  <c r="M535" i="3" s="1"/>
  <c r="K535" i="3"/>
  <c r="N535" i="3" s="1"/>
  <c r="E537" i="3"/>
  <c r="I536" i="3"/>
  <c r="J536" i="3"/>
  <c r="F539" i="2"/>
  <c r="G539" i="2" s="1"/>
  <c r="E539" i="2"/>
  <c r="H538" i="2"/>
  <c r="I538" i="2"/>
  <c r="K537" i="2"/>
  <c r="L537" i="2" s="1"/>
  <c r="J537" i="2"/>
  <c r="M537" i="2" s="1"/>
  <c r="J436" i="5" l="1"/>
  <c r="L437" i="5" s="1"/>
  <c r="M437" i="5" s="1"/>
  <c r="L436" i="5"/>
  <c r="M436" i="5" s="1"/>
  <c r="F537" i="3"/>
  <c r="G538" i="3" s="1"/>
  <c r="H538" i="3" s="1"/>
  <c r="G537" i="3"/>
  <c r="H537" i="3" s="1"/>
  <c r="L536" i="3"/>
  <c r="M536" i="3" s="1"/>
  <c r="K536" i="3"/>
  <c r="N536" i="3" s="1"/>
  <c r="E538" i="3"/>
  <c r="I537" i="3"/>
  <c r="J537" i="3"/>
  <c r="K538" i="2"/>
  <c r="L538" i="2" s="1"/>
  <c r="J538" i="2"/>
  <c r="M538" i="2" s="1"/>
  <c r="F540" i="2"/>
  <c r="G540" i="2" s="1"/>
  <c r="E540" i="2"/>
  <c r="H539" i="2"/>
  <c r="I539" i="2"/>
  <c r="I437" i="5" l="1"/>
  <c r="N436" i="5"/>
  <c r="O436" i="5"/>
  <c r="N437" i="5"/>
  <c r="O437" i="5"/>
  <c r="J437" i="5"/>
  <c r="L438" i="5" s="1"/>
  <c r="M438" i="5" s="1"/>
  <c r="F538" i="3"/>
  <c r="G539" i="3" s="1"/>
  <c r="H539" i="3" s="1"/>
  <c r="L537" i="3"/>
  <c r="M537" i="3" s="1"/>
  <c r="K537" i="3"/>
  <c r="N537" i="3" s="1"/>
  <c r="I538" i="3"/>
  <c r="J538" i="3"/>
  <c r="E539" i="3"/>
  <c r="K539" i="2"/>
  <c r="L539" i="2" s="1"/>
  <c r="J539" i="2"/>
  <c r="M539" i="2" s="1"/>
  <c r="F541" i="2"/>
  <c r="G541" i="2" s="1"/>
  <c r="E541" i="2"/>
  <c r="H540" i="2"/>
  <c r="I540" i="2"/>
  <c r="N438" i="5" l="1"/>
  <c r="O438" i="5"/>
  <c r="Q437" i="5"/>
  <c r="P437" i="5"/>
  <c r="S437" i="5" s="1"/>
  <c r="Q436" i="5"/>
  <c r="R436" i="5" s="1"/>
  <c r="P436" i="5"/>
  <c r="S436" i="5" s="1"/>
  <c r="I438" i="5"/>
  <c r="J438" i="5"/>
  <c r="I439" i="5" s="1"/>
  <c r="F539" i="3"/>
  <c r="L538" i="3"/>
  <c r="M538" i="3" s="1"/>
  <c r="K538" i="3"/>
  <c r="N538" i="3" s="1"/>
  <c r="E540" i="3"/>
  <c r="I539" i="3"/>
  <c r="J539" i="3"/>
  <c r="K540" i="2"/>
  <c r="L540" i="2" s="1"/>
  <c r="J540" i="2"/>
  <c r="M540" i="2" s="1"/>
  <c r="F542" i="2"/>
  <c r="G542" i="2" s="1"/>
  <c r="E542" i="2"/>
  <c r="H541" i="2"/>
  <c r="I541" i="2"/>
  <c r="R437" i="5" l="1"/>
  <c r="Q438" i="5"/>
  <c r="R438" i="5" s="1"/>
  <c r="P438" i="5"/>
  <c r="S438" i="5" s="1"/>
  <c r="J439" i="5"/>
  <c r="L440" i="5" s="1"/>
  <c r="M440" i="5" s="1"/>
  <c r="I440" i="5"/>
  <c r="L439" i="5"/>
  <c r="M439" i="5" s="1"/>
  <c r="F540" i="3"/>
  <c r="G541" i="3" s="1"/>
  <c r="H541" i="3" s="1"/>
  <c r="G540" i="3"/>
  <c r="H540" i="3" s="1"/>
  <c r="L539" i="3"/>
  <c r="M539" i="3" s="1"/>
  <c r="K539" i="3"/>
  <c r="N539" i="3" s="1"/>
  <c r="E541" i="3"/>
  <c r="I540" i="3"/>
  <c r="J540" i="3"/>
  <c r="K541" i="2"/>
  <c r="L541" i="2" s="1"/>
  <c r="J541" i="2"/>
  <c r="M541" i="2" s="1"/>
  <c r="F543" i="2"/>
  <c r="G543" i="2" s="1"/>
  <c r="E543" i="2"/>
  <c r="H542" i="2"/>
  <c r="I542" i="2"/>
  <c r="N440" i="5" l="1"/>
  <c r="O440" i="5"/>
  <c r="N439" i="5"/>
  <c r="O439" i="5"/>
  <c r="J440" i="5"/>
  <c r="I441" i="5" s="1"/>
  <c r="F541" i="3"/>
  <c r="G542" i="3"/>
  <c r="H542" i="3" s="1"/>
  <c r="I541" i="3"/>
  <c r="J541" i="3"/>
  <c r="E542" i="3"/>
  <c r="L540" i="3"/>
  <c r="M540" i="3" s="1"/>
  <c r="K540" i="3"/>
  <c r="N540" i="3" s="1"/>
  <c r="K542" i="2"/>
  <c r="L542" i="2" s="1"/>
  <c r="J542" i="2"/>
  <c r="M542" i="2" s="1"/>
  <c r="F544" i="2"/>
  <c r="G544" i="2" s="1"/>
  <c r="E544" i="2"/>
  <c r="H543" i="2"/>
  <c r="I543" i="2"/>
  <c r="Q439" i="5" l="1"/>
  <c r="R439" i="5" s="1"/>
  <c r="P439" i="5"/>
  <c r="S439" i="5" s="1"/>
  <c r="Q440" i="5"/>
  <c r="R440" i="5" s="1"/>
  <c r="P440" i="5"/>
  <c r="S440" i="5" s="1"/>
  <c r="J441" i="5"/>
  <c r="I442" i="5" s="1"/>
  <c r="L441" i="5"/>
  <c r="M441" i="5" s="1"/>
  <c r="F542" i="3"/>
  <c r="G543" i="3" s="1"/>
  <c r="H543" i="3" s="1"/>
  <c r="E543" i="3"/>
  <c r="I542" i="3"/>
  <c r="J542" i="3"/>
  <c r="L541" i="3"/>
  <c r="M541" i="3" s="1"/>
  <c r="K541" i="3"/>
  <c r="N541" i="3" s="1"/>
  <c r="K543" i="2"/>
  <c r="L543" i="2" s="1"/>
  <c r="J543" i="2"/>
  <c r="M543" i="2" s="1"/>
  <c r="F545" i="2"/>
  <c r="G545" i="2" s="1"/>
  <c r="E545" i="2"/>
  <c r="H544" i="2"/>
  <c r="I544" i="2"/>
  <c r="N441" i="5" l="1"/>
  <c r="O441" i="5"/>
  <c r="J442" i="5"/>
  <c r="L443" i="5" s="1"/>
  <c r="M443" i="5" s="1"/>
  <c r="I443" i="5"/>
  <c r="L442" i="5"/>
  <c r="M442" i="5" s="1"/>
  <c r="F543" i="3"/>
  <c r="L542" i="3"/>
  <c r="M542" i="3" s="1"/>
  <c r="K542" i="3"/>
  <c r="N542" i="3" s="1"/>
  <c r="E544" i="3"/>
  <c r="I543" i="3"/>
  <c r="J543" i="3"/>
  <c r="K544" i="2"/>
  <c r="L544" i="2" s="1"/>
  <c r="J544" i="2"/>
  <c r="M544" i="2" s="1"/>
  <c r="F546" i="2"/>
  <c r="G546" i="2" s="1"/>
  <c r="E546" i="2"/>
  <c r="H545" i="2"/>
  <c r="I545" i="2"/>
  <c r="N443" i="5" l="1"/>
  <c r="O443" i="5"/>
  <c r="N442" i="5"/>
  <c r="O442" i="5"/>
  <c r="Q441" i="5"/>
  <c r="R441" i="5" s="1"/>
  <c r="P441" i="5"/>
  <c r="S441" i="5" s="1"/>
  <c r="J443" i="5"/>
  <c r="L444" i="5" s="1"/>
  <c r="M444" i="5" s="1"/>
  <c r="I444" i="5"/>
  <c r="F544" i="3"/>
  <c r="G545" i="3" s="1"/>
  <c r="H545" i="3" s="1"/>
  <c r="G544" i="3"/>
  <c r="H544" i="3" s="1"/>
  <c r="I544" i="3" s="1"/>
  <c r="L543" i="3"/>
  <c r="M543" i="3" s="1"/>
  <c r="K543" i="3"/>
  <c r="N543" i="3" s="1"/>
  <c r="E545" i="3"/>
  <c r="J544" i="3"/>
  <c r="K545" i="2"/>
  <c r="L545" i="2" s="1"/>
  <c r="J545" i="2"/>
  <c r="M545" i="2" s="1"/>
  <c r="F547" i="2"/>
  <c r="G547" i="2" s="1"/>
  <c r="E547" i="2"/>
  <c r="H546" i="2"/>
  <c r="I546" i="2"/>
  <c r="N444" i="5" l="1"/>
  <c r="O444" i="5"/>
  <c r="Q442" i="5"/>
  <c r="R442" i="5" s="1"/>
  <c r="P442" i="5"/>
  <c r="S442" i="5" s="1"/>
  <c r="Q443" i="5"/>
  <c r="R443" i="5" s="1"/>
  <c r="P443" i="5"/>
  <c r="S443" i="5" s="1"/>
  <c r="J444" i="5"/>
  <c r="L445" i="5" s="1"/>
  <c r="M445" i="5" s="1"/>
  <c r="I445" i="5"/>
  <c r="F545" i="3"/>
  <c r="G546" i="3" s="1"/>
  <c r="H546" i="3" s="1"/>
  <c r="L544" i="3"/>
  <c r="M544" i="3" s="1"/>
  <c r="K544" i="3"/>
  <c r="N544" i="3" s="1"/>
  <c r="I545" i="3"/>
  <c r="J545" i="3"/>
  <c r="E546" i="3"/>
  <c r="F548" i="2"/>
  <c r="G548" i="2" s="1"/>
  <c r="E548" i="2"/>
  <c r="F549" i="2" s="1"/>
  <c r="F550" i="2" s="1"/>
  <c r="F551" i="2" s="1"/>
  <c r="F552" i="2" s="1"/>
  <c r="F553" i="2" s="1"/>
  <c r="H547" i="2"/>
  <c r="I547" i="2"/>
  <c r="K546" i="2"/>
  <c r="L546" i="2" s="1"/>
  <c r="J546" i="2"/>
  <c r="M546" i="2" s="1"/>
  <c r="N445" i="5" l="1"/>
  <c r="O445" i="5"/>
  <c r="Q444" i="5"/>
  <c r="R444" i="5" s="1"/>
  <c r="P444" i="5"/>
  <c r="S444" i="5" s="1"/>
  <c r="J445" i="5"/>
  <c r="I446" i="5" s="1"/>
  <c r="F546" i="3"/>
  <c r="G547" i="3" s="1"/>
  <c r="H547" i="3" s="1"/>
  <c r="I546" i="3"/>
  <c r="J546" i="3"/>
  <c r="L545" i="3"/>
  <c r="M545" i="3" s="1"/>
  <c r="K545" i="3"/>
  <c r="N545" i="3" s="1"/>
  <c r="E547" i="3"/>
  <c r="K547" i="2"/>
  <c r="L547" i="2" s="1"/>
  <c r="J547" i="2"/>
  <c r="M547" i="2" s="1"/>
  <c r="H548" i="2"/>
  <c r="I548" i="2"/>
  <c r="Q445" i="5" l="1"/>
  <c r="R445" i="5" s="1"/>
  <c r="P445" i="5"/>
  <c r="S445" i="5" s="1"/>
  <c r="J446" i="5"/>
  <c r="L447" i="5" s="1"/>
  <c r="M447" i="5" s="1"/>
  <c r="L446" i="5"/>
  <c r="M446" i="5" s="1"/>
  <c r="F547" i="3"/>
  <c r="E548" i="3"/>
  <c r="I547" i="3"/>
  <c r="J547" i="3"/>
  <c r="L546" i="3"/>
  <c r="M546" i="3" s="1"/>
  <c r="K546" i="3"/>
  <c r="N546" i="3" s="1"/>
  <c r="K548" i="2"/>
  <c r="L548" i="2" s="1"/>
  <c r="D4" i="8" s="1"/>
  <c r="J548" i="2"/>
  <c r="G549" i="3" l="1"/>
  <c r="H549" i="3" s="1"/>
  <c r="G550" i="3"/>
  <c r="H550" i="3" s="1"/>
  <c r="G551" i="3"/>
  <c r="H551" i="3" s="1"/>
  <c r="G552" i="3"/>
  <c r="H552" i="3" s="1"/>
  <c r="M548" i="2"/>
  <c r="C4" i="8"/>
  <c r="G4" i="8" s="1"/>
  <c r="N447" i="5"/>
  <c r="O447" i="5"/>
  <c r="N446" i="5"/>
  <c r="O446" i="5"/>
  <c r="I447" i="5"/>
  <c r="F548" i="3"/>
  <c r="G554" i="3" s="1"/>
  <c r="G548" i="3"/>
  <c r="H548" i="3" s="1"/>
  <c r="L547" i="3"/>
  <c r="M547" i="3" s="1"/>
  <c r="K547" i="3"/>
  <c r="N547" i="3" s="1"/>
  <c r="I548" i="3"/>
  <c r="J548" i="3"/>
  <c r="G553" i="3" l="1"/>
  <c r="H553" i="3" s="1"/>
  <c r="E4" i="8"/>
  <c r="F4" i="8"/>
  <c r="Q446" i="5"/>
  <c r="R446" i="5" s="1"/>
  <c r="P446" i="5"/>
  <c r="S446" i="5" s="1"/>
  <c r="Q447" i="5"/>
  <c r="R447" i="5" s="1"/>
  <c r="P447" i="5"/>
  <c r="S447" i="5" s="1"/>
  <c r="J447" i="5"/>
  <c r="I448" i="5" s="1"/>
  <c r="L548" i="3"/>
  <c r="M548" i="3" s="1"/>
  <c r="D5" i="8" s="1"/>
  <c r="K548" i="3"/>
  <c r="N548" i="3" l="1"/>
  <c r="C5" i="8"/>
  <c r="G5" i="8" s="1"/>
  <c r="J448" i="5"/>
  <c r="L449" i="5" s="1"/>
  <c r="M449" i="5" s="1"/>
  <c r="L448" i="5"/>
  <c r="M448" i="5" s="1"/>
  <c r="F5" i="8" l="1"/>
  <c r="E5" i="8"/>
  <c r="I449" i="5"/>
  <c r="N448" i="5"/>
  <c r="O448" i="5"/>
  <c r="N449" i="5"/>
  <c r="O449" i="5"/>
  <c r="J449" i="5"/>
  <c r="I450" i="5" s="1"/>
  <c r="Q449" i="5" l="1"/>
  <c r="P449" i="5"/>
  <c r="S449" i="5" s="1"/>
  <c r="Q448" i="5"/>
  <c r="R448" i="5" s="1"/>
  <c r="P448" i="5"/>
  <c r="S448" i="5" s="1"/>
  <c r="J450" i="5"/>
  <c r="L451" i="5" s="1"/>
  <c r="M451" i="5" s="1"/>
  <c r="L450" i="5"/>
  <c r="M450" i="5" s="1"/>
  <c r="R449" i="5" l="1"/>
  <c r="N451" i="5"/>
  <c r="O451" i="5"/>
  <c r="N450" i="5"/>
  <c r="O450" i="5"/>
  <c r="I451" i="5"/>
  <c r="Q450" i="5" l="1"/>
  <c r="R450" i="5" s="1"/>
  <c r="P450" i="5"/>
  <c r="S450" i="5" s="1"/>
  <c r="Q451" i="5"/>
  <c r="R451" i="5" s="1"/>
  <c r="P451" i="5"/>
  <c r="S451" i="5" s="1"/>
  <c r="J451" i="5"/>
  <c r="L452" i="5" s="1"/>
  <c r="M452" i="5" s="1"/>
  <c r="I452" i="5"/>
  <c r="N452" i="5" l="1"/>
  <c r="O452" i="5"/>
  <c r="J452" i="5"/>
  <c r="I453" i="5" s="1"/>
  <c r="Q452" i="5" l="1"/>
  <c r="R452" i="5" s="1"/>
  <c r="P452" i="5"/>
  <c r="S452" i="5" s="1"/>
  <c r="J453" i="5"/>
  <c r="I454" i="5" s="1"/>
  <c r="L453" i="5"/>
  <c r="M453" i="5" s="1"/>
  <c r="N453" i="5" l="1"/>
  <c r="O453" i="5"/>
  <c r="J454" i="5"/>
  <c r="L455" i="5" s="1"/>
  <c r="M455" i="5" s="1"/>
  <c r="I455" i="5"/>
  <c r="L454" i="5"/>
  <c r="M454" i="5" s="1"/>
  <c r="N454" i="5" l="1"/>
  <c r="O454" i="5"/>
  <c r="N455" i="5"/>
  <c r="O455" i="5"/>
  <c r="Q453" i="5"/>
  <c r="R453" i="5" s="1"/>
  <c r="P453" i="5"/>
  <c r="S453" i="5" s="1"/>
  <c r="J455" i="5"/>
  <c r="L456" i="5" s="1"/>
  <c r="M456" i="5" s="1"/>
  <c r="I456" i="5" l="1"/>
  <c r="N456" i="5"/>
  <c r="O456" i="5"/>
  <c r="Q455" i="5"/>
  <c r="P455" i="5"/>
  <c r="S455" i="5" s="1"/>
  <c r="Q454" i="5"/>
  <c r="R454" i="5" s="1"/>
  <c r="P454" i="5"/>
  <c r="S454" i="5" s="1"/>
  <c r="J456" i="5"/>
  <c r="L457" i="5" s="1"/>
  <c r="M457" i="5" s="1"/>
  <c r="I457" i="5" l="1"/>
  <c r="R455" i="5"/>
  <c r="N457" i="5"/>
  <c r="O457" i="5"/>
  <c r="Q456" i="5"/>
  <c r="R456" i="5" s="1"/>
  <c r="P456" i="5"/>
  <c r="S456" i="5" s="1"/>
  <c r="J457" i="5"/>
  <c r="L458" i="5" s="1"/>
  <c r="M458" i="5" s="1"/>
  <c r="I458" i="5"/>
  <c r="N458" i="5" l="1"/>
  <c r="O458" i="5"/>
  <c r="Q457" i="5"/>
  <c r="R457" i="5" s="1"/>
  <c r="P457" i="5"/>
  <c r="S457" i="5" s="1"/>
  <c r="J458" i="5"/>
  <c r="L459" i="5" s="1"/>
  <c r="M459" i="5" s="1"/>
  <c r="N459" i="5" l="1"/>
  <c r="O459" i="5"/>
  <c r="Q458" i="5"/>
  <c r="R458" i="5" s="1"/>
  <c r="P458" i="5"/>
  <c r="S458" i="5" s="1"/>
  <c r="I459" i="5"/>
  <c r="Q459" i="5" l="1"/>
  <c r="R459" i="5" s="1"/>
  <c r="P459" i="5"/>
  <c r="S459" i="5" s="1"/>
  <c r="J459" i="5"/>
  <c r="I460" i="5" s="1"/>
  <c r="J460" i="5" l="1"/>
  <c r="L461" i="5" s="1"/>
  <c r="M461" i="5" s="1"/>
  <c r="I461" i="5"/>
  <c r="L460" i="5"/>
  <c r="M460" i="5" s="1"/>
  <c r="N460" i="5" l="1"/>
  <c r="O460" i="5"/>
  <c r="N461" i="5"/>
  <c r="O461" i="5"/>
  <c r="J461" i="5"/>
  <c r="L462" i="5" s="1"/>
  <c r="M462" i="5" s="1"/>
  <c r="N462" i="5" l="1"/>
  <c r="O462" i="5"/>
  <c r="Q461" i="5"/>
  <c r="P461" i="5"/>
  <c r="S461" i="5" s="1"/>
  <c r="Q460" i="5"/>
  <c r="R460" i="5" s="1"/>
  <c r="P460" i="5"/>
  <c r="S460" i="5" s="1"/>
  <c r="I462" i="5"/>
  <c r="R461" i="5" l="1"/>
  <c r="Q462" i="5"/>
  <c r="R462" i="5" s="1"/>
  <c r="P462" i="5"/>
  <c r="S462" i="5" s="1"/>
  <c r="J462" i="5"/>
  <c r="L463" i="5" s="1"/>
  <c r="M463" i="5" s="1"/>
  <c r="N463" i="5" l="1"/>
  <c r="O463" i="5"/>
  <c r="I463" i="5"/>
  <c r="Q463" i="5" l="1"/>
  <c r="R463" i="5" s="1"/>
  <c r="P463" i="5"/>
  <c r="S463" i="5" s="1"/>
  <c r="J463" i="5"/>
  <c r="L464" i="5" s="1"/>
  <c r="M464" i="5" s="1"/>
  <c r="I464" i="5"/>
  <c r="N464" i="5" l="1"/>
  <c r="O464" i="5"/>
  <c r="J464" i="5"/>
  <c r="L465" i="5" s="1"/>
  <c r="M465" i="5" s="1"/>
  <c r="I465" i="5"/>
  <c r="N465" i="5" l="1"/>
  <c r="O465" i="5"/>
  <c r="Q464" i="5"/>
  <c r="R464" i="5" s="1"/>
  <c r="P464" i="5"/>
  <c r="S464" i="5" s="1"/>
  <c r="J465" i="5"/>
  <c r="I466" i="5" s="1"/>
  <c r="Q465" i="5" l="1"/>
  <c r="R465" i="5" s="1"/>
  <c r="P465" i="5"/>
  <c r="S465" i="5" s="1"/>
  <c r="J466" i="5"/>
  <c r="L467" i="5" s="1"/>
  <c r="M467" i="5" s="1"/>
  <c r="I467" i="5"/>
  <c r="L466" i="5"/>
  <c r="M466" i="5" s="1"/>
  <c r="N467" i="5" l="1"/>
  <c r="O467" i="5"/>
  <c r="N466" i="5"/>
  <c r="O466" i="5"/>
  <c r="J467" i="5"/>
  <c r="I468" i="5" s="1"/>
  <c r="Q466" i="5" l="1"/>
  <c r="R466" i="5" s="1"/>
  <c r="P466" i="5"/>
  <c r="S466" i="5" s="1"/>
  <c r="Q467" i="5"/>
  <c r="R467" i="5" s="1"/>
  <c r="P467" i="5"/>
  <c r="S467" i="5" s="1"/>
  <c r="J468" i="5"/>
  <c r="L469" i="5" s="1"/>
  <c r="M469" i="5" s="1"/>
  <c r="L468" i="5"/>
  <c r="M468" i="5" s="1"/>
  <c r="N469" i="5" l="1"/>
  <c r="O469" i="5"/>
  <c r="N468" i="5"/>
  <c r="O468" i="5"/>
  <c r="I469" i="5"/>
  <c r="Q468" i="5" l="1"/>
  <c r="R468" i="5" s="1"/>
  <c r="P468" i="5"/>
  <c r="S468" i="5" s="1"/>
  <c r="Q469" i="5"/>
  <c r="R469" i="5" s="1"/>
  <c r="P469" i="5"/>
  <c r="S469" i="5" s="1"/>
  <c r="J469" i="5"/>
  <c r="I470" i="5" s="1"/>
  <c r="J470" i="5" l="1"/>
  <c r="L471" i="5" s="1"/>
  <c r="M471" i="5" s="1"/>
  <c r="L470" i="5"/>
  <c r="M470" i="5" s="1"/>
  <c r="I471" i="5" l="1"/>
  <c r="N470" i="5"/>
  <c r="O470" i="5"/>
  <c r="N471" i="5"/>
  <c r="O471" i="5"/>
  <c r="J471" i="5"/>
  <c r="L472" i="5" s="1"/>
  <c r="M472" i="5" s="1"/>
  <c r="I472" i="5"/>
  <c r="N472" i="5" l="1"/>
  <c r="O472" i="5"/>
  <c r="Q471" i="5"/>
  <c r="P471" i="5"/>
  <c r="S471" i="5" s="1"/>
  <c r="Q470" i="5"/>
  <c r="R470" i="5" s="1"/>
  <c r="P470" i="5"/>
  <c r="S470" i="5" s="1"/>
  <c r="J472" i="5"/>
  <c r="L473" i="5" s="1"/>
  <c r="M473" i="5" s="1"/>
  <c r="I473" i="5"/>
  <c r="R471" i="5" l="1"/>
  <c r="N473" i="5"/>
  <c r="O473" i="5"/>
  <c r="Q472" i="5"/>
  <c r="R472" i="5" s="1"/>
  <c r="P472" i="5"/>
  <c r="S472" i="5" s="1"/>
  <c r="J473" i="5"/>
  <c r="L474" i="5" s="1"/>
  <c r="M474" i="5" s="1"/>
  <c r="I474" i="5" l="1"/>
  <c r="N474" i="5"/>
  <c r="O474" i="5"/>
  <c r="Q473" i="5"/>
  <c r="R473" i="5" s="1"/>
  <c r="P473" i="5"/>
  <c r="S473" i="5" s="1"/>
  <c r="J474" i="5"/>
  <c r="L475" i="5" s="1"/>
  <c r="M475" i="5" s="1"/>
  <c r="I475" i="5" l="1"/>
  <c r="N475" i="5"/>
  <c r="O475" i="5"/>
  <c r="Q474" i="5"/>
  <c r="R474" i="5" s="1"/>
  <c r="P474" i="5"/>
  <c r="S474" i="5" s="1"/>
  <c r="J475" i="5"/>
  <c r="L476" i="5" s="1"/>
  <c r="M476" i="5" s="1"/>
  <c r="N476" i="5" l="1"/>
  <c r="O476" i="5"/>
  <c r="Q475" i="5"/>
  <c r="R475" i="5" s="1"/>
  <c r="P475" i="5"/>
  <c r="S475" i="5" s="1"/>
  <c r="I476" i="5"/>
  <c r="Q476" i="5" l="1"/>
  <c r="R476" i="5" s="1"/>
  <c r="P476" i="5"/>
  <c r="S476" i="5" s="1"/>
  <c r="J476" i="5"/>
  <c r="I477" i="5" s="1"/>
  <c r="J477" i="5" l="1"/>
  <c r="L478" i="5" s="1"/>
  <c r="M478" i="5" s="1"/>
  <c r="L477" i="5"/>
  <c r="M477" i="5" s="1"/>
  <c r="I478" i="5" l="1"/>
  <c r="N477" i="5"/>
  <c r="O477" i="5"/>
  <c r="N478" i="5"/>
  <c r="O478" i="5"/>
  <c r="J478" i="5"/>
  <c r="I479" i="5" s="1"/>
  <c r="Q478" i="5" l="1"/>
  <c r="P478" i="5"/>
  <c r="S478" i="5" s="1"/>
  <c r="Q477" i="5"/>
  <c r="R477" i="5" s="1"/>
  <c r="P477" i="5"/>
  <c r="S477" i="5" s="1"/>
  <c r="J479" i="5"/>
  <c r="L480" i="5" s="1"/>
  <c r="M480" i="5" s="1"/>
  <c r="I480" i="5"/>
  <c r="L479" i="5"/>
  <c r="M479" i="5" s="1"/>
  <c r="N479" i="5" l="1"/>
  <c r="O479" i="5"/>
  <c r="N480" i="5"/>
  <c r="O480" i="5"/>
  <c r="R478" i="5"/>
  <c r="J480" i="5"/>
  <c r="I481" i="5" s="1"/>
  <c r="Q480" i="5" l="1"/>
  <c r="P480" i="5"/>
  <c r="S480" i="5" s="1"/>
  <c r="Q479" i="5"/>
  <c r="R479" i="5" s="1"/>
  <c r="P479" i="5"/>
  <c r="S479" i="5" s="1"/>
  <c r="J481" i="5"/>
  <c r="L482" i="5" s="1"/>
  <c r="M482" i="5" s="1"/>
  <c r="L481" i="5"/>
  <c r="M481" i="5" s="1"/>
  <c r="I482" i="5" l="1"/>
  <c r="N482" i="5"/>
  <c r="O482" i="5"/>
  <c r="N481" i="5"/>
  <c r="O481" i="5"/>
  <c r="R480" i="5"/>
  <c r="J482" i="5"/>
  <c r="L483" i="5" s="1"/>
  <c r="M483" i="5" s="1"/>
  <c r="I483" i="5"/>
  <c r="N483" i="5" l="1"/>
  <c r="O483" i="5"/>
  <c r="Q481" i="5"/>
  <c r="R481" i="5" s="1"/>
  <c r="P481" i="5"/>
  <c r="S481" i="5" s="1"/>
  <c r="Q482" i="5"/>
  <c r="R482" i="5" s="1"/>
  <c r="P482" i="5"/>
  <c r="S482" i="5" s="1"/>
  <c r="J483" i="5"/>
  <c r="L484" i="5" s="1"/>
  <c r="M484" i="5" s="1"/>
  <c r="N484" i="5" l="1"/>
  <c r="O484" i="5"/>
  <c r="Q483" i="5"/>
  <c r="R483" i="5" s="1"/>
  <c r="P483" i="5"/>
  <c r="S483" i="5" s="1"/>
  <c r="I484" i="5"/>
  <c r="Q484" i="5" l="1"/>
  <c r="R484" i="5" s="1"/>
  <c r="P484" i="5"/>
  <c r="S484" i="5" s="1"/>
  <c r="J484" i="5"/>
  <c r="L485" i="5" s="1"/>
  <c r="M485" i="5" s="1"/>
  <c r="I485" i="5"/>
  <c r="N485" i="5" l="1"/>
  <c r="O485" i="5"/>
  <c r="J485" i="5"/>
  <c r="I486" i="5" s="1"/>
  <c r="Q485" i="5" l="1"/>
  <c r="R485" i="5" s="1"/>
  <c r="P485" i="5"/>
  <c r="S485" i="5" s="1"/>
  <c r="J486" i="5"/>
  <c r="L487" i="5" s="1"/>
  <c r="M487" i="5" s="1"/>
  <c r="L486" i="5"/>
  <c r="M486" i="5" s="1"/>
  <c r="N487" i="5" l="1"/>
  <c r="O487" i="5"/>
  <c r="N486" i="5"/>
  <c r="O486" i="5"/>
  <c r="I487" i="5"/>
  <c r="Q486" i="5" l="1"/>
  <c r="R486" i="5" s="1"/>
  <c r="P486" i="5"/>
  <c r="S486" i="5" s="1"/>
  <c r="Q487" i="5"/>
  <c r="R487" i="5" s="1"/>
  <c r="P487" i="5"/>
  <c r="S487" i="5" s="1"/>
  <c r="J487" i="5"/>
  <c r="L488" i="5" s="1"/>
  <c r="M488" i="5" s="1"/>
  <c r="N488" i="5" l="1"/>
  <c r="O488" i="5"/>
  <c r="I488" i="5"/>
  <c r="Q488" i="5" l="1"/>
  <c r="R488" i="5" s="1"/>
  <c r="P488" i="5"/>
  <c r="S488" i="5" s="1"/>
  <c r="J488" i="5"/>
  <c r="L489" i="5" s="1"/>
  <c r="M489" i="5" s="1"/>
  <c r="I489" i="5" l="1"/>
  <c r="J489" i="5" s="1"/>
  <c r="L490" i="5" s="1"/>
  <c r="M490" i="5" s="1"/>
  <c r="N489" i="5"/>
  <c r="O489" i="5"/>
  <c r="N490" i="5" l="1"/>
  <c r="O490" i="5"/>
  <c r="Q489" i="5"/>
  <c r="R489" i="5" s="1"/>
  <c r="P489" i="5"/>
  <c r="S489" i="5" s="1"/>
  <c r="I490" i="5"/>
  <c r="J490" i="5" s="1"/>
  <c r="I491" i="5" s="1"/>
  <c r="Q490" i="5" l="1"/>
  <c r="R490" i="5" s="1"/>
  <c r="P490" i="5"/>
  <c r="S490" i="5" s="1"/>
  <c r="J491" i="5"/>
  <c r="L492" i="5" s="1"/>
  <c r="M492" i="5" s="1"/>
  <c r="L491" i="5"/>
  <c r="M491" i="5" s="1"/>
  <c r="I492" i="5" l="1"/>
  <c r="N491" i="5"/>
  <c r="O491" i="5"/>
  <c r="N492" i="5"/>
  <c r="O492" i="5"/>
  <c r="J492" i="5"/>
  <c r="L493" i="5" s="1"/>
  <c r="M493" i="5" s="1"/>
  <c r="I493" i="5"/>
  <c r="Q492" i="5" l="1"/>
  <c r="P492" i="5"/>
  <c r="S492" i="5" s="1"/>
  <c r="N493" i="5"/>
  <c r="O493" i="5"/>
  <c r="Q491" i="5"/>
  <c r="R491" i="5" s="1"/>
  <c r="P491" i="5"/>
  <c r="S491" i="5" s="1"/>
  <c r="J493" i="5"/>
  <c r="L494" i="5" s="1"/>
  <c r="M494" i="5" s="1"/>
  <c r="Q493" i="5" l="1"/>
  <c r="R493" i="5" s="1"/>
  <c r="P493" i="5"/>
  <c r="S493" i="5" s="1"/>
  <c r="N494" i="5"/>
  <c r="O494" i="5"/>
  <c r="R492" i="5"/>
  <c r="I494" i="5"/>
  <c r="Q494" i="5" l="1"/>
  <c r="R494" i="5" s="1"/>
  <c r="P494" i="5"/>
  <c r="S494" i="5" s="1"/>
  <c r="J494" i="5"/>
  <c r="L495" i="5" s="1"/>
  <c r="M495" i="5" s="1"/>
  <c r="N495" i="5" l="1"/>
  <c r="O495" i="5"/>
  <c r="I495" i="5"/>
  <c r="Q495" i="5" l="1"/>
  <c r="R495" i="5" s="1"/>
  <c r="P495" i="5"/>
  <c r="S495" i="5" s="1"/>
  <c r="J495" i="5"/>
  <c r="L496" i="5" s="1"/>
  <c r="M496" i="5" s="1"/>
  <c r="N496" i="5" l="1"/>
  <c r="O496" i="5"/>
  <c r="I496" i="5"/>
  <c r="J496" i="5"/>
  <c r="I497" i="5" s="1"/>
  <c r="Q496" i="5" l="1"/>
  <c r="R496" i="5" s="1"/>
  <c r="P496" i="5"/>
  <c r="S496" i="5" s="1"/>
  <c r="J497" i="5"/>
  <c r="I498" i="5" s="1"/>
  <c r="L497" i="5"/>
  <c r="M497" i="5" s="1"/>
  <c r="N497" i="5" l="1"/>
  <c r="O497" i="5"/>
  <c r="J498" i="5"/>
  <c r="I499" i="5" s="1"/>
  <c r="L498" i="5"/>
  <c r="M498" i="5" s="1"/>
  <c r="N498" i="5" l="1"/>
  <c r="O498" i="5"/>
  <c r="Q497" i="5"/>
  <c r="R497" i="5" s="1"/>
  <c r="P497" i="5"/>
  <c r="S497" i="5" s="1"/>
  <c r="J499" i="5"/>
  <c r="I500" i="5" s="1"/>
  <c r="L499" i="5"/>
  <c r="M499" i="5" s="1"/>
  <c r="N499" i="5" l="1"/>
  <c r="O499" i="5"/>
  <c r="Q498" i="5"/>
  <c r="R498" i="5" s="1"/>
  <c r="P498" i="5"/>
  <c r="S498" i="5" s="1"/>
  <c r="J500" i="5"/>
  <c r="L501" i="5" s="1"/>
  <c r="M501" i="5" s="1"/>
  <c r="L500" i="5"/>
  <c r="M500" i="5" s="1"/>
  <c r="N500" i="5" l="1"/>
  <c r="O500" i="5"/>
  <c r="N501" i="5"/>
  <c r="O501" i="5"/>
  <c r="Q499" i="5"/>
  <c r="R499" i="5" s="1"/>
  <c r="P499" i="5"/>
  <c r="S499" i="5" s="1"/>
  <c r="I501" i="5"/>
  <c r="Q501" i="5" l="1"/>
  <c r="P501" i="5"/>
  <c r="S501" i="5" s="1"/>
  <c r="Q500" i="5"/>
  <c r="R500" i="5" s="1"/>
  <c r="P500" i="5"/>
  <c r="S500" i="5" s="1"/>
  <c r="J501" i="5"/>
  <c r="L502" i="5" s="1"/>
  <c r="M502" i="5" s="1"/>
  <c r="I502" i="5" l="1"/>
  <c r="N502" i="5"/>
  <c r="O502" i="5"/>
  <c r="R501" i="5"/>
  <c r="J502" i="5"/>
  <c r="I503" i="5" s="1"/>
  <c r="Q502" i="5" l="1"/>
  <c r="R502" i="5" s="1"/>
  <c r="P502" i="5"/>
  <c r="S502" i="5" s="1"/>
  <c r="J503" i="5"/>
  <c r="L504" i="5" s="1"/>
  <c r="M504" i="5" s="1"/>
  <c r="L503" i="5"/>
  <c r="M503" i="5" s="1"/>
  <c r="N503" i="5" l="1"/>
  <c r="O503" i="5"/>
  <c r="N504" i="5"/>
  <c r="O504" i="5"/>
  <c r="I504" i="5"/>
  <c r="Q504" i="5" l="1"/>
  <c r="P504" i="5"/>
  <c r="S504" i="5" s="1"/>
  <c r="Q503" i="5"/>
  <c r="R503" i="5" s="1"/>
  <c r="P503" i="5"/>
  <c r="S503" i="5" s="1"/>
  <c r="J504" i="5"/>
  <c r="L505" i="5" s="1"/>
  <c r="M505" i="5" s="1"/>
  <c r="N505" i="5" l="1"/>
  <c r="O505" i="5"/>
  <c r="R504" i="5"/>
  <c r="I505" i="5"/>
  <c r="Q505" i="5" l="1"/>
  <c r="R505" i="5" s="1"/>
  <c r="P505" i="5"/>
  <c r="S505" i="5" s="1"/>
  <c r="J505" i="5"/>
  <c r="L506" i="5" s="1"/>
  <c r="M506" i="5" s="1"/>
  <c r="I506" i="5" l="1"/>
  <c r="N506" i="5"/>
  <c r="O506" i="5"/>
  <c r="J506" i="5"/>
  <c r="L507" i="5" s="1"/>
  <c r="M507" i="5" s="1"/>
  <c r="N507" i="5" l="1"/>
  <c r="O507" i="5"/>
  <c r="Q506" i="5"/>
  <c r="R506" i="5" s="1"/>
  <c r="P506" i="5"/>
  <c r="S506" i="5" s="1"/>
  <c r="I507" i="5"/>
  <c r="Q507" i="5" l="1"/>
  <c r="R507" i="5" s="1"/>
  <c r="P507" i="5"/>
  <c r="S507" i="5" s="1"/>
  <c r="J507" i="5"/>
  <c r="L508" i="5" s="1"/>
  <c r="M508" i="5" s="1"/>
  <c r="I508" i="5"/>
  <c r="N508" i="5" l="1"/>
  <c r="O508" i="5"/>
  <c r="J508" i="5"/>
  <c r="L509" i="5" s="1"/>
  <c r="M509" i="5" s="1"/>
  <c r="N509" i="5" l="1"/>
  <c r="O509" i="5"/>
  <c r="Q508" i="5"/>
  <c r="R508" i="5" s="1"/>
  <c r="P508" i="5"/>
  <c r="S508" i="5" s="1"/>
  <c r="I509" i="5"/>
  <c r="Q509" i="5" l="1"/>
  <c r="R509" i="5" s="1"/>
  <c r="P509" i="5"/>
  <c r="S509" i="5" s="1"/>
  <c r="J509" i="5"/>
  <c r="L510" i="5" s="1"/>
  <c r="M510" i="5" s="1"/>
  <c r="N510" i="5" l="1"/>
  <c r="O510" i="5"/>
  <c r="I510" i="5"/>
  <c r="J510" i="5"/>
  <c r="I511" i="5" s="1"/>
  <c r="Q510" i="5" l="1"/>
  <c r="R510" i="5" s="1"/>
  <c r="P510" i="5"/>
  <c r="S510" i="5" s="1"/>
  <c r="J511" i="5"/>
  <c r="I512" i="5" s="1"/>
  <c r="L511" i="5"/>
  <c r="M511" i="5" s="1"/>
  <c r="N511" i="5" l="1"/>
  <c r="O511" i="5"/>
  <c r="J512" i="5"/>
  <c r="L513" i="5" s="1"/>
  <c r="M513" i="5" s="1"/>
  <c r="I513" i="5"/>
  <c r="L512" i="5"/>
  <c r="M512" i="5" s="1"/>
  <c r="N512" i="5" l="1"/>
  <c r="O512" i="5"/>
  <c r="N513" i="5"/>
  <c r="O513" i="5"/>
  <c r="Q511" i="5"/>
  <c r="R511" i="5" s="1"/>
  <c r="P511" i="5"/>
  <c r="S511" i="5" s="1"/>
  <c r="J513" i="5"/>
  <c r="L514" i="5" s="1"/>
  <c r="M514" i="5" s="1"/>
  <c r="I514" i="5"/>
  <c r="N514" i="5" l="1"/>
  <c r="O514" i="5"/>
  <c r="Q513" i="5"/>
  <c r="P513" i="5"/>
  <c r="S513" i="5" s="1"/>
  <c r="Q512" i="5"/>
  <c r="R512" i="5" s="1"/>
  <c r="P512" i="5"/>
  <c r="S512" i="5" s="1"/>
  <c r="J514" i="5"/>
  <c r="L515" i="5" s="1"/>
  <c r="M515" i="5" s="1"/>
  <c r="N515" i="5" l="1"/>
  <c r="O515" i="5"/>
  <c r="R513" i="5"/>
  <c r="Q514" i="5"/>
  <c r="R514" i="5" s="1"/>
  <c r="P514" i="5"/>
  <c r="S514" i="5" s="1"/>
  <c r="I515" i="5"/>
  <c r="J515" i="5" s="1"/>
  <c r="L516" i="5" l="1"/>
  <c r="M516" i="5" s="1"/>
  <c r="N516" i="5" s="1"/>
  <c r="I516" i="5"/>
  <c r="O516" i="5"/>
  <c r="Q515" i="5"/>
  <c r="R515" i="5" s="1"/>
  <c r="P515" i="5"/>
  <c r="S515" i="5" s="1"/>
  <c r="J516" i="5"/>
  <c r="I517" i="5" s="1"/>
  <c r="Q516" i="5" l="1"/>
  <c r="R516" i="5" s="1"/>
  <c r="P516" i="5"/>
  <c r="S516" i="5" s="1"/>
  <c r="L517" i="5"/>
  <c r="M517" i="5" s="1"/>
  <c r="J517" i="5"/>
  <c r="L518" i="5" s="1"/>
  <c r="M518" i="5" s="1"/>
  <c r="I518" i="5" l="1"/>
  <c r="N518" i="5"/>
  <c r="O518" i="5"/>
  <c r="N517" i="5"/>
  <c r="O517" i="5"/>
  <c r="J518" i="5"/>
  <c r="L519" i="5" s="1"/>
  <c r="M519" i="5" s="1"/>
  <c r="N519" i="5" l="1"/>
  <c r="O519" i="5"/>
  <c r="Q517" i="5"/>
  <c r="R517" i="5" s="1"/>
  <c r="P517" i="5"/>
  <c r="S517" i="5" s="1"/>
  <c r="Q518" i="5"/>
  <c r="R518" i="5" s="1"/>
  <c r="P518" i="5"/>
  <c r="S518" i="5" s="1"/>
  <c r="I519" i="5"/>
  <c r="Q519" i="5" l="1"/>
  <c r="R519" i="5" s="1"/>
  <c r="P519" i="5"/>
  <c r="S519" i="5" s="1"/>
  <c r="J519" i="5"/>
  <c r="I520" i="5" s="1"/>
  <c r="J520" i="5" l="1"/>
  <c r="L521" i="5" s="1"/>
  <c r="M521" i="5" s="1"/>
  <c r="L520" i="5"/>
  <c r="M520" i="5" s="1"/>
  <c r="N520" i="5" l="1"/>
  <c r="O520" i="5"/>
  <c r="N521" i="5"/>
  <c r="O521" i="5"/>
  <c r="I521" i="5"/>
  <c r="J521" i="5" s="1"/>
  <c r="L522" i="5" l="1"/>
  <c r="M522" i="5" s="1"/>
  <c r="I522" i="5"/>
  <c r="N522" i="5"/>
  <c r="O522" i="5"/>
  <c r="Q521" i="5"/>
  <c r="P521" i="5"/>
  <c r="S521" i="5" s="1"/>
  <c r="Q520" i="5"/>
  <c r="R520" i="5" s="1"/>
  <c r="P520" i="5"/>
  <c r="S520" i="5" s="1"/>
  <c r="J522" i="5"/>
  <c r="L523" i="5" s="1"/>
  <c r="M523" i="5" s="1"/>
  <c r="R521" i="5" l="1"/>
  <c r="N523" i="5"/>
  <c r="O523" i="5"/>
  <c r="Q522" i="5"/>
  <c r="R522" i="5" s="1"/>
  <c r="P522" i="5"/>
  <c r="S522" i="5" s="1"/>
  <c r="I523" i="5"/>
  <c r="Q523" i="5" l="1"/>
  <c r="R523" i="5" s="1"/>
  <c r="P523" i="5"/>
  <c r="S523" i="5" s="1"/>
  <c r="J523" i="5"/>
  <c r="L524" i="5" s="1"/>
  <c r="M524" i="5" s="1"/>
  <c r="N524" i="5" l="1"/>
  <c r="O524" i="5"/>
  <c r="I524" i="5"/>
  <c r="Q524" i="5" l="1"/>
  <c r="R524" i="5" s="1"/>
  <c r="P524" i="5"/>
  <c r="S524" i="5" s="1"/>
  <c r="J524" i="5"/>
  <c r="L525" i="5" s="1"/>
  <c r="M525" i="5" s="1"/>
  <c r="N525" i="5" l="1"/>
  <c r="O525" i="5"/>
  <c r="I525" i="5"/>
  <c r="Q525" i="5" l="1"/>
  <c r="R525" i="5" s="1"/>
  <c r="P525" i="5"/>
  <c r="S525" i="5" s="1"/>
  <c r="J525" i="5"/>
  <c r="I526" i="5" s="1"/>
  <c r="J526" i="5" l="1"/>
  <c r="I527" i="5" s="1"/>
  <c r="L526" i="5"/>
  <c r="M526" i="5" s="1"/>
  <c r="N526" i="5" l="1"/>
  <c r="O526" i="5"/>
  <c r="J527" i="5"/>
  <c r="L528" i="5" s="1"/>
  <c r="M528" i="5" s="1"/>
  <c r="I528" i="5"/>
  <c r="L527" i="5"/>
  <c r="M527" i="5" s="1"/>
  <c r="N527" i="5" l="1"/>
  <c r="O527" i="5"/>
  <c r="N528" i="5"/>
  <c r="O528" i="5"/>
  <c r="Q526" i="5"/>
  <c r="R526" i="5" s="1"/>
  <c r="P526" i="5"/>
  <c r="S526" i="5" s="1"/>
  <c r="J528" i="5"/>
  <c r="L529" i="5" s="1"/>
  <c r="M529" i="5" s="1"/>
  <c r="I529" i="5"/>
  <c r="N529" i="5" l="1"/>
  <c r="O529" i="5"/>
  <c r="Q528" i="5"/>
  <c r="P528" i="5"/>
  <c r="S528" i="5" s="1"/>
  <c r="Q527" i="5"/>
  <c r="R527" i="5" s="1"/>
  <c r="P527" i="5"/>
  <c r="S527" i="5" s="1"/>
  <c r="J529" i="5"/>
  <c r="L530" i="5" s="1"/>
  <c r="M530" i="5" s="1"/>
  <c r="I530" i="5"/>
  <c r="R528" i="5" l="1"/>
  <c r="N530" i="5"/>
  <c r="O530" i="5"/>
  <c r="Q529" i="5"/>
  <c r="R529" i="5" s="1"/>
  <c r="P529" i="5"/>
  <c r="S529" i="5" s="1"/>
  <c r="J530" i="5"/>
  <c r="L531" i="5" s="1"/>
  <c r="M531" i="5" s="1"/>
  <c r="I531" i="5"/>
  <c r="N531" i="5" l="1"/>
  <c r="O531" i="5"/>
  <c r="Q530" i="5"/>
  <c r="R530" i="5" s="1"/>
  <c r="P530" i="5"/>
  <c r="S530" i="5" s="1"/>
  <c r="J531" i="5"/>
  <c r="I532" i="5" s="1"/>
  <c r="Q531" i="5" l="1"/>
  <c r="R531" i="5" s="1"/>
  <c r="P531" i="5"/>
  <c r="S531" i="5" s="1"/>
  <c r="J532" i="5"/>
  <c r="L533" i="5" s="1"/>
  <c r="M533" i="5" s="1"/>
  <c r="L532" i="5"/>
  <c r="M532" i="5" s="1"/>
  <c r="N533" i="5" l="1"/>
  <c r="O533" i="5"/>
  <c r="N532" i="5"/>
  <c r="O532" i="5"/>
  <c r="I533" i="5"/>
  <c r="Q532" i="5" l="1"/>
  <c r="R532" i="5" s="1"/>
  <c r="P532" i="5"/>
  <c r="S532" i="5" s="1"/>
  <c r="Q533" i="5"/>
  <c r="R533" i="5" s="1"/>
  <c r="P533" i="5"/>
  <c r="S533" i="5" s="1"/>
  <c r="J533" i="5"/>
  <c r="L534" i="5" s="1"/>
  <c r="M534" i="5" s="1"/>
  <c r="I534" i="5" l="1"/>
  <c r="N534" i="5"/>
  <c r="O534" i="5"/>
  <c r="J534" i="5"/>
  <c r="L535" i="5" s="1"/>
  <c r="M535" i="5" s="1"/>
  <c r="N535" i="5" l="1"/>
  <c r="O535" i="5"/>
  <c r="Q534" i="5"/>
  <c r="R534" i="5" s="1"/>
  <c r="P534" i="5"/>
  <c r="S534" i="5" s="1"/>
  <c r="I535" i="5"/>
  <c r="J535" i="5" s="1"/>
  <c r="I536" i="5" s="1"/>
  <c r="Q535" i="5" l="1"/>
  <c r="R535" i="5" s="1"/>
  <c r="P535" i="5"/>
  <c r="S535" i="5" s="1"/>
  <c r="J536" i="5"/>
  <c r="L537" i="5" s="1"/>
  <c r="M537" i="5" s="1"/>
  <c r="L536" i="5"/>
  <c r="M536" i="5" s="1"/>
  <c r="N537" i="5" l="1"/>
  <c r="O537" i="5"/>
  <c r="N536" i="5"/>
  <c r="O536" i="5"/>
  <c r="I537" i="5"/>
  <c r="Q536" i="5" l="1"/>
  <c r="R536" i="5" s="1"/>
  <c r="P536" i="5"/>
  <c r="S536" i="5" s="1"/>
  <c r="Q537" i="5"/>
  <c r="R537" i="5" s="1"/>
  <c r="P537" i="5"/>
  <c r="S537" i="5" s="1"/>
  <c r="J537" i="5"/>
  <c r="I538" i="5" s="1"/>
  <c r="J538" i="5" l="1"/>
  <c r="L539" i="5" s="1"/>
  <c r="M539" i="5" s="1"/>
  <c r="I539" i="5"/>
  <c r="L538" i="5"/>
  <c r="M538" i="5" s="1"/>
  <c r="N538" i="5" l="1"/>
  <c r="O538" i="5"/>
  <c r="N539" i="5"/>
  <c r="O539" i="5"/>
  <c r="J539" i="5"/>
  <c r="L540" i="5" s="1"/>
  <c r="M540" i="5" s="1"/>
  <c r="N540" i="5" l="1"/>
  <c r="O540" i="5"/>
  <c r="Q539" i="5"/>
  <c r="P539" i="5"/>
  <c r="S539" i="5" s="1"/>
  <c r="Q538" i="5"/>
  <c r="R538" i="5" s="1"/>
  <c r="P538" i="5"/>
  <c r="S538" i="5" s="1"/>
  <c r="I540" i="5"/>
  <c r="R539" i="5" l="1"/>
  <c r="Q540" i="5"/>
  <c r="R540" i="5" s="1"/>
  <c r="P540" i="5"/>
  <c r="S540" i="5" s="1"/>
  <c r="J540" i="5"/>
  <c r="L541" i="5" s="1"/>
  <c r="M541" i="5" s="1"/>
  <c r="I541" i="5"/>
  <c r="N541" i="5" l="1"/>
  <c r="O541" i="5"/>
  <c r="J541" i="5"/>
  <c r="L542" i="5" s="1"/>
  <c r="M542" i="5" s="1"/>
  <c r="I542" i="5"/>
  <c r="N542" i="5" l="1"/>
  <c r="O542" i="5"/>
  <c r="Q541" i="5"/>
  <c r="R541" i="5" s="1"/>
  <c r="P541" i="5"/>
  <c r="S541" i="5" s="1"/>
  <c r="J542" i="5"/>
  <c r="L543" i="5" s="1"/>
  <c r="M543" i="5" s="1"/>
  <c r="N543" i="5" l="1"/>
  <c r="O543" i="5"/>
  <c r="Q542" i="5"/>
  <c r="R542" i="5" s="1"/>
  <c r="P542" i="5"/>
  <c r="S542" i="5" s="1"/>
  <c r="I543" i="5"/>
  <c r="Q543" i="5" l="1"/>
  <c r="R543" i="5" s="1"/>
  <c r="P543" i="5"/>
  <c r="S543" i="5" s="1"/>
  <c r="J543" i="5"/>
  <c r="I544" i="5" s="1"/>
  <c r="J544" i="5" l="1"/>
  <c r="L545" i="5" s="1"/>
  <c r="M545" i="5" s="1"/>
  <c r="I545" i="5"/>
  <c r="L544" i="5"/>
  <c r="M544" i="5" s="1"/>
  <c r="N544" i="5" l="1"/>
  <c r="O544" i="5"/>
  <c r="N545" i="5"/>
  <c r="O545" i="5"/>
  <c r="J545" i="5"/>
  <c r="I546" i="5" s="1"/>
  <c r="Q545" i="5" l="1"/>
  <c r="P545" i="5"/>
  <c r="S545" i="5" s="1"/>
  <c r="Q544" i="5"/>
  <c r="R544" i="5" s="1"/>
  <c r="P544" i="5"/>
  <c r="S544" i="5" s="1"/>
  <c r="J546" i="5"/>
  <c r="L547" i="5" s="1"/>
  <c r="M547" i="5" s="1"/>
  <c r="L546" i="5"/>
  <c r="M546" i="5" s="1"/>
  <c r="I547" i="5" l="1"/>
  <c r="R545" i="5"/>
  <c r="N547" i="5"/>
  <c r="O547" i="5"/>
  <c r="N546" i="5"/>
  <c r="O546" i="5"/>
  <c r="J547" i="5"/>
  <c r="L548" i="5" s="1"/>
  <c r="M548" i="5" s="1"/>
  <c r="I548" i="5"/>
  <c r="N548" i="5" l="1"/>
  <c r="O548" i="5"/>
  <c r="Q546" i="5"/>
  <c r="R546" i="5" s="1"/>
  <c r="P546" i="5"/>
  <c r="S546" i="5" s="1"/>
  <c r="Q547" i="5"/>
  <c r="R547" i="5" s="1"/>
  <c r="P547" i="5"/>
  <c r="S547" i="5" s="1"/>
  <c r="J548" i="5"/>
  <c r="Q548" i="5" l="1"/>
  <c r="R548" i="5" s="1"/>
  <c r="D6" i="8" s="1"/>
  <c r="P548" i="5"/>
  <c r="S548" i="5" l="1"/>
  <c r="C6" i="8"/>
  <c r="G6" i="8" s="1"/>
  <c r="F6" i="8" l="1"/>
  <c r="E6" i="8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<sst xmlns="http://schemas.openxmlformats.org/spreadsheetml/2006/main" count="2314" uniqueCount="64">
  <si>
    <t>FechaHora</t>
  </si>
  <si>
    <t>ValorW</t>
  </si>
  <si>
    <t>Tarde</t>
  </si>
  <si>
    <t>Nivel</t>
  </si>
  <si>
    <r>
      <t>Nivel 
L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</si>
  <si>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Pronóstico 
F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</si>
  <si>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Error 
E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</si>
  <si>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Error Absoluto 
A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</si>
  <si>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Error Cuadrático 
MSE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</si>
  <si>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t>% Error</t>
  </si>
  <si>
    <r>
      <t>MAPE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</si>
  <si>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TS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</si>
  <si>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</si>
  <si>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</si>
  <si>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</si>
  <si>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</si>
  <si>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</si>
  <si>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</si>
  <si>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</si>
  <si>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</si>
  <si>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</si>
  <si>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</si>
  <si>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</si>
  <si>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</si>
  <si>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</si>
  <si>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</si>
  <si>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</si>
  <si>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</si>
  <si>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</si>
  <si>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</si>
  <si>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</si>
  <si>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</si>
  <si>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</si>
  <si>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</si>
  <si>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</si>
  <si>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</si>
  <si>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</si>
  <si>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</si>
  <si>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</t>
  </si>
  <si>
    <t>Tendencia</t>
  </si>
  <si>
    <r>
      <t>Factor estacional
S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</si>
  <si>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Tendencia
T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</si>
  <si>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MAD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</si>
  <si>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t>MÉTODO</t>
  </si>
  <si>
    <t>MAD</t>
  </si>
  <si>
    <t>RANGO TS INF</t>
  </si>
  <si>
    <t>RANGO TS SUP</t>
  </si>
  <si>
    <t>DESV. EST.</t>
  </si>
  <si>
    <t>Error Cuadrático 
MAD</t>
  </si>
  <si>
    <t>MAPE (%)</t>
  </si>
  <si>
    <t>PROMEDIO MÓVIL (EXCEL)</t>
  </si>
  <si>
    <t>SUAVISACIÓN EXPONENCIAL (EXCEL)</t>
  </si>
  <si>
    <t>MODELO DE HOLT (EXCEL)</t>
  </si>
  <si>
    <t>MODELO DE WINTER (EXCEL)</t>
  </si>
  <si>
    <t>MODELO HOLT-WINTER (WEKA)</t>
  </si>
  <si>
    <t>ARIMA 3-1-3 (EXCEL)</t>
  </si>
  <si>
    <t>Banco</t>
  </si>
  <si>
    <t>Bloque</t>
  </si>
  <si>
    <t>Periodo (1H)</t>
  </si>
  <si>
    <t>Factor estacional S</t>
  </si>
  <si>
    <t xml:space="preserve">Factor estacional </t>
  </si>
  <si>
    <t>Demanda desestacionalizada</t>
  </si>
  <si>
    <t>Desestacionalización</t>
  </si>
  <si>
    <t>Periodo (1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</si>
</sst>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"/>
    <numFmt numFmtId="165" formatCode="0.000"/>
    <numFmt numFmtId="166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 wrapText="1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164" fontId="0" fillId="0" borderId="0" xfId="0" applyNumberFormat="1"/>
    <xf numFmtId="0" fontId="4" fillId="2" borderId="3" xfId="0" applyFont="1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2" fillId="3" borderId="1" xfId="0" applyFont="1" applyFill="1" applyBorder="1"/>
    <xf numFmtId="3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6" fontId="0" fillId="3" borderId="1" xfId="1" applyNumberFormat="1" applyFont="1" applyFill="1" applyBorder="1"/>
    <xf numFmtId="0" fontId="0" fillId="0" borderId="1" xfId="0" applyBorder="1"/>
    <xf numFmtId="0" fontId="0" fillId="3" borderId="1" xfId="0" applyFill="1" applyBorder="1"/>
    <xf numFmtId="22" fontId="0" fillId="0" borderId="1" xfId="0" applyNumberFormat="1" applyBorder="1"/>
    <xf numFmtId="0" fontId="2" fillId="0" borderId="1" xfId="0" applyFont="1" applyBorder="1"/>
    <xf numFmtId="0" fontId="6" fillId="0" borderId="1" xfId="0" applyFont="1" applyBorder="1"/>
    <xf numFmtId="2" fontId="2" fillId="0" borderId="1" xfId="0" applyNumberFormat="1" applyFont="1" applyBorder="1" applyAlignment="1">
      <alignment horizontal="center" wrapText="1"/>
    </xf>
    <xf numFmtId="0" fontId="0" fillId="2" borderId="1" xfId="0" applyFill="1" applyBorder="1"/>
    <xf numFmtId="164" fontId="0" fillId="0" borderId="1" xfId="0" applyNumberFormat="1" applyBorder="1"/>
    <xf numFmtId="0" fontId="0" fillId="0" borderId="4" xfId="0" applyBorder="1"/>
    <xf numFmtId="0" fontId="0" fillId="0" borderId="5" xfId="0" applyBorder="1"/>
    <xf numFmtId="164" fontId="0" fillId="2" borderId="1" xfId="0" applyNumberFormat="1" applyFill="1" applyBorder="1"/>
    <xf numFmtId="165" fontId="5" fillId="4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MODELO_WINTER!$C$401:$C$548</c:f>
              <c:numCache>
                <c:formatCode>General</c:formatCode>
                <c:ptCount val="148"/>
                <c:pt idx="0">
                  <c:v>610</c:v>
                </c:pt>
                <c:pt idx="1">
                  <c:v>495</c:v>
                </c:pt>
                <c:pt idx="2">
                  <c:v>341</c:v>
                </c:pt>
                <c:pt idx="3">
                  <c:v>247</c:v>
                </c:pt>
                <c:pt idx="4">
                  <c:v>306</c:v>
                </c:pt>
                <c:pt idx="5">
                  <c:v>333</c:v>
                </c:pt>
                <c:pt idx="6">
                  <c:v>157</c:v>
                </c:pt>
                <c:pt idx="7">
                  <c:v>106</c:v>
                </c:pt>
                <c:pt idx="8">
                  <c:v>114</c:v>
                </c:pt>
                <c:pt idx="9">
                  <c:v>116</c:v>
                </c:pt>
                <c:pt idx="10">
                  <c:v>370</c:v>
                </c:pt>
                <c:pt idx="11">
                  <c:v>377</c:v>
                </c:pt>
                <c:pt idx="12">
                  <c:v>497</c:v>
                </c:pt>
                <c:pt idx="13">
                  <c:v>456</c:v>
                </c:pt>
                <c:pt idx="14">
                  <c:v>371</c:v>
                </c:pt>
                <c:pt idx="15">
                  <c:v>227</c:v>
                </c:pt>
                <c:pt idx="16">
                  <c:v>254</c:v>
                </c:pt>
                <c:pt idx="17">
                  <c:v>424</c:v>
                </c:pt>
                <c:pt idx="18">
                  <c:v>806</c:v>
                </c:pt>
                <c:pt idx="19">
                  <c:v>784</c:v>
                </c:pt>
                <c:pt idx="20">
                  <c:v>514</c:v>
                </c:pt>
                <c:pt idx="21">
                  <c:v>360</c:v>
                </c:pt>
                <c:pt idx="22">
                  <c:v>319</c:v>
                </c:pt>
                <c:pt idx="23">
                  <c:v>534.428</c:v>
                </c:pt>
                <c:pt idx="24">
                  <c:v>844.428</c:v>
                </c:pt>
                <c:pt idx="25">
                  <c:v>811.56399999999996</c:v>
                </c:pt>
                <c:pt idx="26">
                  <c:v>566</c:v>
                </c:pt>
                <c:pt idx="27">
                  <c:v>392</c:v>
                </c:pt>
                <c:pt idx="28">
                  <c:v>460</c:v>
                </c:pt>
                <c:pt idx="29">
                  <c:v>481</c:v>
                </c:pt>
                <c:pt idx="30">
                  <c:v>827</c:v>
                </c:pt>
                <c:pt idx="31">
                  <c:v>692</c:v>
                </c:pt>
                <c:pt idx="32">
                  <c:v>579.56399999999996</c:v>
                </c:pt>
                <c:pt idx="33">
                  <c:v>415</c:v>
                </c:pt>
                <c:pt idx="34">
                  <c:v>455</c:v>
                </c:pt>
                <c:pt idx="35">
                  <c:v>520</c:v>
                </c:pt>
                <c:pt idx="36">
                  <c:v>837</c:v>
                </c:pt>
                <c:pt idx="37">
                  <c:v>642</c:v>
                </c:pt>
                <c:pt idx="38">
                  <c:v>493</c:v>
                </c:pt>
                <c:pt idx="39">
                  <c:v>308</c:v>
                </c:pt>
                <c:pt idx="40">
                  <c:v>499</c:v>
                </c:pt>
                <c:pt idx="41">
                  <c:v>534.428</c:v>
                </c:pt>
                <c:pt idx="42">
                  <c:v>528</c:v>
                </c:pt>
                <c:pt idx="43">
                  <c:v>473</c:v>
                </c:pt>
                <c:pt idx="44">
                  <c:v>332</c:v>
                </c:pt>
                <c:pt idx="45">
                  <c:v>255</c:v>
                </c:pt>
                <c:pt idx="46">
                  <c:v>499</c:v>
                </c:pt>
                <c:pt idx="47">
                  <c:v>534.428</c:v>
                </c:pt>
                <c:pt idx="48">
                  <c:v>539</c:v>
                </c:pt>
                <c:pt idx="49">
                  <c:v>453</c:v>
                </c:pt>
                <c:pt idx="50">
                  <c:v>336</c:v>
                </c:pt>
                <c:pt idx="51">
                  <c:v>246</c:v>
                </c:pt>
                <c:pt idx="52">
                  <c:v>260</c:v>
                </c:pt>
                <c:pt idx="53">
                  <c:v>447</c:v>
                </c:pt>
                <c:pt idx="54">
                  <c:v>766</c:v>
                </c:pt>
                <c:pt idx="55">
                  <c:v>592</c:v>
                </c:pt>
                <c:pt idx="56">
                  <c:v>239</c:v>
                </c:pt>
                <c:pt idx="57">
                  <c:v>256</c:v>
                </c:pt>
                <c:pt idx="58">
                  <c:v>346</c:v>
                </c:pt>
                <c:pt idx="59">
                  <c:v>446</c:v>
                </c:pt>
                <c:pt idx="60">
                  <c:v>844.428</c:v>
                </c:pt>
                <c:pt idx="61">
                  <c:v>811.56399999999996</c:v>
                </c:pt>
                <c:pt idx="62">
                  <c:v>531</c:v>
                </c:pt>
                <c:pt idx="63">
                  <c:v>427</c:v>
                </c:pt>
                <c:pt idx="64">
                  <c:v>301</c:v>
                </c:pt>
                <c:pt idx="65">
                  <c:v>466</c:v>
                </c:pt>
                <c:pt idx="66">
                  <c:v>844.428</c:v>
                </c:pt>
                <c:pt idx="67">
                  <c:v>811.56399999999996</c:v>
                </c:pt>
                <c:pt idx="68">
                  <c:v>516</c:v>
                </c:pt>
                <c:pt idx="69">
                  <c:v>414</c:v>
                </c:pt>
                <c:pt idx="70">
                  <c:v>353</c:v>
                </c:pt>
                <c:pt idx="71">
                  <c:v>450</c:v>
                </c:pt>
                <c:pt idx="72">
                  <c:v>844.428</c:v>
                </c:pt>
                <c:pt idx="73">
                  <c:v>788</c:v>
                </c:pt>
                <c:pt idx="74">
                  <c:v>513</c:v>
                </c:pt>
                <c:pt idx="75">
                  <c:v>387</c:v>
                </c:pt>
                <c:pt idx="76">
                  <c:v>395</c:v>
                </c:pt>
                <c:pt idx="77">
                  <c:v>534.428</c:v>
                </c:pt>
                <c:pt idx="78">
                  <c:v>425</c:v>
                </c:pt>
                <c:pt idx="79">
                  <c:v>233</c:v>
                </c:pt>
                <c:pt idx="80">
                  <c:v>232</c:v>
                </c:pt>
                <c:pt idx="81">
                  <c:v>229</c:v>
                </c:pt>
                <c:pt idx="82">
                  <c:v>499</c:v>
                </c:pt>
                <c:pt idx="83">
                  <c:v>534.428</c:v>
                </c:pt>
                <c:pt idx="84">
                  <c:v>731</c:v>
                </c:pt>
                <c:pt idx="85">
                  <c:v>521</c:v>
                </c:pt>
                <c:pt idx="86">
                  <c:v>345</c:v>
                </c:pt>
                <c:pt idx="87">
                  <c:v>259</c:v>
                </c:pt>
                <c:pt idx="88">
                  <c:v>499</c:v>
                </c:pt>
                <c:pt idx="89">
                  <c:v>534.428</c:v>
                </c:pt>
                <c:pt idx="90">
                  <c:v>491</c:v>
                </c:pt>
                <c:pt idx="91">
                  <c:v>413</c:v>
                </c:pt>
                <c:pt idx="92">
                  <c:v>266</c:v>
                </c:pt>
                <c:pt idx="93">
                  <c:v>195</c:v>
                </c:pt>
                <c:pt idx="94">
                  <c:v>296</c:v>
                </c:pt>
                <c:pt idx="95">
                  <c:v>524</c:v>
                </c:pt>
                <c:pt idx="96">
                  <c:v>844.428</c:v>
                </c:pt>
                <c:pt idx="97">
                  <c:v>786</c:v>
                </c:pt>
                <c:pt idx="98">
                  <c:v>514</c:v>
                </c:pt>
                <c:pt idx="99">
                  <c:v>403</c:v>
                </c:pt>
                <c:pt idx="100">
                  <c:v>346</c:v>
                </c:pt>
                <c:pt idx="101">
                  <c:v>534.428</c:v>
                </c:pt>
                <c:pt idx="102">
                  <c:v>844.428</c:v>
                </c:pt>
                <c:pt idx="103">
                  <c:v>811.56399999999996</c:v>
                </c:pt>
                <c:pt idx="104">
                  <c:v>482</c:v>
                </c:pt>
                <c:pt idx="105">
                  <c:v>379</c:v>
                </c:pt>
                <c:pt idx="106">
                  <c:v>308</c:v>
                </c:pt>
                <c:pt idx="107">
                  <c:v>532</c:v>
                </c:pt>
                <c:pt idx="108">
                  <c:v>844.428</c:v>
                </c:pt>
                <c:pt idx="109">
                  <c:v>811.56399999999996</c:v>
                </c:pt>
                <c:pt idx="110">
                  <c:v>572</c:v>
                </c:pt>
                <c:pt idx="111">
                  <c:v>427</c:v>
                </c:pt>
                <c:pt idx="112">
                  <c:v>305</c:v>
                </c:pt>
                <c:pt idx="113">
                  <c:v>499</c:v>
                </c:pt>
                <c:pt idx="114">
                  <c:v>844.428</c:v>
                </c:pt>
                <c:pt idx="115">
                  <c:v>809</c:v>
                </c:pt>
                <c:pt idx="116">
                  <c:v>542</c:v>
                </c:pt>
                <c:pt idx="117">
                  <c:v>347</c:v>
                </c:pt>
                <c:pt idx="118">
                  <c:v>448</c:v>
                </c:pt>
                <c:pt idx="119">
                  <c:v>534.428</c:v>
                </c:pt>
                <c:pt idx="120">
                  <c:v>817</c:v>
                </c:pt>
                <c:pt idx="121">
                  <c:v>665</c:v>
                </c:pt>
                <c:pt idx="122">
                  <c:v>471</c:v>
                </c:pt>
                <c:pt idx="123">
                  <c:v>311</c:v>
                </c:pt>
                <c:pt idx="124">
                  <c:v>499</c:v>
                </c:pt>
                <c:pt idx="125">
                  <c:v>534.428</c:v>
                </c:pt>
                <c:pt idx="126">
                  <c:v>618</c:v>
                </c:pt>
                <c:pt idx="127">
                  <c:v>456</c:v>
                </c:pt>
                <c:pt idx="128">
                  <c:v>300</c:v>
                </c:pt>
                <c:pt idx="129">
                  <c:v>296</c:v>
                </c:pt>
                <c:pt idx="130">
                  <c:v>301</c:v>
                </c:pt>
                <c:pt idx="131">
                  <c:v>293</c:v>
                </c:pt>
                <c:pt idx="132">
                  <c:v>225</c:v>
                </c:pt>
                <c:pt idx="133">
                  <c:v>154</c:v>
                </c:pt>
                <c:pt idx="134">
                  <c:v>54</c:v>
                </c:pt>
                <c:pt idx="135">
                  <c:v>55</c:v>
                </c:pt>
                <c:pt idx="136">
                  <c:v>124</c:v>
                </c:pt>
                <c:pt idx="137">
                  <c:v>98</c:v>
                </c:pt>
                <c:pt idx="138">
                  <c:v>124</c:v>
                </c:pt>
                <c:pt idx="139">
                  <c:v>143</c:v>
                </c:pt>
                <c:pt idx="140">
                  <c:v>115</c:v>
                </c:pt>
                <c:pt idx="141">
                  <c:v>81</c:v>
                </c:pt>
                <c:pt idx="142">
                  <c:v>230</c:v>
                </c:pt>
                <c:pt idx="143">
                  <c:v>424</c:v>
                </c:pt>
                <c:pt idx="144">
                  <c:v>723</c:v>
                </c:pt>
                <c:pt idx="145">
                  <c:v>584</c:v>
                </c:pt>
                <c:pt idx="146">
                  <c:v>410</c:v>
                </c:pt>
                <c:pt idx="147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5-4D2D-931E-B9C132E4AE46}"/>
            </c:ext>
          </c:extLst>
        </c:ser>
        <c:ser>
          <c:idx val="1"/>
          <c:order val="1"/>
          <c:tx>
            <c:v>PROM_MOVIL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MODELO_WINTER!#REF!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5-4D2D-931E-B9C132E4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95503"/>
        <c:axId val="495196463"/>
      </c:lineChart>
      <c:catAx>
        <c:axId val="495195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6463"/>
        <c:crosses val="autoZero"/>
        <c:auto val="1"/>
        <c:lblAlgn val="ctr"/>
        <c:lblOffset val="100"/>
        <c:noMultiLvlLbl val="0"/>
      </c:catAx>
      <c:valAx>
        <c:axId val="4951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Modelo 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MODELO_WINTER!$C$3:$C$548</c:f>
              <c:numCache>
                <c:formatCode>General</c:formatCode>
                <c:ptCount val="546"/>
                <c:pt idx="0">
                  <c:v>295</c:v>
                </c:pt>
                <c:pt idx="1">
                  <c:v>479</c:v>
                </c:pt>
                <c:pt idx="2">
                  <c:v>837</c:v>
                </c:pt>
                <c:pt idx="3">
                  <c:v>811.56399999999996</c:v>
                </c:pt>
                <c:pt idx="4">
                  <c:v>579.56399999999996</c:v>
                </c:pt>
                <c:pt idx="5">
                  <c:v>427</c:v>
                </c:pt>
                <c:pt idx="6">
                  <c:v>270</c:v>
                </c:pt>
                <c:pt idx="7">
                  <c:v>406</c:v>
                </c:pt>
                <c:pt idx="8">
                  <c:v>844.428</c:v>
                </c:pt>
                <c:pt idx="9">
                  <c:v>767</c:v>
                </c:pt>
                <c:pt idx="10">
                  <c:v>579.56399999999996</c:v>
                </c:pt>
                <c:pt idx="11">
                  <c:v>427</c:v>
                </c:pt>
                <c:pt idx="12">
                  <c:v>380</c:v>
                </c:pt>
                <c:pt idx="13">
                  <c:v>492</c:v>
                </c:pt>
                <c:pt idx="14">
                  <c:v>741</c:v>
                </c:pt>
                <c:pt idx="15">
                  <c:v>671</c:v>
                </c:pt>
                <c:pt idx="16">
                  <c:v>469</c:v>
                </c:pt>
                <c:pt idx="17">
                  <c:v>389</c:v>
                </c:pt>
                <c:pt idx="18">
                  <c:v>489</c:v>
                </c:pt>
                <c:pt idx="19">
                  <c:v>450</c:v>
                </c:pt>
                <c:pt idx="20">
                  <c:v>492</c:v>
                </c:pt>
                <c:pt idx="21">
                  <c:v>490</c:v>
                </c:pt>
                <c:pt idx="22">
                  <c:v>397</c:v>
                </c:pt>
                <c:pt idx="23">
                  <c:v>312</c:v>
                </c:pt>
                <c:pt idx="24">
                  <c:v>450</c:v>
                </c:pt>
                <c:pt idx="25">
                  <c:v>421</c:v>
                </c:pt>
                <c:pt idx="26">
                  <c:v>382</c:v>
                </c:pt>
                <c:pt idx="27">
                  <c:v>229</c:v>
                </c:pt>
                <c:pt idx="28">
                  <c:v>185</c:v>
                </c:pt>
                <c:pt idx="29">
                  <c:v>193</c:v>
                </c:pt>
                <c:pt idx="30">
                  <c:v>274</c:v>
                </c:pt>
                <c:pt idx="31">
                  <c:v>451</c:v>
                </c:pt>
                <c:pt idx="32">
                  <c:v>844.428</c:v>
                </c:pt>
                <c:pt idx="33">
                  <c:v>811.56399999999996</c:v>
                </c:pt>
                <c:pt idx="34">
                  <c:v>579.56399999999996</c:v>
                </c:pt>
                <c:pt idx="35">
                  <c:v>427</c:v>
                </c:pt>
                <c:pt idx="36">
                  <c:v>306</c:v>
                </c:pt>
                <c:pt idx="37">
                  <c:v>445</c:v>
                </c:pt>
                <c:pt idx="38">
                  <c:v>844.428</c:v>
                </c:pt>
                <c:pt idx="39">
                  <c:v>811.56399999999996</c:v>
                </c:pt>
                <c:pt idx="40">
                  <c:v>579.56399999999996</c:v>
                </c:pt>
                <c:pt idx="41">
                  <c:v>427</c:v>
                </c:pt>
                <c:pt idx="42">
                  <c:v>278</c:v>
                </c:pt>
                <c:pt idx="43">
                  <c:v>441</c:v>
                </c:pt>
                <c:pt idx="44">
                  <c:v>844.428</c:v>
                </c:pt>
                <c:pt idx="45">
                  <c:v>811.56399999999996</c:v>
                </c:pt>
                <c:pt idx="46">
                  <c:v>579.56399999999996</c:v>
                </c:pt>
                <c:pt idx="47">
                  <c:v>427</c:v>
                </c:pt>
                <c:pt idx="48">
                  <c:v>267</c:v>
                </c:pt>
                <c:pt idx="49">
                  <c:v>417</c:v>
                </c:pt>
                <c:pt idx="50">
                  <c:v>810</c:v>
                </c:pt>
                <c:pt idx="51">
                  <c:v>811</c:v>
                </c:pt>
                <c:pt idx="52">
                  <c:v>579.56399999999996</c:v>
                </c:pt>
                <c:pt idx="53">
                  <c:v>427</c:v>
                </c:pt>
                <c:pt idx="54">
                  <c:v>324</c:v>
                </c:pt>
                <c:pt idx="55">
                  <c:v>467</c:v>
                </c:pt>
                <c:pt idx="56">
                  <c:v>730</c:v>
                </c:pt>
                <c:pt idx="57">
                  <c:v>640</c:v>
                </c:pt>
                <c:pt idx="58">
                  <c:v>492</c:v>
                </c:pt>
                <c:pt idx="59">
                  <c:v>370</c:v>
                </c:pt>
                <c:pt idx="60">
                  <c:v>499</c:v>
                </c:pt>
                <c:pt idx="61">
                  <c:v>531</c:v>
                </c:pt>
                <c:pt idx="62">
                  <c:v>512</c:v>
                </c:pt>
                <c:pt idx="63">
                  <c:v>300</c:v>
                </c:pt>
                <c:pt idx="64">
                  <c:v>275</c:v>
                </c:pt>
                <c:pt idx="65">
                  <c:v>160</c:v>
                </c:pt>
                <c:pt idx="66">
                  <c:v>499</c:v>
                </c:pt>
                <c:pt idx="67">
                  <c:v>513</c:v>
                </c:pt>
                <c:pt idx="68">
                  <c:v>505</c:v>
                </c:pt>
                <c:pt idx="69">
                  <c:v>491</c:v>
                </c:pt>
                <c:pt idx="70">
                  <c:v>465</c:v>
                </c:pt>
                <c:pt idx="71">
                  <c:v>300</c:v>
                </c:pt>
                <c:pt idx="72">
                  <c:v>274</c:v>
                </c:pt>
                <c:pt idx="73">
                  <c:v>464</c:v>
                </c:pt>
                <c:pt idx="74">
                  <c:v>818</c:v>
                </c:pt>
                <c:pt idx="75">
                  <c:v>811.56399999999996</c:v>
                </c:pt>
                <c:pt idx="76">
                  <c:v>555</c:v>
                </c:pt>
                <c:pt idx="77">
                  <c:v>427</c:v>
                </c:pt>
                <c:pt idx="78">
                  <c:v>283</c:v>
                </c:pt>
                <c:pt idx="79">
                  <c:v>458</c:v>
                </c:pt>
                <c:pt idx="80">
                  <c:v>812</c:v>
                </c:pt>
                <c:pt idx="81">
                  <c:v>811.56399999999996</c:v>
                </c:pt>
                <c:pt idx="82">
                  <c:v>579.56399999999996</c:v>
                </c:pt>
                <c:pt idx="83">
                  <c:v>427</c:v>
                </c:pt>
                <c:pt idx="84">
                  <c:v>266</c:v>
                </c:pt>
                <c:pt idx="85">
                  <c:v>431</c:v>
                </c:pt>
                <c:pt idx="86">
                  <c:v>844.428</c:v>
                </c:pt>
                <c:pt idx="87">
                  <c:v>811.56399999999996</c:v>
                </c:pt>
                <c:pt idx="88">
                  <c:v>579.56399999999996</c:v>
                </c:pt>
                <c:pt idx="89">
                  <c:v>427</c:v>
                </c:pt>
                <c:pt idx="90">
                  <c:v>260</c:v>
                </c:pt>
                <c:pt idx="91">
                  <c:v>419</c:v>
                </c:pt>
                <c:pt idx="92">
                  <c:v>844.428</c:v>
                </c:pt>
                <c:pt idx="93">
                  <c:v>811.56399999999996</c:v>
                </c:pt>
                <c:pt idx="94">
                  <c:v>579.56399999999996</c:v>
                </c:pt>
                <c:pt idx="95">
                  <c:v>427</c:v>
                </c:pt>
                <c:pt idx="96">
                  <c:v>383</c:v>
                </c:pt>
                <c:pt idx="97">
                  <c:v>488</c:v>
                </c:pt>
                <c:pt idx="98">
                  <c:v>791</c:v>
                </c:pt>
                <c:pt idx="99">
                  <c:v>669</c:v>
                </c:pt>
                <c:pt idx="100">
                  <c:v>491</c:v>
                </c:pt>
                <c:pt idx="101">
                  <c:v>359</c:v>
                </c:pt>
                <c:pt idx="102">
                  <c:v>499</c:v>
                </c:pt>
                <c:pt idx="103">
                  <c:v>534.428</c:v>
                </c:pt>
                <c:pt idx="104">
                  <c:v>635</c:v>
                </c:pt>
                <c:pt idx="105">
                  <c:v>554</c:v>
                </c:pt>
                <c:pt idx="106">
                  <c:v>488</c:v>
                </c:pt>
                <c:pt idx="107">
                  <c:v>341</c:v>
                </c:pt>
                <c:pt idx="108">
                  <c:v>276</c:v>
                </c:pt>
                <c:pt idx="109">
                  <c:v>356</c:v>
                </c:pt>
                <c:pt idx="110">
                  <c:v>343</c:v>
                </c:pt>
                <c:pt idx="111">
                  <c:v>377</c:v>
                </c:pt>
                <c:pt idx="112">
                  <c:v>341</c:v>
                </c:pt>
                <c:pt idx="113">
                  <c:v>274</c:v>
                </c:pt>
                <c:pt idx="114">
                  <c:v>309</c:v>
                </c:pt>
                <c:pt idx="115">
                  <c:v>460</c:v>
                </c:pt>
                <c:pt idx="116">
                  <c:v>844.428</c:v>
                </c:pt>
                <c:pt idx="117">
                  <c:v>811.56399999999996</c:v>
                </c:pt>
                <c:pt idx="118">
                  <c:v>299</c:v>
                </c:pt>
                <c:pt idx="119">
                  <c:v>261</c:v>
                </c:pt>
                <c:pt idx="120">
                  <c:v>302</c:v>
                </c:pt>
                <c:pt idx="121">
                  <c:v>467</c:v>
                </c:pt>
                <c:pt idx="122">
                  <c:v>844.428</c:v>
                </c:pt>
                <c:pt idx="123">
                  <c:v>625</c:v>
                </c:pt>
                <c:pt idx="124">
                  <c:v>476</c:v>
                </c:pt>
                <c:pt idx="125">
                  <c:v>358</c:v>
                </c:pt>
                <c:pt idx="126">
                  <c:v>316</c:v>
                </c:pt>
                <c:pt idx="127">
                  <c:v>460</c:v>
                </c:pt>
                <c:pt idx="128">
                  <c:v>783</c:v>
                </c:pt>
                <c:pt idx="129">
                  <c:v>683</c:v>
                </c:pt>
                <c:pt idx="130">
                  <c:v>579.56399999999996</c:v>
                </c:pt>
                <c:pt idx="131">
                  <c:v>391</c:v>
                </c:pt>
                <c:pt idx="132">
                  <c:v>305</c:v>
                </c:pt>
                <c:pt idx="133">
                  <c:v>465</c:v>
                </c:pt>
                <c:pt idx="134">
                  <c:v>820</c:v>
                </c:pt>
                <c:pt idx="135">
                  <c:v>811.56399999999996</c:v>
                </c:pt>
                <c:pt idx="136">
                  <c:v>579.56399999999996</c:v>
                </c:pt>
                <c:pt idx="137">
                  <c:v>427</c:v>
                </c:pt>
                <c:pt idx="138">
                  <c:v>350</c:v>
                </c:pt>
                <c:pt idx="139">
                  <c:v>515</c:v>
                </c:pt>
                <c:pt idx="140">
                  <c:v>812</c:v>
                </c:pt>
                <c:pt idx="141">
                  <c:v>736</c:v>
                </c:pt>
                <c:pt idx="142">
                  <c:v>536</c:v>
                </c:pt>
                <c:pt idx="143">
                  <c:v>363</c:v>
                </c:pt>
                <c:pt idx="144">
                  <c:v>233</c:v>
                </c:pt>
                <c:pt idx="145">
                  <c:v>434</c:v>
                </c:pt>
                <c:pt idx="146">
                  <c:v>403</c:v>
                </c:pt>
                <c:pt idx="147">
                  <c:v>383</c:v>
                </c:pt>
                <c:pt idx="148">
                  <c:v>354</c:v>
                </c:pt>
                <c:pt idx="149">
                  <c:v>241</c:v>
                </c:pt>
                <c:pt idx="150">
                  <c:v>391</c:v>
                </c:pt>
                <c:pt idx="151">
                  <c:v>173</c:v>
                </c:pt>
                <c:pt idx="152">
                  <c:v>233</c:v>
                </c:pt>
                <c:pt idx="153">
                  <c:v>264</c:v>
                </c:pt>
                <c:pt idx="154">
                  <c:v>292</c:v>
                </c:pt>
                <c:pt idx="155">
                  <c:v>211</c:v>
                </c:pt>
                <c:pt idx="156">
                  <c:v>282</c:v>
                </c:pt>
                <c:pt idx="157">
                  <c:v>444</c:v>
                </c:pt>
                <c:pt idx="158">
                  <c:v>844.428</c:v>
                </c:pt>
                <c:pt idx="159">
                  <c:v>811.56399999999996</c:v>
                </c:pt>
                <c:pt idx="160">
                  <c:v>573</c:v>
                </c:pt>
                <c:pt idx="161">
                  <c:v>416</c:v>
                </c:pt>
                <c:pt idx="162">
                  <c:v>317</c:v>
                </c:pt>
                <c:pt idx="163">
                  <c:v>480</c:v>
                </c:pt>
                <c:pt idx="164">
                  <c:v>844.428</c:v>
                </c:pt>
                <c:pt idx="165">
                  <c:v>811.56399999999996</c:v>
                </c:pt>
                <c:pt idx="166">
                  <c:v>579.56399999999996</c:v>
                </c:pt>
                <c:pt idx="167">
                  <c:v>427</c:v>
                </c:pt>
                <c:pt idx="168">
                  <c:v>338</c:v>
                </c:pt>
                <c:pt idx="169">
                  <c:v>493</c:v>
                </c:pt>
                <c:pt idx="170">
                  <c:v>844.428</c:v>
                </c:pt>
                <c:pt idx="171">
                  <c:v>811.56399999999996</c:v>
                </c:pt>
                <c:pt idx="172">
                  <c:v>579.56399999999996</c:v>
                </c:pt>
                <c:pt idx="173">
                  <c:v>427</c:v>
                </c:pt>
                <c:pt idx="174">
                  <c:v>338</c:v>
                </c:pt>
                <c:pt idx="175">
                  <c:v>482</c:v>
                </c:pt>
                <c:pt idx="176">
                  <c:v>844</c:v>
                </c:pt>
                <c:pt idx="177">
                  <c:v>811.56399999999996</c:v>
                </c:pt>
                <c:pt idx="178">
                  <c:v>579.56399999999996</c:v>
                </c:pt>
                <c:pt idx="179">
                  <c:v>427</c:v>
                </c:pt>
                <c:pt idx="180">
                  <c:v>499</c:v>
                </c:pt>
                <c:pt idx="181">
                  <c:v>528</c:v>
                </c:pt>
                <c:pt idx="182">
                  <c:v>617</c:v>
                </c:pt>
                <c:pt idx="183">
                  <c:v>546</c:v>
                </c:pt>
                <c:pt idx="184">
                  <c:v>452</c:v>
                </c:pt>
                <c:pt idx="185">
                  <c:v>356</c:v>
                </c:pt>
                <c:pt idx="186">
                  <c:v>499</c:v>
                </c:pt>
                <c:pt idx="187">
                  <c:v>462</c:v>
                </c:pt>
                <c:pt idx="188">
                  <c:v>463</c:v>
                </c:pt>
                <c:pt idx="189">
                  <c:v>442</c:v>
                </c:pt>
                <c:pt idx="190">
                  <c:v>392</c:v>
                </c:pt>
                <c:pt idx="191">
                  <c:v>207</c:v>
                </c:pt>
                <c:pt idx="192">
                  <c:v>355</c:v>
                </c:pt>
                <c:pt idx="193">
                  <c:v>474</c:v>
                </c:pt>
                <c:pt idx="194">
                  <c:v>503</c:v>
                </c:pt>
                <c:pt idx="195">
                  <c:v>500</c:v>
                </c:pt>
                <c:pt idx="196">
                  <c:v>292</c:v>
                </c:pt>
                <c:pt idx="197">
                  <c:v>104</c:v>
                </c:pt>
                <c:pt idx="198">
                  <c:v>449</c:v>
                </c:pt>
                <c:pt idx="199">
                  <c:v>500</c:v>
                </c:pt>
                <c:pt idx="200">
                  <c:v>498</c:v>
                </c:pt>
                <c:pt idx="201">
                  <c:v>482</c:v>
                </c:pt>
                <c:pt idx="202">
                  <c:v>374</c:v>
                </c:pt>
                <c:pt idx="203">
                  <c:v>261</c:v>
                </c:pt>
                <c:pt idx="204">
                  <c:v>292</c:v>
                </c:pt>
                <c:pt idx="205">
                  <c:v>458</c:v>
                </c:pt>
                <c:pt idx="206">
                  <c:v>844.428</c:v>
                </c:pt>
                <c:pt idx="207">
                  <c:v>811.56399999999996</c:v>
                </c:pt>
                <c:pt idx="208">
                  <c:v>552</c:v>
                </c:pt>
                <c:pt idx="209">
                  <c:v>385</c:v>
                </c:pt>
                <c:pt idx="210">
                  <c:v>245</c:v>
                </c:pt>
                <c:pt idx="211">
                  <c:v>430</c:v>
                </c:pt>
                <c:pt idx="212">
                  <c:v>844.428</c:v>
                </c:pt>
                <c:pt idx="213">
                  <c:v>811.56399999999996</c:v>
                </c:pt>
                <c:pt idx="214">
                  <c:v>579.56399999999996</c:v>
                </c:pt>
                <c:pt idx="215">
                  <c:v>412</c:v>
                </c:pt>
                <c:pt idx="216">
                  <c:v>270</c:v>
                </c:pt>
                <c:pt idx="217">
                  <c:v>416</c:v>
                </c:pt>
                <c:pt idx="218">
                  <c:v>808</c:v>
                </c:pt>
                <c:pt idx="219">
                  <c:v>811.56399999999996</c:v>
                </c:pt>
                <c:pt idx="220">
                  <c:v>558</c:v>
                </c:pt>
                <c:pt idx="221">
                  <c:v>406</c:v>
                </c:pt>
                <c:pt idx="222">
                  <c:v>331</c:v>
                </c:pt>
                <c:pt idx="223">
                  <c:v>470</c:v>
                </c:pt>
                <c:pt idx="224">
                  <c:v>772</c:v>
                </c:pt>
                <c:pt idx="225">
                  <c:v>792</c:v>
                </c:pt>
                <c:pt idx="226">
                  <c:v>568</c:v>
                </c:pt>
                <c:pt idx="227">
                  <c:v>391</c:v>
                </c:pt>
                <c:pt idx="228">
                  <c:v>499</c:v>
                </c:pt>
                <c:pt idx="229">
                  <c:v>114</c:v>
                </c:pt>
                <c:pt idx="230">
                  <c:v>171</c:v>
                </c:pt>
                <c:pt idx="231">
                  <c:v>167</c:v>
                </c:pt>
                <c:pt idx="232">
                  <c:v>215</c:v>
                </c:pt>
                <c:pt idx="233">
                  <c:v>194</c:v>
                </c:pt>
                <c:pt idx="234">
                  <c:v>499</c:v>
                </c:pt>
                <c:pt idx="235">
                  <c:v>534.428</c:v>
                </c:pt>
                <c:pt idx="236">
                  <c:v>671</c:v>
                </c:pt>
                <c:pt idx="237">
                  <c:v>560</c:v>
                </c:pt>
                <c:pt idx="238">
                  <c:v>496</c:v>
                </c:pt>
                <c:pt idx="239">
                  <c:v>356</c:v>
                </c:pt>
                <c:pt idx="240">
                  <c:v>346</c:v>
                </c:pt>
                <c:pt idx="241">
                  <c:v>488</c:v>
                </c:pt>
                <c:pt idx="242">
                  <c:v>844.428</c:v>
                </c:pt>
                <c:pt idx="243">
                  <c:v>811.56399999999996</c:v>
                </c:pt>
                <c:pt idx="244">
                  <c:v>579.56399999999996</c:v>
                </c:pt>
                <c:pt idx="245">
                  <c:v>390</c:v>
                </c:pt>
                <c:pt idx="246">
                  <c:v>326</c:v>
                </c:pt>
                <c:pt idx="247">
                  <c:v>534.428</c:v>
                </c:pt>
                <c:pt idx="248">
                  <c:v>844.428</c:v>
                </c:pt>
                <c:pt idx="249">
                  <c:v>811.56399999999996</c:v>
                </c:pt>
                <c:pt idx="250">
                  <c:v>579.56399999999996</c:v>
                </c:pt>
                <c:pt idx="251">
                  <c:v>427</c:v>
                </c:pt>
                <c:pt idx="252">
                  <c:v>318</c:v>
                </c:pt>
                <c:pt idx="253">
                  <c:v>509</c:v>
                </c:pt>
                <c:pt idx="254">
                  <c:v>844.428</c:v>
                </c:pt>
                <c:pt idx="255">
                  <c:v>811.56399999999996</c:v>
                </c:pt>
                <c:pt idx="256">
                  <c:v>579.56399999999996</c:v>
                </c:pt>
                <c:pt idx="257">
                  <c:v>427</c:v>
                </c:pt>
                <c:pt idx="258">
                  <c:v>352</c:v>
                </c:pt>
                <c:pt idx="259">
                  <c:v>491</c:v>
                </c:pt>
                <c:pt idx="260">
                  <c:v>844.428</c:v>
                </c:pt>
                <c:pt idx="261">
                  <c:v>811.56399999999996</c:v>
                </c:pt>
                <c:pt idx="262">
                  <c:v>579.56399999999996</c:v>
                </c:pt>
                <c:pt idx="263">
                  <c:v>427</c:v>
                </c:pt>
                <c:pt idx="264">
                  <c:v>367</c:v>
                </c:pt>
                <c:pt idx="265">
                  <c:v>534.428</c:v>
                </c:pt>
                <c:pt idx="266">
                  <c:v>844.428</c:v>
                </c:pt>
                <c:pt idx="267">
                  <c:v>808</c:v>
                </c:pt>
                <c:pt idx="268">
                  <c:v>579</c:v>
                </c:pt>
                <c:pt idx="269">
                  <c:v>404</c:v>
                </c:pt>
                <c:pt idx="270">
                  <c:v>499</c:v>
                </c:pt>
                <c:pt idx="271">
                  <c:v>534.428</c:v>
                </c:pt>
                <c:pt idx="272">
                  <c:v>729</c:v>
                </c:pt>
                <c:pt idx="273">
                  <c:v>614</c:v>
                </c:pt>
                <c:pt idx="274">
                  <c:v>478</c:v>
                </c:pt>
                <c:pt idx="275">
                  <c:v>330</c:v>
                </c:pt>
                <c:pt idx="276">
                  <c:v>499</c:v>
                </c:pt>
                <c:pt idx="277">
                  <c:v>534.428</c:v>
                </c:pt>
                <c:pt idx="278">
                  <c:v>570</c:v>
                </c:pt>
                <c:pt idx="279">
                  <c:v>481</c:v>
                </c:pt>
                <c:pt idx="280">
                  <c:v>403</c:v>
                </c:pt>
                <c:pt idx="281">
                  <c:v>324</c:v>
                </c:pt>
                <c:pt idx="282">
                  <c:v>338</c:v>
                </c:pt>
                <c:pt idx="283">
                  <c:v>453</c:v>
                </c:pt>
                <c:pt idx="284">
                  <c:v>842</c:v>
                </c:pt>
                <c:pt idx="285">
                  <c:v>774</c:v>
                </c:pt>
                <c:pt idx="286">
                  <c:v>486</c:v>
                </c:pt>
                <c:pt idx="287">
                  <c:v>340</c:v>
                </c:pt>
                <c:pt idx="288">
                  <c:v>36</c:v>
                </c:pt>
                <c:pt idx="289">
                  <c:v>141</c:v>
                </c:pt>
                <c:pt idx="290">
                  <c:v>338</c:v>
                </c:pt>
                <c:pt idx="291">
                  <c:v>281</c:v>
                </c:pt>
                <c:pt idx="292">
                  <c:v>324</c:v>
                </c:pt>
                <c:pt idx="293">
                  <c:v>290</c:v>
                </c:pt>
                <c:pt idx="294">
                  <c:v>311</c:v>
                </c:pt>
                <c:pt idx="295">
                  <c:v>466</c:v>
                </c:pt>
                <c:pt idx="296">
                  <c:v>844.428</c:v>
                </c:pt>
                <c:pt idx="297">
                  <c:v>811.56399999999996</c:v>
                </c:pt>
                <c:pt idx="298">
                  <c:v>579.56399999999996</c:v>
                </c:pt>
                <c:pt idx="299">
                  <c:v>409</c:v>
                </c:pt>
                <c:pt idx="300">
                  <c:v>291</c:v>
                </c:pt>
                <c:pt idx="301">
                  <c:v>457</c:v>
                </c:pt>
                <c:pt idx="302">
                  <c:v>844.428</c:v>
                </c:pt>
                <c:pt idx="303">
                  <c:v>811.56399999999996</c:v>
                </c:pt>
                <c:pt idx="304">
                  <c:v>579.56399999999996</c:v>
                </c:pt>
                <c:pt idx="305">
                  <c:v>417</c:v>
                </c:pt>
                <c:pt idx="306">
                  <c:v>423</c:v>
                </c:pt>
                <c:pt idx="307">
                  <c:v>534.428</c:v>
                </c:pt>
                <c:pt idx="308">
                  <c:v>844.428</c:v>
                </c:pt>
                <c:pt idx="309">
                  <c:v>805</c:v>
                </c:pt>
                <c:pt idx="310">
                  <c:v>579.56399999999996</c:v>
                </c:pt>
                <c:pt idx="311">
                  <c:v>369</c:v>
                </c:pt>
                <c:pt idx="312">
                  <c:v>499</c:v>
                </c:pt>
                <c:pt idx="313">
                  <c:v>534.428</c:v>
                </c:pt>
                <c:pt idx="314">
                  <c:v>646</c:v>
                </c:pt>
                <c:pt idx="315">
                  <c:v>598</c:v>
                </c:pt>
                <c:pt idx="316">
                  <c:v>407</c:v>
                </c:pt>
                <c:pt idx="317">
                  <c:v>325</c:v>
                </c:pt>
                <c:pt idx="318">
                  <c:v>499</c:v>
                </c:pt>
                <c:pt idx="319">
                  <c:v>534.428</c:v>
                </c:pt>
                <c:pt idx="320">
                  <c:v>723</c:v>
                </c:pt>
                <c:pt idx="321">
                  <c:v>540</c:v>
                </c:pt>
                <c:pt idx="322">
                  <c:v>413</c:v>
                </c:pt>
                <c:pt idx="323">
                  <c:v>252</c:v>
                </c:pt>
                <c:pt idx="324">
                  <c:v>300</c:v>
                </c:pt>
                <c:pt idx="325">
                  <c:v>516</c:v>
                </c:pt>
                <c:pt idx="326">
                  <c:v>844.428</c:v>
                </c:pt>
                <c:pt idx="327">
                  <c:v>811.56399999999996</c:v>
                </c:pt>
                <c:pt idx="328">
                  <c:v>579.56399999999996</c:v>
                </c:pt>
                <c:pt idx="329">
                  <c:v>427</c:v>
                </c:pt>
                <c:pt idx="330">
                  <c:v>303</c:v>
                </c:pt>
                <c:pt idx="331">
                  <c:v>495</c:v>
                </c:pt>
                <c:pt idx="332">
                  <c:v>844.428</c:v>
                </c:pt>
                <c:pt idx="333">
                  <c:v>811.56399999999996</c:v>
                </c:pt>
                <c:pt idx="334">
                  <c:v>539</c:v>
                </c:pt>
                <c:pt idx="335">
                  <c:v>425</c:v>
                </c:pt>
                <c:pt idx="336">
                  <c:v>300</c:v>
                </c:pt>
                <c:pt idx="337">
                  <c:v>468</c:v>
                </c:pt>
                <c:pt idx="338">
                  <c:v>844.428</c:v>
                </c:pt>
                <c:pt idx="339">
                  <c:v>811.56399999999996</c:v>
                </c:pt>
                <c:pt idx="340">
                  <c:v>579.56399999999996</c:v>
                </c:pt>
                <c:pt idx="341">
                  <c:v>427</c:v>
                </c:pt>
                <c:pt idx="342">
                  <c:v>296</c:v>
                </c:pt>
                <c:pt idx="343">
                  <c:v>472</c:v>
                </c:pt>
                <c:pt idx="344">
                  <c:v>844.428</c:v>
                </c:pt>
                <c:pt idx="345">
                  <c:v>811.56399999999996</c:v>
                </c:pt>
                <c:pt idx="346">
                  <c:v>559</c:v>
                </c:pt>
                <c:pt idx="347">
                  <c:v>427</c:v>
                </c:pt>
                <c:pt idx="348">
                  <c:v>392</c:v>
                </c:pt>
                <c:pt idx="349">
                  <c:v>502</c:v>
                </c:pt>
                <c:pt idx="350">
                  <c:v>808</c:v>
                </c:pt>
                <c:pt idx="351">
                  <c:v>667</c:v>
                </c:pt>
                <c:pt idx="352">
                  <c:v>508</c:v>
                </c:pt>
                <c:pt idx="353">
                  <c:v>336</c:v>
                </c:pt>
                <c:pt idx="354">
                  <c:v>499</c:v>
                </c:pt>
                <c:pt idx="355">
                  <c:v>534.428</c:v>
                </c:pt>
                <c:pt idx="356">
                  <c:v>712</c:v>
                </c:pt>
                <c:pt idx="357">
                  <c:v>594</c:v>
                </c:pt>
                <c:pt idx="358">
                  <c:v>470</c:v>
                </c:pt>
                <c:pt idx="359">
                  <c:v>315</c:v>
                </c:pt>
                <c:pt idx="360">
                  <c:v>499</c:v>
                </c:pt>
                <c:pt idx="361">
                  <c:v>534.428</c:v>
                </c:pt>
                <c:pt idx="362">
                  <c:v>575</c:v>
                </c:pt>
                <c:pt idx="363">
                  <c:v>401</c:v>
                </c:pt>
                <c:pt idx="364">
                  <c:v>257</c:v>
                </c:pt>
                <c:pt idx="365">
                  <c:v>194</c:v>
                </c:pt>
                <c:pt idx="366">
                  <c:v>329</c:v>
                </c:pt>
                <c:pt idx="367">
                  <c:v>459</c:v>
                </c:pt>
                <c:pt idx="368">
                  <c:v>844.428</c:v>
                </c:pt>
                <c:pt idx="369">
                  <c:v>613</c:v>
                </c:pt>
                <c:pt idx="370">
                  <c:v>516</c:v>
                </c:pt>
                <c:pt idx="371">
                  <c:v>262</c:v>
                </c:pt>
                <c:pt idx="372">
                  <c:v>209</c:v>
                </c:pt>
                <c:pt idx="373">
                  <c:v>374</c:v>
                </c:pt>
                <c:pt idx="374">
                  <c:v>715</c:v>
                </c:pt>
                <c:pt idx="375">
                  <c:v>687</c:v>
                </c:pt>
                <c:pt idx="376">
                  <c:v>395</c:v>
                </c:pt>
                <c:pt idx="377">
                  <c:v>306</c:v>
                </c:pt>
                <c:pt idx="378">
                  <c:v>319</c:v>
                </c:pt>
                <c:pt idx="379">
                  <c:v>478</c:v>
                </c:pt>
                <c:pt idx="380">
                  <c:v>844.428</c:v>
                </c:pt>
                <c:pt idx="381">
                  <c:v>810</c:v>
                </c:pt>
                <c:pt idx="382">
                  <c:v>579.56399999999996</c:v>
                </c:pt>
                <c:pt idx="383">
                  <c:v>427</c:v>
                </c:pt>
                <c:pt idx="384">
                  <c:v>325</c:v>
                </c:pt>
                <c:pt idx="385">
                  <c:v>497</c:v>
                </c:pt>
                <c:pt idx="386">
                  <c:v>844.428</c:v>
                </c:pt>
                <c:pt idx="387">
                  <c:v>811.56399999999996</c:v>
                </c:pt>
                <c:pt idx="388">
                  <c:v>534</c:v>
                </c:pt>
                <c:pt idx="389">
                  <c:v>427</c:v>
                </c:pt>
                <c:pt idx="390">
                  <c:v>470</c:v>
                </c:pt>
                <c:pt idx="391">
                  <c:v>534.428</c:v>
                </c:pt>
                <c:pt idx="392">
                  <c:v>844.428</c:v>
                </c:pt>
                <c:pt idx="393">
                  <c:v>761</c:v>
                </c:pt>
                <c:pt idx="394">
                  <c:v>500</c:v>
                </c:pt>
                <c:pt idx="395">
                  <c:v>372</c:v>
                </c:pt>
                <c:pt idx="396">
                  <c:v>499</c:v>
                </c:pt>
                <c:pt idx="397">
                  <c:v>534.428</c:v>
                </c:pt>
                <c:pt idx="398">
                  <c:v>610</c:v>
                </c:pt>
                <c:pt idx="399">
                  <c:v>495</c:v>
                </c:pt>
                <c:pt idx="400">
                  <c:v>341</c:v>
                </c:pt>
                <c:pt idx="401">
                  <c:v>247</c:v>
                </c:pt>
                <c:pt idx="402">
                  <c:v>306</c:v>
                </c:pt>
                <c:pt idx="403">
                  <c:v>333</c:v>
                </c:pt>
                <c:pt idx="404">
                  <c:v>157</c:v>
                </c:pt>
                <c:pt idx="405">
                  <c:v>106</c:v>
                </c:pt>
                <c:pt idx="406">
                  <c:v>114</c:v>
                </c:pt>
                <c:pt idx="407">
                  <c:v>116</c:v>
                </c:pt>
                <c:pt idx="408">
                  <c:v>370</c:v>
                </c:pt>
                <c:pt idx="409">
                  <c:v>377</c:v>
                </c:pt>
                <c:pt idx="410">
                  <c:v>497</c:v>
                </c:pt>
                <c:pt idx="411">
                  <c:v>456</c:v>
                </c:pt>
                <c:pt idx="412">
                  <c:v>371</c:v>
                </c:pt>
                <c:pt idx="413">
                  <c:v>227</c:v>
                </c:pt>
                <c:pt idx="414">
                  <c:v>254</c:v>
                </c:pt>
                <c:pt idx="415">
                  <c:v>424</c:v>
                </c:pt>
                <c:pt idx="416">
                  <c:v>806</c:v>
                </c:pt>
                <c:pt idx="417">
                  <c:v>784</c:v>
                </c:pt>
                <c:pt idx="418">
                  <c:v>514</c:v>
                </c:pt>
                <c:pt idx="419">
                  <c:v>360</c:v>
                </c:pt>
                <c:pt idx="420">
                  <c:v>319</c:v>
                </c:pt>
                <c:pt idx="421">
                  <c:v>534.428</c:v>
                </c:pt>
                <c:pt idx="422">
                  <c:v>844.428</c:v>
                </c:pt>
                <c:pt idx="423">
                  <c:v>811.56399999999996</c:v>
                </c:pt>
                <c:pt idx="424">
                  <c:v>566</c:v>
                </c:pt>
                <c:pt idx="425">
                  <c:v>392</c:v>
                </c:pt>
                <c:pt idx="426">
                  <c:v>460</c:v>
                </c:pt>
                <c:pt idx="427">
                  <c:v>481</c:v>
                </c:pt>
                <c:pt idx="428">
                  <c:v>827</c:v>
                </c:pt>
                <c:pt idx="429">
                  <c:v>692</c:v>
                </c:pt>
                <c:pt idx="430">
                  <c:v>579.56399999999996</c:v>
                </c:pt>
                <c:pt idx="431">
                  <c:v>415</c:v>
                </c:pt>
                <c:pt idx="432">
                  <c:v>455</c:v>
                </c:pt>
                <c:pt idx="433">
                  <c:v>520</c:v>
                </c:pt>
                <c:pt idx="434">
                  <c:v>837</c:v>
                </c:pt>
                <c:pt idx="435">
                  <c:v>642</c:v>
                </c:pt>
                <c:pt idx="436">
                  <c:v>493</c:v>
                </c:pt>
                <c:pt idx="437">
                  <c:v>308</c:v>
                </c:pt>
                <c:pt idx="438">
                  <c:v>499</c:v>
                </c:pt>
                <c:pt idx="439">
                  <c:v>534.428</c:v>
                </c:pt>
                <c:pt idx="440">
                  <c:v>528</c:v>
                </c:pt>
                <c:pt idx="441">
                  <c:v>473</c:v>
                </c:pt>
                <c:pt idx="442">
                  <c:v>332</c:v>
                </c:pt>
                <c:pt idx="443">
                  <c:v>255</c:v>
                </c:pt>
                <c:pt idx="444">
                  <c:v>499</c:v>
                </c:pt>
                <c:pt idx="445">
                  <c:v>534.428</c:v>
                </c:pt>
                <c:pt idx="446">
                  <c:v>539</c:v>
                </c:pt>
                <c:pt idx="447">
                  <c:v>453</c:v>
                </c:pt>
                <c:pt idx="448">
                  <c:v>336</c:v>
                </c:pt>
                <c:pt idx="449">
                  <c:v>246</c:v>
                </c:pt>
                <c:pt idx="450">
                  <c:v>260</c:v>
                </c:pt>
                <c:pt idx="451">
                  <c:v>447</c:v>
                </c:pt>
                <c:pt idx="452">
                  <c:v>766</c:v>
                </c:pt>
                <c:pt idx="453">
                  <c:v>592</c:v>
                </c:pt>
                <c:pt idx="454">
                  <c:v>239</c:v>
                </c:pt>
                <c:pt idx="455">
                  <c:v>256</c:v>
                </c:pt>
                <c:pt idx="456">
                  <c:v>346</c:v>
                </c:pt>
                <c:pt idx="457">
                  <c:v>446</c:v>
                </c:pt>
                <c:pt idx="458">
                  <c:v>844.428</c:v>
                </c:pt>
                <c:pt idx="459">
                  <c:v>811.56399999999996</c:v>
                </c:pt>
                <c:pt idx="460">
                  <c:v>531</c:v>
                </c:pt>
                <c:pt idx="461">
                  <c:v>427</c:v>
                </c:pt>
                <c:pt idx="462">
                  <c:v>301</c:v>
                </c:pt>
                <c:pt idx="463">
                  <c:v>466</c:v>
                </c:pt>
                <c:pt idx="464">
                  <c:v>844.428</c:v>
                </c:pt>
                <c:pt idx="465">
                  <c:v>811.56399999999996</c:v>
                </c:pt>
                <c:pt idx="466">
                  <c:v>516</c:v>
                </c:pt>
                <c:pt idx="467">
                  <c:v>414</c:v>
                </c:pt>
                <c:pt idx="468">
                  <c:v>353</c:v>
                </c:pt>
                <c:pt idx="469">
                  <c:v>450</c:v>
                </c:pt>
                <c:pt idx="470">
                  <c:v>844.428</c:v>
                </c:pt>
                <c:pt idx="471">
                  <c:v>788</c:v>
                </c:pt>
                <c:pt idx="472">
                  <c:v>513</c:v>
                </c:pt>
                <c:pt idx="473">
                  <c:v>387</c:v>
                </c:pt>
                <c:pt idx="474">
                  <c:v>395</c:v>
                </c:pt>
                <c:pt idx="475">
                  <c:v>534.428</c:v>
                </c:pt>
                <c:pt idx="476">
                  <c:v>425</c:v>
                </c:pt>
                <c:pt idx="477">
                  <c:v>233</c:v>
                </c:pt>
                <c:pt idx="478">
                  <c:v>232</c:v>
                </c:pt>
                <c:pt idx="479">
                  <c:v>229</c:v>
                </c:pt>
                <c:pt idx="480">
                  <c:v>499</c:v>
                </c:pt>
                <c:pt idx="481">
                  <c:v>534.428</c:v>
                </c:pt>
                <c:pt idx="482">
                  <c:v>731</c:v>
                </c:pt>
                <c:pt idx="483">
                  <c:v>521</c:v>
                </c:pt>
                <c:pt idx="484">
                  <c:v>345</c:v>
                </c:pt>
                <c:pt idx="485">
                  <c:v>259</c:v>
                </c:pt>
                <c:pt idx="486">
                  <c:v>499</c:v>
                </c:pt>
                <c:pt idx="487">
                  <c:v>534.428</c:v>
                </c:pt>
                <c:pt idx="488">
                  <c:v>491</c:v>
                </c:pt>
                <c:pt idx="489">
                  <c:v>413</c:v>
                </c:pt>
                <c:pt idx="490">
                  <c:v>266</c:v>
                </c:pt>
                <c:pt idx="491">
                  <c:v>195</c:v>
                </c:pt>
                <c:pt idx="492">
                  <c:v>296</c:v>
                </c:pt>
                <c:pt idx="493">
                  <c:v>524</c:v>
                </c:pt>
                <c:pt idx="494">
                  <c:v>844.428</c:v>
                </c:pt>
                <c:pt idx="495">
                  <c:v>786</c:v>
                </c:pt>
                <c:pt idx="496">
                  <c:v>514</c:v>
                </c:pt>
                <c:pt idx="497">
                  <c:v>403</c:v>
                </c:pt>
                <c:pt idx="498">
                  <c:v>346</c:v>
                </c:pt>
                <c:pt idx="499">
                  <c:v>534.428</c:v>
                </c:pt>
                <c:pt idx="500">
                  <c:v>844.428</c:v>
                </c:pt>
                <c:pt idx="501">
                  <c:v>811.56399999999996</c:v>
                </c:pt>
                <c:pt idx="502">
                  <c:v>482</c:v>
                </c:pt>
                <c:pt idx="503">
                  <c:v>379</c:v>
                </c:pt>
                <c:pt idx="504">
                  <c:v>308</c:v>
                </c:pt>
                <c:pt idx="505">
                  <c:v>532</c:v>
                </c:pt>
                <c:pt idx="506">
                  <c:v>844.428</c:v>
                </c:pt>
                <c:pt idx="507">
                  <c:v>811.56399999999996</c:v>
                </c:pt>
                <c:pt idx="508">
                  <c:v>572</c:v>
                </c:pt>
                <c:pt idx="509">
                  <c:v>427</c:v>
                </c:pt>
                <c:pt idx="510">
                  <c:v>305</c:v>
                </c:pt>
                <c:pt idx="511">
                  <c:v>499</c:v>
                </c:pt>
                <c:pt idx="512">
                  <c:v>844.428</c:v>
                </c:pt>
                <c:pt idx="513">
                  <c:v>809</c:v>
                </c:pt>
                <c:pt idx="514">
                  <c:v>542</c:v>
                </c:pt>
                <c:pt idx="515">
                  <c:v>347</c:v>
                </c:pt>
                <c:pt idx="516">
                  <c:v>448</c:v>
                </c:pt>
                <c:pt idx="517">
                  <c:v>534.428</c:v>
                </c:pt>
                <c:pt idx="518">
                  <c:v>817</c:v>
                </c:pt>
                <c:pt idx="519">
                  <c:v>665</c:v>
                </c:pt>
                <c:pt idx="520">
                  <c:v>471</c:v>
                </c:pt>
                <c:pt idx="521">
                  <c:v>311</c:v>
                </c:pt>
                <c:pt idx="522">
                  <c:v>499</c:v>
                </c:pt>
                <c:pt idx="523">
                  <c:v>534.428</c:v>
                </c:pt>
                <c:pt idx="524">
                  <c:v>618</c:v>
                </c:pt>
                <c:pt idx="525">
                  <c:v>456</c:v>
                </c:pt>
                <c:pt idx="526">
                  <c:v>300</c:v>
                </c:pt>
                <c:pt idx="527">
                  <c:v>296</c:v>
                </c:pt>
                <c:pt idx="528">
                  <c:v>301</c:v>
                </c:pt>
                <c:pt idx="529">
                  <c:v>293</c:v>
                </c:pt>
                <c:pt idx="530">
                  <c:v>225</c:v>
                </c:pt>
                <c:pt idx="531">
                  <c:v>154</c:v>
                </c:pt>
                <c:pt idx="532">
                  <c:v>54</c:v>
                </c:pt>
                <c:pt idx="533">
                  <c:v>55</c:v>
                </c:pt>
                <c:pt idx="534">
                  <c:v>124</c:v>
                </c:pt>
                <c:pt idx="535">
                  <c:v>98</c:v>
                </c:pt>
                <c:pt idx="536">
                  <c:v>124</c:v>
                </c:pt>
                <c:pt idx="537">
                  <c:v>143</c:v>
                </c:pt>
                <c:pt idx="538">
                  <c:v>115</c:v>
                </c:pt>
                <c:pt idx="539">
                  <c:v>81</c:v>
                </c:pt>
                <c:pt idx="540">
                  <c:v>230</c:v>
                </c:pt>
                <c:pt idx="541">
                  <c:v>424</c:v>
                </c:pt>
                <c:pt idx="542">
                  <c:v>723</c:v>
                </c:pt>
                <c:pt idx="543">
                  <c:v>584</c:v>
                </c:pt>
                <c:pt idx="544">
                  <c:v>410</c:v>
                </c:pt>
                <c:pt idx="545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6-40AF-8F8C-A3D49749F224}"/>
            </c:ext>
          </c:extLst>
        </c:ser>
        <c:ser>
          <c:idx val="1"/>
          <c:order val="1"/>
          <c:tx>
            <c:v>Modelo_Winter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MODELO_WINTER!$L$3:$L$554</c:f>
              <c:numCache>
                <c:formatCode>0.000</c:formatCode>
                <c:ptCount val="552"/>
                <c:pt idx="0">
                  <c:v>374.94122707458968</c:v>
                </c:pt>
                <c:pt idx="1">
                  <c:v>475.13343386314051</c:v>
                </c:pt>
                <c:pt idx="2">
                  <c:v>723.99578178211391</c:v>
                </c:pt>
                <c:pt idx="3">
                  <c:v>668.37499643066735</c:v>
                </c:pt>
                <c:pt idx="4">
                  <c:v>491.53850427642118</c:v>
                </c:pt>
                <c:pt idx="5">
                  <c:v>366.08013965601623</c:v>
                </c:pt>
                <c:pt idx="6">
                  <c:v>395.78223902582027</c:v>
                </c:pt>
                <c:pt idx="7">
                  <c:v>498.13007927703234</c:v>
                </c:pt>
                <c:pt idx="8">
                  <c:v>745.86973072636965</c:v>
                </c:pt>
                <c:pt idx="9">
                  <c:v>688.12761867362542</c:v>
                </c:pt>
                <c:pt idx="10">
                  <c:v>501.49451352497567</c:v>
                </c:pt>
                <c:pt idx="11">
                  <c:v>372.81899156721335</c:v>
                </c:pt>
                <c:pt idx="12">
                  <c:v>402.34563503795255</c:v>
                </c:pt>
                <c:pt idx="13">
                  <c:v>521.60271676241314</c:v>
                </c:pt>
                <c:pt idx="14">
                  <c:v>794.51869580852076</c:v>
                </c:pt>
                <c:pt idx="15">
                  <c:v>720.1542587618103</c:v>
                </c:pt>
                <c:pt idx="16">
                  <c:v>515.55155485316573</c:v>
                </c:pt>
                <c:pt idx="17">
                  <c:v>373.24489993759119</c:v>
                </c:pt>
                <c:pt idx="18">
                  <c:v>397.54202602403717</c:v>
                </c:pt>
                <c:pt idx="19">
                  <c:v>530.07472883148489</c:v>
                </c:pt>
                <c:pt idx="20">
                  <c:v>798.87736364773525</c:v>
                </c:pt>
                <c:pt idx="21">
                  <c:v>697.97889693346303</c:v>
                </c:pt>
                <c:pt idx="22">
                  <c:v>484.82202046429518</c:v>
                </c:pt>
                <c:pt idx="23">
                  <c:v>345.06507096375879</c:v>
                </c:pt>
                <c:pt idx="24">
                  <c:v>359.11347374363578</c:v>
                </c:pt>
                <c:pt idx="25">
                  <c:v>475.66024753387182</c:v>
                </c:pt>
                <c:pt idx="26">
                  <c:v>713.29360876835506</c:v>
                </c:pt>
                <c:pt idx="27">
                  <c:v>611.84157598947991</c:v>
                </c:pt>
                <c:pt idx="28">
                  <c:v>404.69867536854588</c:v>
                </c:pt>
                <c:pt idx="29">
                  <c:v>271.94617682966657</c:v>
                </c:pt>
                <c:pt idx="30">
                  <c:v>271.02270309946334</c:v>
                </c:pt>
                <c:pt idx="31">
                  <c:v>341.19649189100681</c:v>
                </c:pt>
                <c:pt idx="32">
                  <c:v>522.39705278506449</c:v>
                </c:pt>
                <c:pt idx="33">
                  <c:v>493.74212769891119</c:v>
                </c:pt>
                <c:pt idx="34">
                  <c:v>372.40969878251735</c:v>
                </c:pt>
                <c:pt idx="35">
                  <c:v>284.28072884273621</c:v>
                </c:pt>
                <c:pt idx="36">
                  <c:v>314.91613959548607</c:v>
                </c:pt>
                <c:pt idx="37">
                  <c:v>406.03978110439925</c:v>
                </c:pt>
                <c:pt idx="38">
                  <c:v>623.82909634006091</c:v>
                </c:pt>
                <c:pt idx="39">
                  <c:v>587.94906805999142</c:v>
                </c:pt>
                <c:pt idx="40">
                  <c:v>440.72223338969746</c:v>
                </c:pt>
                <c:pt idx="41">
                  <c:v>333.98775965900762</c:v>
                </c:pt>
                <c:pt idx="42">
                  <c:v>366.88974972903304</c:v>
                </c:pt>
                <c:pt idx="43">
                  <c:v>468.07709897967504</c:v>
                </c:pt>
                <c:pt idx="44">
                  <c:v>714.98441442712556</c:v>
                </c:pt>
                <c:pt idx="45">
                  <c:v>667.71608391226914</c:v>
                </c:pt>
                <c:pt idx="46">
                  <c:v>495.46152697266683</c:v>
                </c:pt>
                <c:pt idx="47">
                  <c:v>371.79907740463102</c:v>
                </c:pt>
                <c:pt idx="48">
                  <c:v>404.49707817950582</c:v>
                </c:pt>
                <c:pt idx="49">
                  <c:v>512.00852259567841</c:v>
                </c:pt>
                <c:pt idx="50">
                  <c:v>772.80354932389764</c:v>
                </c:pt>
                <c:pt idx="51">
                  <c:v>712.12233612046873</c:v>
                </c:pt>
                <c:pt idx="52">
                  <c:v>523.97862062892898</c:v>
                </c:pt>
                <c:pt idx="53">
                  <c:v>390.18148488678605</c:v>
                </c:pt>
                <c:pt idx="54">
                  <c:v>421.45673978594135</c:v>
                </c:pt>
                <c:pt idx="55">
                  <c:v>539.02077048193075</c:v>
                </c:pt>
                <c:pt idx="56">
                  <c:v>817.58382542665868</c:v>
                </c:pt>
                <c:pt idx="57">
                  <c:v>740.4172667536742</c:v>
                </c:pt>
                <c:pt idx="58">
                  <c:v>527.77795661635128</c:v>
                </c:pt>
                <c:pt idx="59">
                  <c:v>384.00664091262325</c:v>
                </c:pt>
                <c:pt idx="60">
                  <c:v>406.58784207185352</c:v>
                </c:pt>
                <c:pt idx="61">
                  <c:v>542.99637263979412</c:v>
                </c:pt>
                <c:pt idx="62">
                  <c:v>831.63715451379778</c:v>
                </c:pt>
                <c:pt idx="63">
                  <c:v>728.91428434415639</c:v>
                </c:pt>
                <c:pt idx="64">
                  <c:v>491.24202831269969</c:v>
                </c:pt>
                <c:pt idx="65">
                  <c:v>339.49019181079979</c:v>
                </c:pt>
                <c:pt idx="66">
                  <c:v>335.22159889799269</c:v>
                </c:pt>
                <c:pt idx="67">
                  <c:v>451.82267645684169</c:v>
                </c:pt>
                <c:pt idx="68">
                  <c:v>692.86849194475803</c:v>
                </c:pt>
                <c:pt idx="69">
                  <c:v>606.04351433545935</c:v>
                </c:pt>
                <c:pt idx="70">
                  <c:v>421.51913487765921</c:v>
                </c:pt>
                <c:pt idx="71">
                  <c:v>306.59508789738373</c:v>
                </c:pt>
                <c:pt idx="72">
                  <c:v>319.49173750702971</c:v>
                </c:pt>
                <c:pt idx="73">
                  <c:v>402.55291526331524</c:v>
                </c:pt>
                <c:pt idx="74">
                  <c:v>615.14355681976303</c:v>
                </c:pt>
                <c:pt idx="75">
                  <c:v>572.09120570488085</c:v>
                </c:pt>
                <c:pt idx="76">
                  <c:v>426.01400904494676</c:v>
                </c:pt>
                <c:pt idx="77">
                  <c:v>319.22588184189334</c:v>
                </c:pt>
                <c:pt idx="78">
                  <c:v>349.47473350838879</c:v>
                </c:pt>
                <c:pt idx="79">
                  <c:v>444.32310675427391</c:v>
                </c:pt>
                <c:pt idx="80">
                  <c:v>679.3802184275437</c:v>
                </c:pt>
                <c:pt idx="81">
                  <c:v>630.57641008346479</c:v>
                </c:pt>
                <c:pt idx="82">
                  <c:v>468.07077107869196</c:v>
                </c:pt>
                <c:pt idx="83">
                  <c:v>351.56931026921154</c:v>
                </c:pt>
                <c:pt idx="84">
                  <c:v>383.05923852689733</c:v>
                </c:pt>
                <c:pt idx="85">
                  <c:v>484.29029117485419</c:v>
                </c:pt>
                <c:pt idx="86">
                  <c:v>733.6214030981331</c:v>
                </c:pt>
                <c:pt idx="87">
                  <c:v>680.88994011891418</c:v>
                </c:pt>
                <c:pt idx="88">
                  <c:v>502.39335525797617</c:v>
                </c:pt>
                <c:pt idx="89">
                  <c:v>375.13704231537923</c:v>
                </c:pt>
                <c:pt idx="90">
                  <c:v>406.35831144017556</c:v>
                </c:pt>
                <c:pt idx="91">
                  <c:v>511.44779321708586</c:v>
                </c:pt>
                <c:pt idx="92">
                  <c:v>769.5907640162435</c:v>
                </c:pt>
                <c:pt idx="93">
                  <c:v>710.46664597159509</c:v>
                </c:pt>
                <c:pt idx="94">
                  <c:v>521.41277246868538</c:v>
                </c:pt>
                <c:pt idx="95">
                  <c:v>387.39628183059676</c:v>
                </c:pt>
                <c:pt idx="96">
                  <c:v>417.66778358892464</c:v>
                </c:pt>
                <c:pt idx="97">
                  <c:v>541.59326724753907</c:v>
                </c:pt>
                <c:pt idx="98">
                  <c:v>823.59685790123058</c:v>
                </c:pt>
                <c:pt idx="99">
                  <c:v>750.7297031773378</c:v>
                </c:pt>
                <c:pt idx="100">
                  <c:v>536.55614782644432</c:v>
                </c:pt>
                <c:pt idx="101">
                  <c:v>389.63932781452871</c:v>
                </c:pt>
                <c:pt idx="102">
                  <c:v>410.55321494420531</c:v>
                </c:pt>
                <c:pt idx="103">
                  <c:v>547.27045174987029</c:v>
                </c:pt>
                <c:pt idx="104">
                  <c:v>837.47132585604425</c:v>
                </c:pt>
                <c:pt idx="105">
                  <c:v>745.43630954898538</c:v>
                </c:pt>
                <c:pt idx="106">
                  <c:v>522.30373287298733</c:v>
                </c:pt>
                <c:pt idx="107">
                  <c:v>378.28051093240958</c:v>
                </c:pt>
                <c:pt idx="108">
                  <c:v>395.86874203598052</c:v>
                </c:pt>
                <c:pt idx="109">
                  <c:v>495.92890286932794</c:v>
                </c:pt>
                <c:pt idx="110">
                  <c:v>729.78563370928316</c:v>
                </c:pt>
                <c:pt idx="111">
                  <c:v>619.9935897472194</c:v>
                </c:pt>
                <c:pt idx="112">
                  <c:v>420.32473295546021</c:v>
                </c:pt>
                <c:pt idx="113">
                  <c:v>294.3941975510599</c:v>
                </c:pt>
                <c:pt idx="114">
                  <c:v>302.45977761727204</c:v>
                </c:pt>
                <c:pt idx="115">
                  <c:v>384.42697472342144</c:v>
                </c:pt>
                <c:pt idx="116">
                  <c:v>585.62191067288234</c:v>
                </c:pt>
                <c:pt idx="117">
                  <c:v>547.18170579946207</c:v>
                </c:pt>
                <c:pt idx="118">
                  <c:v>407.81316431717374</c:v>
                </c:pt>
                <c:pt idx="119">
                  <c:v>285.35311150077922</c:v>
                </c:pt>
                <c:pt idx="120">
                  <c:v>294.79528427708357</c:v>
                </c:pt>
                <c:pt idx="121">
                  <c:v>377.59062605417438</c:v>
                </c:pt>
                <c:pt idx="122">
                  <c:v>582.12836601730828</c:v>
                </c:pt>
                <c:pt idx="123">
                  <c:v>548.74452070892937</c:v>
                </c:pt>
                <c:pt idx="124">
                  <c:v>397.23808065925738</c:v>
                </c:pt>
                <c:pt idx="125">
                  <c:v>294.02212551904353</c:v>
                </c:pt>
                <c:pt idx="126">
                  <c:v>317.11419747997843</c:v>
                </c:pt>
                <c:pt idx="127">
                  <c:v>410.29414463049932</c:v>
                </c:pt>
                <c:pt idx="128">
                  <c:v>632.71858334006004</c:v>
                </c:pt>
                <c:pt idx="129">
                  <c:v>589.68835231936487</c:v>
                </c:pt>
                <c:pt idx="130">
                  <c:v>431.7027655597534</c:v>
                </c:pt>
                <c:pt idx="131">
                  <c:v>327.47543350425957</c:v>
                </c:pt>
                <c:pt idx="132">
                  <c:v>355.93733178969052</c:v>
                </c:pt>
                <c:pt idx="133">
                  <c:v>458.06269061506453</c:v>
                </c:pt>
                <c:pt idx="134">
                  <c:v>704.30532401817004</c:v>
                </c:pt>
                <c:pt idx="135">
                  <c:v>656.09178149031209</c:v>
                </c:pt>
                <c:pt idx="136">
                  <c:v>487.54887143104025</c:v>
                </c:pt>
                <c:pt idx="137">
                  <c:v>366.37768238549097</c:v>
                </c:pt>
                <c:pt idx="138">
                  <c:v>399.14948465967228</c:v>
                </c:pt>
                <c:pt idx="139">
                  <c:v>517.4434029015132</c:v>
                </c:pt>
                <c:pt idx="140">
                  <c:v>798.02231850620194</c:v>
                </c:pt>
                <c:pt idx="141">
                  <c:v>735.28548606949585</c:v>
                </c:pt>
                <c:pt idx="142">
                  <c:v>534.54820570673667</c:v>
                </c:pt>
                <c:pt idx="143">
                  <c:v>394.25740415240841</c:v>
                </c:pt>
                <c:pt idx="144">
                  <c:v>418.17836924288628</c:v>
                </c:pt>
                <c:pt idx="145">
                  <c:v>521.73976662585858</c:v>
                </c:pt>
                <c:pt idx="146">
                  <c:v>786.07037666638416</c:v>
                </c:pt>
                <c:pt idx="147">
                  <c:v>679.68955948612745</c:v>
                </c:pt>
                <c:pt idx="148">
                  <c:v>464.86543208291693</c:v>
                </c:pt>
                <c:pt idx="149">
                  <c:v>328.34788835837219</c:v>
                </c:pt>
                <c:pt idx="150">
                  <c:v>334.59028539541964</c:v>
                </c:pt>
                <c:pt idx="151">
                  <c:v>437.50391437483046</c:v>
                </c:pt>
                <c:pt idx="152">
                  <c:v>617.01392597372831</c:v>
                </c:pt>
                <c:pt idx="153">
                  <c:v>513.50172889881151</c:v>
                </c:pt>
                <c:pt idx="154">
                  <c:v>340.25016235760489</c:v>
                </c:pt>
                <c:pt idx="155">
                  <c:v>236.2656596847128</c:v>
                </c:pt>
                <c:pt idx="156">
                  <c:v>238.25926897714123</c:v>
                </c:pt>
                <c:pt idx="157">
                  <c:v>303.61162420937904</c:v>
                </c:pt>
                <c:pt idx="158">
                  <c:v>469.638511934311</c:v>
                </c:pt>
                <c:pt idx="159">
                  <c:v>450.96563246102312</c:v>
                </c:pt>
                <c:pt idx="160">
                  <c:v>345.33556736154691</c:v>
                </c:pt>
                <c:pt idx="161">
                  <c:v>266.62121069751623</c:v>
                </c:pt>
                <c:pt idx="162">
                  <c:v>297.62603902745252</c:v>
                </c:pt>
                <c:pt idx="163">
                  <c:v>388.54248091595849</c:v>
                </c:pt>
                <c:pt idx="164">
                  <c:v>607.88062982859856</c:v>
                </c:pt>
                <c:pt idx="165">
                  <c:v>577.53129790108096</c:v>
                </c:pt>
                <c:pt idx="166">
                  <c:v>435.95312061621314</c:v>
                </c:pt>
                <c:pt idx="167">
                  <c:v>332.33034157464363</c:v>
                </c:pt>
                <c:pt idx="168">
                  <c:v>366.88773712449245</c:v>
                </c:pt>
                <c:pt idx="169">
                  <c:v>478.68736082980013</c:v>
                </c:pt>
                <c:pt idx="170">
                  <c:v>742.43490820901116</c:v>
                </c:pt>
                <c:pt idx="171">
                  <c:v>694.43561140255156</c:v>
                </c:pt>
                <c:pt idx="172">
                  <c:v>515.61267650063257</c:v>
                </c:pt>
                <c:pt idx="173">
                  <c:v>386.966932457415</c:v>
                </c:pt>
                <c:pt idx="174">
                  <c:v>420.83882164231102</c:v>
                </c:pt>
                <c:pt idx="175">
                  <c:v>543.47813202790235</c:v>
                </c:pt>
                <c:pt idx="176">
                  <c:v>831.28608571172686</c:v>
                </c:pt>
                <c:pt idx="177">
                  <c:v>767.73031745025912</c:v>
                </c:pt>
                <c:pt idx="178">
                  <c:v>562.94105645907962</c:v>
                </c:pt>
                <c:pt idx="179">
                  <c:v>417.61692551251377</c:v>
                </c:pt>
                <c:pt idx="180">
                  <c:v>449.26926199521085</c:v>
                </c:pt>
                <c:pt idx="181">
                  <c:v>598.30864735854038</c:v>
                </c:pt>
                <c:pt idx="182">
                  <c:v>914.58217184647322</c:v>
                </c:pt>
                <c:pt idx="183">
                  <c:v>813.33510408496056</c:v>
                </c:pt>
                <c:pt idx="184">
                  <c:v>569.72671045682273</c:v>
                </c:pt>
                <c:pt idx="185">
                  <c:v>409.13882966193256</c:v>
                </c:pt>
                <c:pt idx="186">
                  <c:v>429.17587218490269</c:v>
                </c:pt>
                <c:pt idx="187">
                  <c:v>569.25528623879916</c:v>
                </c:pt>
                <c:pt idx="188">
                  <c:v>855.52589390404319</c:v>
                </c:pt>
                <c:pt idx="189">
                  <c:v>741.85381601028655</c:v>
                </c:pt>
                <c:pt idx="190">
                  <c:v>509.19946872825625</c:v>
                </c:pt>
                <c:pt idx="191">
                  <c:v>360.07812794018571</c:v>
                </c:pt>
                <c:pt idx="192">
                  <c:v>360.36998502167154</c:v>
                </c:pt>
                <c:pt idx="193">
                  <c:v>461.04222840681393</c:v>
                </c:pt>
                <c:pt idx="194">
                  <c:v>696.60535215360403</c:v>
                </c:pt>
                <c:pt idx="195">
                  <c:v>606.16350085103443</c:v>
                </c:pt>
                <c:pt idx="196">
                  <c:v>420.32521841379963</c:v>
                </c:pt>
                <c:pt idx="197">
                  <c:v>290.54067322005278</c:v>
                </c:pt>
                <c:pt idx="198">
                  <c:v>278.74036718993125</c:v>
                </c:pt>
                <c:pt idx="199">
                  <c:v>374.34875974312621</c:v>
                </c:pt>
                <c:pt idx="200">
                  <c:v>577.82145291048562</c:v>
                </c:pt>
                <c:pt idx="201">
                  <c:v>506.14595720406521</c:v>
                </c:pt>
                <c:pt idx="202">
                  <c:v>353.23366520780888</c:v>
                </c:pt>
                <c:pt idx="203">
                  <c:v>252.7821105980824</c:v>
                </c:pt>
                <c:pt idx="204">
                  <c:v>261.76999200559771</c:v>
                </c:pt>
                <c:pt idx="205">
                  <c:v>335.42184403858835</c:v>
                </c:pt>
                <c:pt idx="206">
                  <c:v>519.84520256164512</c:v>
                </c:pt>
                <c:pt idx="207">
                  <c:v>495.59753181554106</c:v>
                </c:pt>
                <c:pt idx="208">
                  <c:v>376.4330421650385</c:v>
                </c:pt>
                <c:pt idx="209">
                  <c:v>286.73978664218549</c:v>
                </c:pt>
                <c:pt idx="210">
                  <c:v>314.27788956478946</c:v>
                </c:pt>
                <c:pt idx="211">
                  <c:v>398.49479239370805</c:v>
                </c:pt>
                <c:pt idx="212">
                  <c:v>612.76949546657693</c:v>
                </c:pt>
                <c:pt idx="213">
                  <c:v>580.44341757293</c:v>
                </c:pt>
                <c:pt idx="214">
                  <c:v>437.03271620346362</c:v>
                </c:pt>
                <c:pt idx="215">
                  <c:v>332.44414673530105</c:v>
                </c:pt>
                <c:pt idx="216">
                  <c:v>364.61884782758284</c:v>
                </c:pt>
                <c:pt idx="217">
                  <c:v>465.33354224439637</c:v>
                </c:pt>
                <c:pt idx="218">
                  <c:v>708.50744702638985</c:v>
                </c:pt>
                <c:pt idx="219">
                  <c:v>659.83365550874043</c:v>
                </c:pt>
                <c:pt idx="220">
                  <c:v>490.9450559964273</c:v>
                </c:pt>
                <c:pt idx="221">
                  <c:v>367.5632198703679</c:v>
                </c:pt>
                <c:pt idx="222">
                  <c:v>398.38116392796178</c:v>
                </c:pt>
                <c:pt idx="223">
                  <c:v>514.26524295224135</c:v>
                </c:pt>
                <c:pt idx="224">
                  <c:v>786.43493173793456</c:v>
                </c:pt>
                <c:pt idx="225">
                  <c:v>721.57894676596345</c:v>
                </c:pt>
                <c:pt idx="226">
                  <c:v>529.7880618659027</c:v>
                </c:pt>
                <c:pt idx="227">
                  <c:v>393.79524156639565</c:v>
                </c:pt>
                <c:pt idx="228">
                  <c:v>421.35080973634365</c:v>
                </c:pt>
                <c:pt idx="229">
                  <c:v>564.22268161514228</c:v>
                </c:pt>
                <c:pt idx="230">
                  <c:v>796.54390023896394</c:v>
                </c:pt>
                <c:pt idx="231">
                  <c:v>665.82758100090518</c:v>
                </c:pt>
                <c:pt idx="232">
                  <c:v>437.95364520926461</c:v>
                </c:pt>
                <c:pt idx="233">
                  <c:v>297.96717107608902</c:v>
                </c:pt>
                <c:pt idx="234">
                  <c:v>297.77165472619203</c:v>
                </c:pt>
                <c:pt idx="235">
                  <c:v>406.62518643844749</c:v>
                </c:pt>
                <c:pt idx="236">
                  <c:v>632.86418443806178</c:v>
                </c:pt>
                <c:pt idx="237">
                  <c:v>572.98423814547255</c:v>
                </c:pt>
                <c:pt idx="238">
                  <c:v>406.51506344874554</c:v>
                </c:pt>
                <c:pt idx="239">
                  <c:v>300.3834613974629</c:v>
                </c:pt>
                <c:pt idx="240">
                  <c:v>321.61730263075782</c:v>
                </c:pt>
                <c:pt idx="241">
                  <c:v>418.03303855858542</c:v>
                </c:pt>
                <c:pt idx="242">
                  <c:v>645.77023546595194</c:v>
                </c:pt>
                <c:pt idx="243">
                  <c:v>604.718419215984</c:v>
                </c:pt>
                <c:pt idx="244">
                  <c:v>450.59507391671718</c:v>
                </c:pt>
                <c:pt idx="245">
                  <c:v>339.68298973905536</c:v>
                </c:pt>
                <c:pt idx="246">
                  <c:v>367.11529929647634</c:v>
                </c:pt>
                <c:pt idx="247">
                  <c:v>473.5246286288484</c:v>
                </c:pt>
                <c:pt idx="248">
                  <c:v>736.46999490322003</c:v>
                </c:pt>
                <c:pt idx="249">
                  <c:v>684.87984132327699</c:v>
                </c:pt>
                <c:pt idx="250">
                  <c:v>506.13847012221055</c:v>
                </c:pt>
                <c:pt idx="251">
                  <c:v>378.41662783480086</c:v>
                </c:pt>
                <c:pt idx="252">
                  <c:v>410.31690494174893</c:v>
                </c:pt>
                <c:pt idx="253">
                  <c:v>525.3839106984226</c:v>
                </c:pt>
                <c:pt idx="254">
                  <c:v>806.3484996970559</c:v>
                </c:pt>
                <c:pt idx="255">
                  <c:v>743.75745760099915</c:v>
                </c:pt>
                <c:pt idx="256">
                  <c:v>545.01520105826376</c:v>
                </c:pt>
                <c:pt idx="257">
                  <c:v>404.22032813333288</c:v>
                </c:pt>
                <c:pt idx="258">
                  <c:v>434.92472376505151</c:v>
                </c:pt>
                <c:pt idx="259">
                  <c:v>558.69795630674605</c:v>
                </c:pt>
                <c:pt idx="260">
                  <c:v>848.81193832371821</c:v>
                </c:pt>
                <c:pt idx="261">
                  <c:v>777.64034129609081</c:v>
                </c:pt>
                <c:pt idx="262">
                  <c:v>566.06373509109574</c:v>
                </c:pt>
                <c:pt idx="263">
                  <c:v>417.24434876156693</c:v>
                </c:pt>
                <c:pt idx="264">
                  <c:v>446.35427758330832</c:v>
                </c:pt>
                <c:pt idx="265">
                  <c:v>572.77360663597756</c:v>
                </c:pt>
                <c:pt idx="266">
                  <c:v>873.35385646256202</c:v>
                </c:pt>
                <c:pt idx="267">
                  <c:v>796.22003176264127</c:v>
                </c:pt>
                <c:pt idx="268">
                  <c:v>576.58390005516321</c:v>
                </c:pt>
                <c:pt idx="269">
                  <c:v>423.11914916327311</c:v>
                </c:pt>
                <c:pt idx="270">
                  <c:v>448.16284371605764</c:v>
                </c:pt>
                <c:pt idx="271">
                  <c:v>591.95143706633428</c:v>
                </c:pt>
                <c:pt idx="272">
                  <c:v>899.29823329470128</c:v>
                </c:pt>
                <c:pt idx="273">
                  <c:v>805.3153069230392</c:v>
                </c:pt>
                <c:pt idx="274">
                  <c:v>565.87809612281376</c:v>
                </c:pt>
                <c:pt idx="275">
                  <c:v>406.13856944186983</c:v>
                </c:pt>
                <c:pt idx="276">
                  <c:v>420.81358684198455</c:v>
                </c:pt>
                <c:pt idx="277">
                  <c:v>556.02379925021091</c:v>
                </c:pt>
                <c:pt idx="278">
                  <c:v>844.42801367756829</c:v>
                </c:pt>
                <c:pt idx="279">
                  <c:v>739.95691204809111</c:v>
                </c:pt>
                <c:pt idx="280">
                  <c:v>509.24065078323997</c:v>
                </c:pt>
                <c:pt idx="281">
                  <c:v>359.86751717054045</c:v>
                </c:pt>
                <c:pt idx="282">
                  <c:v>372.69310853882178</c:v>
                </c:pt>
                <c:pt idx="283">
                  <c:v>473.03135002492479</c:v>
                </c:pt>
                <c:pt idx="284">
                  <c:v>709.05951506927909</c:v>
                </c:pt>
                <c:pt idx="285">
                  <c:v>649.43199633948007</c:v>
                </c:pt>
                <c:pt idx="286">
                  <c:v>471.29085107194021</c:v>
                </c:pt>
                <c:pt idx="287">
                  <c:v>341.57211793312109</c:v>
                </c:pt>
                <c:pt idx="288">
                  <c:v>357.91662374852342</c:v>
                </c:pt>
                <c:pt idx="289">
                  <c:v>414.09095657285991</c:v>
                </c:pt>
                <c:pt idx="290">
                  <c:v>572.84667506489802</c:v>
                </c:pt>
                <c:pt idx="291">
                  <c:v>481.76704682827955</c:v>
                </c:pt>
                <c:pt idx="292">
                  <c:v>317.6010339739957</c:v>
                </c:pt>
                <c:pt idx="293">
                  <c:v>221.69720104212709</c:v>
                </c:pt>
                <c:pt idx="294">
                  <c:v>231.57973088288603</c:v>
                </c:pt>
                <c:pt idx="295">
                  <c:v>298.52640797914978</c:v>
                </c:pt>
                <c:pt idx="296">
                  <c:v>464.82763882013529</c:v>
                </c:pt>
                <c:pt idx="297">
                  <c:v>445.99385929525749</c:v>
                </c:pt>
                <c:pt idx="298">
                  <c:v>341.4112226591273</c:v>
                </c:pt>
                <c:pt idx="299">
                  <c:v>264.08460559498025</c:v>
                </c:pt>
                <c:pt idx="300">
                  <c:v>293.95653506263704</c:v>
                </c:pt>
                <c:pt idx="301">
                  <c:v>379.92706393571774</c:v>
                </c:pt>
                <c:pt idx="302">
                  <c:v>590.86211730542334</c:v>
                </c:pt>
                <c:pt idx="303">
                  <c:v>562.22882577366181</c:v>
                </c:pt>
                <c:pt idx="304">
                  <c:v>425.17608107695764</c:v>
                </c:pt>
                <c:pt idx="305">
                  <c:v>324.69633471763672</c:v>
                </c:pt>
                <c:pt idx="306">
                  <c:v>357.93976862725026</c:v>
                </c:pt>
                <c:pt idx="307">
                  <c:v>479.68541987521644</c:v>
                </c:pt>
                <c:pt idx="308">
                  <c:v>751.38261601934312</c:v>
                </c:pt>
                <c:pt idx="309">
                  <c:v>702.82104119912788</c:v>
                </c:pt>
                <c:pt idx="310">
                  <c:v>521.22166691727784</c:v>
                </c:pt>
                <c:pt idx="311">
                  <c:v>391.08556428287312</c:v>
                </c:pt>
                <c:pt idx="312">
                  <c:v>418.42795514856635</c:v>
                </c:pt>
                <c:pt idx="313">
                  <c:v>563.42533054304238</c:v>
                </c:pt>
                <c:pt idx="314">
                  <c:v>870.02758016605083</c:v>
                </c:pt>
                <c:pt idx="315">
                  <c:v>782.3256195503368</c:v>
                </c:pt>
                <c:pt idx="316">
                  <c:v>556.02966388023276</c:v>
                </c:pt>
                <c:pt idx="317">
                  <c:v>398.55545294114404</c:v>
                </c:pt>
                <c:pt idx="318">
                  <c:v>417.38561441328159</c:v>
                </c:pt>
                <c:pt idx="319">
                  <c:v>557.67740339607917</c:v>
                </c:pt>
                <c:pt idx="320">
                  <c:v>855.30767875999788</c:v>
                </c:pt>
                <c:pt idx="321">
                  <c:v>771.90453524085228</c:v>
                </c:pt>
                <c:pt idx="322">
                  <c:v>540.90982873153155</c:v>
                </c:pt>
                <c:pt idx="323">
                  <c:v>386.1539352908411</c:v>
                </c:pt>
                <c:pt idx="324">
                  <c:v>394.11950123477391</c:v>
                </c:pt>
                <c:pt idx="325">
                  <c:v>497.5562883452032</c:v>
                </c:pt>
                <c:pt idx="326">
                  <c:v>759.70163795183589</c:v>
                </c:pt>
                <c:pt idx="327">
                  <c:v>697.35518150152302</c:v>
                </c:pt>
                <c:pt idx="328">
                  <c:v>509.41661559955594</c:v>
                </c:pt>
                <c:pt idx="329">
                  <c:v>377.04761076556679</c:v>
                </c:pt>
                <c:pt idx="330">
                  <c:v>405.30054983792212</c:v>
                </c:pt>
                <c:pt idx="331">
                  <c:v>512.62991881798018</c:v>
                </c:pt>
                <c:pt idx="332">
                  <c:v>779.12660991627149</c:v>
                </c:pt>
                <c:pt idx="333">
                  <c:v>714.83430139251652</c:v>
                </c:pt>
                <c:pt idx="334">
                  <c:v>521.73500400106877</c:v>
                </c:pt>
                <c:pt idx="335">
                  <c:v>382.52458383025731</c:v>
                </c:pt>
                <c:pt idx="336">
                  <c:v>410.59690466281626</c:v>
                </c:pt>
                <c:pt idx="337">
                  <c:v>518.69674062000377</c:v>
                </c:pt>
                <c:pt idx="338">
                  <c:v>783.24533232856868</c:v>
                </c:pt>
                <c:pt idx="339">
                  <c:v>718.08386528098629</c:v>
                </c:pt>
                <c:pt idx="340">
                  <c:v>523.72646589267367</c:v>
                </c:pt>
                <c:pt idx="341">
                  <c:v>386.99064218024017</c:v>
                </c:pt>
                <c:pt idx="342">
                  <c:v>415.24874527942382</c:v>
                </c:pt>
                <c:pt idx="343">
                  <c:v>523.74017135252552</c:v>
                </c:pt>
                <c:pt idx="344">
                  <c:v>790.9630357565344</c:v>
                </c:pt>
                <c:pt idx="345">
                  <c:v>724.4962056661509</c:v>
                </c:pt>
                <c:pt idx="346">
                  <c:v>527.89738211826023</c:v>
                </c:pt>
                <c:pt idx="347">
                  <c:v>388.06400931570761</c:v>
                </c:pt>
                <c:pt idx="348">
                  <c:v>416.08556418553479</c:v>
                </c:pt>
                <c:pt idx="349">
                  <c:v>538.17143419362242</c:v>
                </c:pt>
                <c:pt idx="350">
                  <c:v>817.11563891417836</c:v>
                </c:pt>
                <c:pt idx="351">
                  <c:v>743.61970608836418</c:v>
                </c:pt>
                <c:pt idx="352">
                  <c:v>529.43937790077428</c:v>
                </c:pt>
                <c:pt idx="353">
                  <c:v>384.65326573375364</c:v>
                </c:pt>
                <c:pt idx="354">
                  <c:v>401.53321523483493</c:v>
                </c:pt>
                <c:pt idx="355">
                  <c:v>534.46865591770108</c:v>
                </c:pt>
                <c:pt idx="356">
                  <c:v>816.62731529537803</c:v>
                </c:pt>
                <c:pt idx="357">
                  <c:v>733.29898252991006</c:v>
                </c:pt>
                <c:pt idx="358">
                  <c:v>516.20715161830537</c:v>
                </c:pt>
                <c:pt idx="359">
                  <c:v>372.06292934368201</c:v>
                </c:pt>
                <c:pt idx="360">
                  <c:v>386.02902180910974</c:v>
                </c:pt>
                <c:pt idx="361">
                  <c:v>514.8881039978246</c:v>
                </c:pt>
                <c:pt idx="362">
                  <c:v>787.79053417001626</c:v>
                </c:pt>
                <c:pt idx="363">
                  <c:v>694.47638010170397</c:v>
                </c:pt>
                <c:pt idx="364">
                  <c:v>474.12111616086759</c:v>
                </c:pt>
                <c:pt idx="365">
                  <c:v>325.40169623383019</c:v>
                </c:pt>
                <c:pt idx="366">
                  <c:v>324.2818765205534</c:v>
                </c:pt>
                <c:pt idx="367">
                  <c:v>413.4650571220497</c:v>
                </c:pt>
                <c:pt idx="368">
                  <c:v>626.34485443663596</c:v>
                </c:pt>
                <c:pt idx="369">
                  <c:v>581.05447938694499</c:v>
                </c:pt>
                <c:pt idx="370">
                  <c:v>414.16824838488225</c:v>
                </c:pt>
                <c:pt idx="371">
                  <c:v>305.94982399997241</c:v>
                </c:pt>
                <c:pt idx="372">
                  <c:v>314.94678494612515</c:v>
                </c:pt>
                <c:pt idx="373">
                  <c:v>388.14232468958676</c:v>
                </c:pt>
                <c:pt idx="374">
                  <c:v>579.44896654923764</c:v>
                </c:pt>
                <c:pt idx="375">
                  <c:v>530.91478782140541</c:v>
                </c:pt>
                <c:pt idx="376">
                  <c:v>387.95486893773847</c:v>
                </c:pt>
                <c:pt idx="377">
                  <c:v>279.89010497985805</c:v>
                </c:pt>
                <c:pt idx="378">
                  <c:v>295.4924186346172</c:v>
                </c:pt>
                <c:pt idx="379">
                  <c:v>382.30017924151781</c:v>
                </c:pt>
                <c:pt idx="380">
                  <c:v>592.9482661204845</c:v>
                </c:pt>
                <c:pt idx="381">
                  <c:v>559.93560753448901</c:v>
                </c:pt>
                <c:pt idx="382">
                  <c:v>420.70821999533916</c:v>
                </c:pt>
                <c:pt idx="383">
                  <c:v>319.70166534211836</c:v>
                </c:pt>
                <c:pt idx="384">
                  <c:v>352.21666139478293</c:v>
                </c:pt>
                <c:pt idx="385">
                  <c:v>456.4570126367625</c:v>
                </c:pt>
                <c:pt idx="386">
                  <c:v>707.71685676419008</c:v>
                </c:pt>
                <c:pt idx="387">
                  <c:v>661.96518559600793</c:v>
                </c:pt>
                <c:pt idx="388">
                  <c:v>491.92447549461195</c:v>
                </c:pt>
                <c:pt idx="389">
                  <c:v>365.98179953729561</c:v>
                </c:pt>
                <c:pt idx="390">
                  <c:v>398.83490691680515</c:v>
                </c:pt>
                <c:pt idx="391">
                  <c:v>534.29323743360794</c:v>
                </c:pt>
                <c:pt idx="392">
                  <c:v>826.6748304364138</c:v>
                </c:pt>
                <c:pt idx="393">
                  <c:v>764.04253204857412</c:v>
                </c:pt>
                <c:pt idx="394">
                  <c:v>556.61697305083442</c:v>
                </c:pt>
                <c:pt idx="395">
                  <c:v>406.90772850641702</c:v>
                </c:pt>
                <c:pt idx="396">
                  <c:v>431.97857932785485</c:v>
                </c:pt>
                <c:pt idx="397">
                  <c:v>576.69079063431184</c:v>
                </c:pt>
                <c:pt idx="398">
                  <c:v>884.13295175907672</c:v>
                </c:pt>
                <c:pt idx="399">
                  <c:v>786.40103972247357</c:v>
                </c:pt>
                <c:pt idx="400">
                  <c:v>547.47340182745097</c:v>
                </c:pt>
                <c:pt idx="401">
                  <c:v>384.94321695468767</c:v>
                </c:pt>
                <c:pt idx="402">
                  <c:v>392.11338201417107</c:v>
                </c:pt>
                <c:pt idx="403">
                  <c:v>495.67565514346313</c:v>
                </c:pt>
                <c:pt idx="404">
                  <c:v>725.94670364116917</c:v>
                </c:pt>
                <c:pt idx="405">
                  <c:v>598.29164341810042</c:v>
                </c:pt>
                <c:pt idx="406">
                  <c:v>383.82544755390728</c:v>
                </c:pt>
                <c:pt idx="407">
                  <c:v>250.32112010869429</c:v>
                </c:pt>
                <c:pt idx="408">
                  <c:v>238.78137389214541</c:v>
                </c:pt>
                <c:pt idx="409">
                  <c:v>313.12866183183235</c:v>
                </c:pt>
                <c:pt idx="410">
                  <c:v>467.4807046904657</c:v>
                </c:pt>
                <c:pt idx="411">
                  <c:v>409.90318424732487</c:v>
                </c:pt>
                <c:pt idx="412">
                  <c:v>285.40753727988323</c:v>
                </c:pt>
                <c:pt idx="413">
                  <c:v>205.82922971893447</c:v>
                </c:pt>
                <c:pt idx="414">
                  <c:v>211.24101988471071</c:v>
                </c:pt>
                <c:pt idx="415">
                  <c:v>268.77118040199008</c:v>
                </c:pt>
                <c:pt idx="416">
                  <c:v>419.50229368215849</c:v>
                </c:pt>
                <c:pt idx="417">
                  <c:v>407.22830334823493</c:v>
                </c:pt>
                <c:pt idx="418">
                  <c:v>315.74547957477114</c:v>
                </c:pt>
                <c:pt idx="419">
                  <c:v>243.18538175794123</c:v>
                </c:pt>
                <c:pt idx="420">
                  <c:v>269.33744804127548</c:v>
                </c:pt>
                <c:pt idx="421">
                  <c:v>356.10452885472193</c:v>
                </c:pt>
                <c:pt idx="422">
                  <c:v>573.48977658669594</c:v>
                </c:pt>
                <c:pt idx="423">
                  <c:v>551.37575257953063</c:v>
                </c:pt>
                <c:pt idx="424">
                  <c:v>420.65355146272259</c:v>
                </c:pt>
                <c:pt idx="425">
                  <c:v>322.49603107520824</c:v>
                </c:pt>
                <c:pt idx="426">
                  <c:v>354.81680999437589</c:v>
                </c:pt>
                <c:pt idx="427">
                  <c:v>483.4619409584526</c:v>
                </c:pt>
                <c:pt idx="428">
                  <c:v>751.54481606266347</c:v>
                </c:pt>
                <c:pt idx="429">
                  <c:v>704.05443656541115</c:v>
                </c:pt>
                <c:pt idx="430">
                  <c:v>515.00502401442975</c:v>
                </c:pt>
                <c:pt idx="431">
                  <c:v>387.85954794265842</c:v>
                </c:pt>
                <c:pt idx="432">
                  <c:v>421.6495193776704</c:v>
                </c:pt>
                <c:pt idx="433">
                  <c:v>562.715394464165</c:v>
                </c:pt>
                <c:pt idx="434">
                  <c:v>868.53015863083056</c:v>
                </c:pt>
                <c:pt idx="435">
                  <c:v>801.75227953776459</c:v>
                </c:pt>
                <c:pt idx="436">
                  <c:v>574.29796857087706</c:v>
                </c:pt>
                <c:pt idx="437">
                  <c:v>419.16225790451529</c:v>
                </c:pt>
                <c:pt idx="438">
                  <c:v>437.29748103315222</c:v>
                </c:pt>
                <c:pt idx="439">
                  <c:v>583.37886889947197</c:v>
                </c:pt>
                <c:pt idx="440">
                  <c:v>893.94134702385804</c:v>
                </c:pt>
                <c:pt idx="441">
                  <c:v>786.70342325671322</c:v>
                </c:pt>
                <c:pt idx="442">
                  <c:v>545.73392279163397</c:v>
                </c:pt>
                <c:pt idx="443">
                  <c:v>382.83422673879869</c:v>
                </c:pt>
                <c:pt idx="444">
                  <c:v>390.72924764675048</c:v>
                </c:pt>
                <c:pt idx="445">
                  <c:v>521.34289821957827</c:v>
                </c:pt>
                <c:pt idx="446">
                  <c:v>798.02890343234787</c:v>
                </c:pt>
                <c:pt idx="447">
                  <c:v>700.41215230562932</c:v>
                </c:pt>
                <c:pt idx="448">
                  <c:v>482.62780342297623</c:v>
                </c:pt>
                <c:pt idx="449">
                  <c:v>337.93810850058321</c:v>
                </c:pt>
                <c:pt idx="450">
                  <c:v>343.40561978774224</c:v>
                </c:pt>
                <c:pt idx="451">
                  <c:v>427.88149375149544</c:v>
                </c:pt>
                <c:pt idx="452">
                  <c:v>645.48727359226905</c:v>
                </c:pt>
                <c:pt idx="453">
                  <c:v>589.77210390386699</c:v>
                </c:pt>
                <c:pt idx="454">
                  <c:v>418.21549243956542</c:v>
                </c:pt>
                <c:pt idx="455">
                  <c:v>286.29180239663236</c:v>
                </c:pt>
                <c:pt idx="456">
                  <c:v>293.49540268770068</c:v>
                </c:pt>
                <c:pt idx="457">
                  <c:v>380.21007109706289</c:v>
                </c:pt>
                <c:pt idx="458">
                  <c:v>579.76070021618648</c:v>
                </c:pt>
                <c:pt idx="459">
                  <c:v>544.31658368849253</c:v>
                </c:pt>
                <c:pt idx="460">
                  <c:v>407.36976873848437</c:v>
                </c:pt>
                <c:pt idx="461">
                  <c:v>304.70775272231486</c:v>
                </c:pt>
                <c:pt idx="462">
                  <c:v>335.23855496857425</c:v>
                </c:pt>
                <c:pt idx="463">
                  <c:v>429.92139734365929</c:v>
                </c:pt>
                <c:pt idx="464">
                  <c:v>660.99759490530312</c:v>
                </c:pt>
                <c:pt idx="465">
                  <c:v>619.09913597343609</c:v>
                </c:pt>
                <c:pt idx="466">
                  <c:v>461.17384700321867</c:v>
                </c:pt>
                <c:pt idx="467">
                  <c:v>342.37891469941189</c:v>
                </c:pt>
                <c:pt idx="468">
                  <c:v>372.85972305451918</c:v>
                </c:pt>
                <c:pt idx="469">
                  <c:v>484.84023936265811</c:v>
                </c:pt>
                <c:pt idx="470">
                  <c:v>739.346701728526</c:v>
                </c:pt>
                <c:pt idx="471">
                  <c:v>687.40845192508937</c:v>
                </c:pt>
                <c:pt idx="472">
                  <c:v>506.01765480800856</c:v>
                </c:pt>
                <c:pt idx="473">
                  <c:v>372.95187289685668</c:v>
                </c:pt>
                <c:pt idx="474">
                  <c:v>399.95035442562818</c:v>
                </c:pt>
                <c:pt idx="475">
                  <c:v>523.19929302972753</c:v>
                </c:pt>
                <c:pt idx="476">
                  <c:v>807.54422256686519</c:v>
                </c:pt>
                <c:pt idx="477">
                  <c:v>703.0449630562947</c:v>
                </c:pt>
                <c:pt idx="478">
                  <c:v>470.66089054699404</c:v>
                </c:pt>
                <c:pt idx="479">
                  <c:v>323.39194015676065</c:v>
                </c:pt>
                <c:pt idx="480">
                  <c:v>328.67065156126506</c:v>
                </c:pt>
                <c:pt idx="481">
                  <c:v>446.17778455568344</c:v>
                </c:pt>
                <c:pt idx="482">
                  <c:v>691.8618650463593</c:v>
                </c:pt>
                <c:pt idx="483">
                  <c:v>631.00405413059889</c:v>
                </c:pt>
                <c:pt idx="484">
                  <c:v>443.62218588435837</c:v>
                </c:pt>
                <c:pt idx="485">
                  <c:v>314.08289362156205</c:v>
                </c:pt>
                <c:pt idx="486">
                  <c:v>323.60402290394723</c:v>
                </c:pt>
                <c:pt idx="487">
                  <c:v>441.13755515496155</c:v>
                </c:pt>
                <c:pt idx="488">
                  <c:v>686.3564342281494</c:v>
                </c:pt>
                <c:pt idx="489">
                  <c:v>603.82154697210626</c:v>
                </c:pt>
                <c:pt idx="490">
                  <c:v>417.07950733214119</c:v>
                </c:pt>
                <c:pt idx="491">
                  <c:v>289.64811501581408</c:v>
                </c:pt>
                <c:pt idx="492">
                  <c:v>291.81227903772873</c:v>
                </c:pt>
                <c:pt idx="493">
                  <c:v>373.17322319137759</c:v>
                </c:pt>
                <c:pt idx="494">
                  <c:v>585.46156884374307</c:v>
                </c:pt>
                <c:pt idx="495">
                  <c:v>552.08141683357474</c:v>
                </c:pt>
                <c:pt idx="496">
                  <c:v>412.54388356673792</c:v>
                </c:pt>
                <c:pt idx="497">
                  <c:v>308.15225849974689</c:v>
                </c:pt>
                <c:pt idx="498">
                  <c:v>337.05228957116856</c:v>
                </c:pt>
                <c:pt idx="499">
                  <c:v>439.83329740253299</c:v>
                </c:pt>
                <c:pt idx="500">
                  <c:v>688.9257838634519</c:v>
                </c:pt>
                <c:pt idx="501">
                  <c:v>645.2320012017185</c:v>
                </c:pt>
                <c:pt idx="502">
                  <c:v>480.24660936309209</c:v>
                </c:pt>
                <c:pt idx="503">
                  <c:v>353.60922539955089</c:v>
                </c:pt>
                <c:pt idx="504">
                  <c:v>380.62357183432829</c:v>
                </c:pt>
                <c:pt idx="505">
                  <c:v>488.38370502369258</c:v>
                </c:pt>
                <c:pt idx="506">
                  <c:v>758.40455873839676</c:v>
                </c:pt>
                <c:pt idx="507">
                  <c:v>704.36351629242779</c:v>
                </c:pt>
                <c:pt idx="508">
                  <c:v>519.70364726690468</c:v>
                </c:pt>
                <c:pt idx="509">
                  <c:v>387.31385473020765</c:v>
                </c:pt>
                <c:pt idx="510">
                  <c:v>419.27434593134734</c:v>
                </c:pt>
                <c:pt idx="511">
                  <c:v>534.50024575314035</c:v>
                </c:pt>
                <c:pt idx="512">
                  <c:v>817.57073627766249</c:v>
                </c:pt>
                <c:pt idx="513">
                  <c:v>753.04989822206824</c:v>
                </c:pt>
                <c:pt idx="514">
                  <c:v>550.83425539457517</c:v>
                </c:pt>
                <c:pt idx="515">
                  <c:v>404.97688818555184</c:v>
                </c:pt>
                <c:pt idx="516">
                  <c:v>425.98068456554279</c:v>
                </c:pt>
                <c:pt idx="517">
                  <c:v>560.51845660254605</c:v>
                </c:pt>
                <c:pt idx="518">
                  <c:v>858.2817761074557</c:v>
                </c:pt>
                <c:pt idx="519">
                  <c:v>782.87389699126993</c:v>
                </c:pt>
                <c:pt idx="520">
                  <c:v>557.80374334459827</c:v>
                </c:pt>
                <c:pt idx="521">
                  <c:v>402.36351109074781</c:v>
                </c:pt>
                <c:pt idx="522">
                  <c:v>417.20003441727772</c:v>
                </c:pt>
                <c:pt idx="523">
                  <c:v>554.43725075275779</c:v>
                </c:pt>
                <c:pt idx="524">
                  <c:v>846.29338768325636</c:v>
                </c:pt>
                <c:pt idx="525">
                  <c:v>749.94878828007995</c:v>
                </c:pt>
                <c:pt idx="526">
                  <c:v>516.60402888168483</c:v>
                </c:pt>
                <c:pt idx="527">
                  <c:v>358.34940735925318</c:v>
                </c:pt>
                <c:pt idx="528">
                  <c:v>369.23169049010261</c:v>
                </c:pt>
                <c:pt idx="529">
                  <c:v>464.98155615941238</c:v>
                </c:pt>
                <c:pt idx="530">
                  <c:v>672.48315025283966</c:v>
                </c:pt>
                <c:pt idx="531">
                  <c:v>557.07928433562961</c:v>
                </c:pt>
                <c:pt idx="532">
                  <c:v>358.64074365523078</c:v>
                </c:pt>
                <c:pt idx="533">
                  <c:v>227.72357643842375</c:v>
                </c:pt>
                <c:pt idx="534">
                  <c:v>208.60391630020564</c:v>
                </c:pt>
                <c:pt idx="535">
                  <c:v>240.30156374764195</c:v>
                </c:pt>
                <c:pt idx="536">
                  <c:v>313.11719093635378</c:v>
                </c:pt>
                <c:pt idx="537">
                  <c:v>236.9091418848981</c:v>
                </c:pt>
                <c:pt idx="538">
                  <c:v>140.8281933854968</c:v>
                </c:pt>
                <c:pt idx="539">
                  <c:v>84.047287412291297</c:v>
                </c:pt>
                <c:pt idx="540">
                  <c:v>70.838782830181898</c:v>
                </c:pt>
                <c:pt idx="541">
                  <c:v>91.562809935259239</c:v>
                </c:pt>
                <c:pt idx="542">
                  <c:v>163.42933914487767</c:v>
                </c:pt>
                <c:pt idx="543">
                  <c:v>180.06696886338639</c:v>
                </c:pt>
                <c:pt idx="544">
                  <c:v>147.39693426429881</c:v>
                </c:pt>
                <c:pt idx="545">
                  <c:v>120.47185363495299</c:v>
                </c:pt>
                <c:pt idx="546">
                  <c:v>340.08399721693303</c:v>
                </c:pt>
                <c:pt idx="547">
                  <c:v>441.30584815329775</c:v>
                </c:pt>
                <c:pt idx="548">
                  <c:v>673.30893421233156</c:v>
                </c:pt>
                <c:pt idx="549">
                  <c:v>612.34804168236246</c:v>
                </c:pt>
                <c:pt idx="550">
                  <c:v>440.18892679600719</c:v>
                </c:pt>
                <c:pt idx="551">
                  <c:v>321.00189333111518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6-40AF-8F8C-A3D49749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674223"/>
        <c:axId val="936674703"/>
      </c:lineChart>
      <c:catAx>
        <c:axId val="93667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Periodo</a:t>
                </a:r>
                <a:r>
                  <a:rPr lang="en-US" baseline="0"/>
                  <a:t> (1 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74703"/>
        <c:crosses val="autoZero"/>
        <c:auto val="1"/>
        <c:lblAlgn val="ctr"/>
        <c:lblOffset val="100"/>
        <c:noMultiLvlLbl val="0"/>
      </c:catAx>
      <c:valAx>
        <c:axId val="9366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MODELO_HOLT!$C$401:$C$548</c:f>
              <c:numCache>
                <c:formatCode>General</c:formatCode>
                <c:ptCount val="148"/>
                <c:pt idx="0">
                  <c:v>610</c:v>
                </c:pt>
                <c:pt idx="1">
                  <c:v>495</c:v>
                </c:pt>
                <c:pt idx="2">
                  <c:v>341</c:v>
                </c:pt>
                <c:pt idx="3">
                  <c:v>247</c:v>
                </c:pt>
                <c:pt idx="4">
                  <c:v>306</c:v>
                </c:pt>
                <c:pt idx="5">
                  <c:v>333</c:v>
                </c:pt>
                <c:pt idx="6">
                  <c:v>157</c:v>
                </c:pt>
                <c:pt idx="7">
                  <c:v>106</c:v>
                </c:pt>
                <c:pt idx="8">
                  <c:v>114</c:v>
                </c:pt>
                <c:pt idx="9">
                  <c:v>116</c:v>
                </c:pt>
                <c:pt idx="10">
                  <c:v>370</c:v>
                </c:pt>
                <c:pt idx="11">
                  <c:v>377</c:v>
                </c:pt>
                <c:pt idx="12">
                  <c:v>497</c:v>
                </c:pt>
                <c:pt idx="13">
                  <c:v>456</c:v>
                </c:pt>
                <c:pt idx="14">
                  <c:v>371</c:v>
                </c:pt>
                <c:pt idx="15">
                  <c:v>227</c:v>
                </c:pt>
                <c:pt idx="16">
                  <c:v>254</c:v>
                </c:pt>
                <c:pt idx="17">
                  <c:v>424</c:v>
                </c:pt>
                <c:pt idx="18">
                  <c:v>806</c:v>
                </c:pt>
                <c:pt idx="19">
                  <c:v>784</c:v>
                </c:pt>
                <c:pt idx="20">
                  <c:v>514</c:v>
                </c:pt>
                <c:pt idx="21">
                  <c:v>360</c:v>
                </c:pt>
                <c:pt idx="22">
                  <c:v>319</c:v>
                </c:pt>
                <c:pt idx="23">
                  <c:v>534.428</c:v>
                </c:pt>
                <c:pt idx="24">
                  <c:v>844.428</c:v>
                </c:pt>
                <c:pt idx="25">
                  <c:v>811.56399999999996</c:v>
                </c:pt>
                <c:pt idx="26">
                  <c:v>566</c:v>
                </c:pt>
                <c:pt idx="27">
                  <c:v>392</c:v>
                </c:pt>
                <c:pt idx="28">
                  <c:v>460</c:v>
                </c:pt>
                <c:pt idx="29">
                  <c:v>481</c:v>
                </c:pt>
                <c:pt idx="30">
                  <c:v>827</c:v>
                </c:pt>
                <c:pt idx="31">
                  <c:v>692</c:v>
                </c:pt>
                <c:pt idx="32">
                  <c:v>579.56399999999996</c:v>
                </c:pt>
                <c:pt idx="33">
                  <c:v>415</c:v>
                </c:pt>
                <c:pt idx="34">
                  <c:v>455</c:v>
                </c:pt>
                <c:pt idx="35">
                  <c:v>520</c:v>
                </c:pt>
                <c:pt idx="36">
                  <c:v>837</c:v>
                </c:pt>
                <c:pt idx="37">
                  <c:v>642</c:v>
                </c:pt>
                <c:pt idx="38">
                  <c:v>493</c:v>
                </c:pt>
                <c:pt idx="39">
                  <c:v>308</c:v>
                </c:pt>
                <c:pt idx="40">
                  <c:v>499</c:v>
                </c:pt>
                <c:pt idx="41">
                  <c:v>534.428</c:v>
                </c:pt>
                <c:pt idx="42">
                  <c:v>528</c:v>
                </c:pt>
                <c:pt idx="43">
                  <c:v>473</c:v>
                </c:pt>
                <c:pt idx="44">
                  <c:v>332</c:v>
                </c:pt>
                <c:pt idx="45">
                  <c:v>255</c:v>
                </c:pt>
                <c:pt idx="46">
                  <c:v>499</c:v>
                </c:pt>
                <c:pt idx="47">
                  <c:v>534.428</c:v>
                </c:pt>
                <c:pt idx="48">
                  <c:v>539</c:v>
                </c:pt>
                <c:pt idx="49">
                  <c:v>453</c:v>
                </c:pt>
                <c:pt idx="50">
                  <c:v>336</c:v>
                </c:pt>
                <c:pt idx="51">
                  <c:v>246</c:v>
                </c:pt>
                <c:pt idx="52">
                  <c:v>260</c:v>
                </c:pt>
                <c:pt idx="53">
                  <c:v>447</c:v>
                </c:pt>
                <c:pt idx="54">
                  <c:v>766</c:v>
                </c:pt>
                <c:pt idx="55">
                  <c:v>592</c:v>
                </c:pt>
                <c:pt idx="56">
                  <c:v>239</c:v>
                </c:pt>
                <c:pt idx="57">
                  <c:v>256</c:v>
                </c:pt>
                <c:pt idx="58">
                  <c:v>346</c:v>
                </c:pt>
                <c:pt idx="59">
                  <c:v>446</c:v>
                </c:pt>
                <c:pt idx="60">
                  <c:v>844.428</c:v>
                </c:pt>
                <c:pt idx="61">
                  <c:v>811.56399999999996</c:v>
                </c:pt>
                <c:pt idx="62">
                  <c:v>531</c:v>
                </c:pt>
                <c:pt idx="63">
                  <c:v>427</c:v>
                </c:pt>
                <c:pt idx="64">
                  <c:v>301</c:v>
                </c:pt>
                <c:pt idx="65">
                  <c:v>466</c:v>
                </c:pt>
                <c:pt idx="66">
                  <c:v>844.428</c:v>
                </c:pt>
                <c:pt idx="67">
                  <c:v>811.56399999999996</c:v>
                </c:pt>
                <c:pt idx="68">
                  <c:v>516</c:v>
                </c:pt>
                <c:pt idx="69">
                  <c:v>414</c:v>
                </c:pt>
                <c:pt idx="70">
                  <c:v>353</c:v>
                </c:pt>
                <c:pt idx="71">
                  <c:v>450</c:v>
                </c:pt>
                <c:pt idx="72">
                  <c:v>844.428</c:v>
                </c:pt>
                <c:pt idx="73">
                  <c:v>788</c:v>
                </c:pt>
                <c:pt idx="74">
                  <c:v>513</c:v>
                </c:pt>
                <c:pt idx="75">
                  <c:v>387</c:v>
                </c:pt>
                <c:pt idx="76">
                  <c:v>395</c:v>
                </c:pt>
                <c:pt idx="77">
                  <c:v>534.428</c:v>
                </c:pt>
                <c:pt idx="78">
                  <c:v>425</c:v>
                </c:pt>
                <c:pt idx="79">
                  <c:v>233</c:v>
                </c:pt>
                <c:pt idx="80">
                  <c:v>232</c:v>
                </c:pt>
                <c:pt idx="81">
                  <c:v>229</c:v>
                </c:pt>
                <c:pt idx="82">
                  <c:v>499</c:v>
                </c:pt>
                <c:pt idx="83">
                  <c:v>534.428</c:v>
                </c:pt>
                <c:pt idx="84">
                  <c:v>731</c:v>
                </c:pt>
                <c:pt idx="85">
                  <c:v>521</c:v>
                </c:pt>
                <c:pt idx="86">
                  <c:v>345</c:v>
                </c:pt>
                <c:pt idx="87">
                  <c:v>259</c:v>
                </c:pt>
                <c:pt idx="88">
                  <c:v>499</c:v>
                </c:pt>
                <c:pt idx="89">
                  <c:v>534.428</c:v>
                </c:pt>
                <c:pt idx="90">
                  <c:v>491</c:v>
                </c:pt>
                <c:pt idx="91">
                  <c:v>413</c:v>
                </c:pt>
                <c:pt idx="92">
                  <c:v>266</c:v>
                </c:pt>
                <c:pt idx="93">
                  <c:v>195</c:v>
                </c:pt>
                <c:pt idx="94">
                  <c:v>296</c:v>
                </c:pt>
                <c:pt idx="95">
                  <c:v>524</c:v>
                </c:pt>
                <c:pt idx="96">
                  <c:v>844.428</c:v>
                </c:pt>
                <c:pt idx="97">
                  <c:v>786</c:v>
                </c:pt>
                <c:pt idx="98">
                  <c:v>514</c:v>
                </c:pt>
                <c:pt idx="99">
                  <c:v>403</c:v>
                </c:pt>
                <c:pt idx="100">
                  <c:v>346</c:v>
                </c:pt>
                <c:pt idx="101">
                  <c:v>534.428</c:v>
                </c:pt>
                <c:pt idx="102">
                  <c:v>844.428</c:v>
                </c:pt>
                <c:pt idx="103">
                  <c:v>811.56399999999996</c:v>
                </c:pt>
                <c:pt idx="104">
                  <c:v>482</c:v>
                </c:pt>
                <c:pt idx="105">
                  <c:v>379</c:v>
                </c:pt>
                <c:pt idx="106">
                  <c:v>308</c:v>
                </c:pt>
                <c:pt idx="107">
                  <c:v>532</c:v>
                </c:pt>
                <c:pt idx="108">
                  <c:v>844.428</c:v>
                </c:pt>
                <c:pt idx="109">
                  <c:v>811.56399999999996</c:v>
                </c:pt>
                <c:pt idx="110">
                  <c:v>572</c:v>
                </c:pt>
                <c:pt idx="111">
                  <c:v>427</c:v>
                </c:pt>
                <c:pt idx="112">
                  <c:v>305</c:v>
                </c:pt>
                <c:pt idx="113">
                  <c:v>499</c:v>
                </c:pt>
                <c:pt idx="114">
                  <c:v>844.428</c:v>
                </c:pt>
                <c:pt idx="115">
                  <c:v>809</c:v>
                </c:pt>
                <c:pt idx="116">
                  <c:v>542</c:v>
                </c:pt>
                <c:pt idx="117">
                  <c:v>347</c:v>
                </c:pt>
                <c:pt idx="118">
                  <c:v>448</c:v>
                </c:pt>
                <c:pt idx="119">
                  <c:v>534.428</c:v>
                </c:pt>
                <c:pt idx="120">
                  <c:v>817</c:v>
                </c:pt>
                <c:pt idx="121">
                  <c:v>665</c:v>
                </c:pt>
                <c:pt idx="122">
                  <c:v>471</c:v>
                </c:pt>
                <c:pt idx="123">
                  <c:v>311</c:v>
                </c:pt>
                <c:pt idx="124">
                  <c:v>499</c:v>
                </c:pt>
                <c:pt idx="125">
                  <c:v>534.428</c:v>
                </c:pt>
                <c:pt idx="126">
                  <c:v>618</c:v>
                </c:pt>
                <c:pt idx="127">
                  <c:v>456</c:v>
                </c:pt>
                <c:pt idx="128">
                  <c:v>300</c:v>
                </c:pt>
                <c:pt idx="129">
                  <c:v>296</c:v>
                </c:pt>
                <c:pt idx="130">
                  <c:v>301</c:v>
                </c:pt>
                <c:pt idx="131">
                  <c:v>293</c:v>
                </c:pt>
                <c:pt idx="132">
                  <c:v>225</c:v>
                </c:pt>
                <c:pt idx="133">
                  <c:v>154</c:v>
                </c:pt>
                <c:pt idx="134">
                  <c:v>54</c:v>
                </c:pt>
                <c:pt idx="135">
                  <c:v>55</c:v>
                </c:pt>
                <c:pt idx="136">
                  <c:v>124</c:v>
                </c:pt>
                <c:pt idx="137">
                  <c:v>98</c:v>
                </c:pt>
                <c:pt idx="138">
                  <c:v>124</c:v>
                </c:pt>
                <c:pt idx="139">
                  <c:v>143</c:v>
                </c:pt>
                <c:pt idx="140">
                  <c:v>115</c:v>
                </c:pt>
                <c:pt idx="141">
                  <c:v>81</c:v>
                </c:pt>
                <c:pt idx="142">
                  <c:v>230</c:v>
                </c:pt>
                <c:pt idx="143">
                  <c:v>424</c:v>
                </c:pt>
                <c:pt idx="144">
                  <c:v>723</c:v>
                </c:pt>
                <c:pt idx="145">
                  <c:v>584</c:v>
                </c:pt>
                <c:pt idx="146">
                  <c:v>410</c:v>
                </c:pt>
                <c:pt idx="147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C-4DF7-82C0-B3C1F3D46A07}"/>
            </c:ext>
          </c:extLst>
        </c:ser>
        <c:ser>
          <c:idx val="1"/>
          <c:order val="1"/>
          <c:tx>
            <c:v>PROM_MOVIL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MODELO_HOLT!$F$401:$F$548</c:f>
              <c:numCache>
                <c:formatCode>0.00</c:formatCode>
                <c:ptCount val="148"/>
                <c:pt idx="0">
                  <c:v>-1.4497016063361254</c:v>
                </c:pt>
                <c:pt idx="1">
                  <c:v>-6.4286102998512025</c:v>
                </c:pt>
                <c:pt idx="2">
                  <c:v>-22.149700632686969</c:v>
                </c:pt>
                <c:pt idx="3">
                  <c:v>-36.319561838834652</c:v>
                </c:pt>
                <c:pt idx="4">
                  <c:v>-34.684033264351903</c:v>
                </c:pt>
                <c:pt idx="5">
                  <c:v>-28.331061269063703</c:v>
                </c:pt>
                <c:pt idx="6">
                  <c:v>-38.508309477156729</c:v>
                </c:pt>
                <c:pt idx="7">
                  <c:v>-44.619413246178212</c:v>
                </c:pt>
                <c:pt idx="8">
                  <c:v>-42.87810690084271</c:v>
                </c:pt>
                <c:pt idx="9">
                  <c:v>-37.985837170552458</c:v>
                </c:pt>
                <c:pt idx="10">
                  <c:v>-9.3098996573605177</c:v>
                </c:pt>
                <c:pt idx="11">
                  <c:v>6.2092006932659682</c:v>
                </c:pt>
                <c:pt idx="12">
                  <c:v>24.054731802679029</c:v>
                </c:pt>
                <c:pt idx="13">
                  <c:v>26.944116184050291</c:v>
                </c:pt>
                <c:pt idx="14">
                  <c:v>18.2849440743577</c:v>
                </c:pt>
                <c:pt idx="15">
                  <c:v>-0.56369522608384948</c:v>
                </c:pt>
                <c:pt idx="16">
                  <c:v>-7.3187959129526723</c:v>
                </c:pt>
                <c:pt idx="17">
                  <c:v>5.3298963826473367</c:v>
                </c:pt>
                <c:pt idx="18">
                  <c:v>45.428064933053072</c:v>
                </c:pt>
                <c:pt idx="19">
                  <c:v>59.007641678777112</c:v>
                </c:pt>
                <c:pt idx="20">
                  <c:v>36.050946533091924</c:v>
                </c:pt>
                <c:pt idx="21">
                  <c:v>7.6975807237279383</c:v>
                </c:pt>
                <c:pt idx="22">
                  <c:v>-10.578350787995927</c:v>
                </c:pt>
                <c:pt idx="23">
                  <c:v>0.80701434217900392</c:v>
                </c:pt>
                <c:pt idx="24">
                  <c:v>34.213211965168611</c:v>
                </c:pt>
                <c:pt idx="25">
                  <c:v>44.545299723568334</c:v>
                </c:pt>
                <c:pt idx="26">
                  <c:v>23.498185750063051</c:v>
                </c:pt>
                <c:pt idx="27">
                  <c:v>-4.5897368144602027</c:v>
                </c:pt>
                <c:pt idx="28">
                  <c:v>-11.819742557775202</c:v>
                </c:pt>
                <c:pt idx="29">
                  <c:v>-12.40866854179977</c:v>
                </c:pt>
                <c:pt idx="30">
                  <c:v>19.559537894790161</c:v>
                </c:pt>
                <c:pt idx="31">
                  <c:v>21.313600638188127</c:v>
                </c:pt>
                <c:pt idx="32">
                  <c:v>10.135627325016218</c:v>
                </c:pt>
                <c:pt idx="33">
                  <c:v>-11.06454605768948</c:v>
                </c:pt>
                <c:pt idx="34">
                  <c:v>-16.856821870023239</c:v>
                </c:pt>
                <c:pt idx="35">
                  <c:v>-12.327923049764676</c:v>
                </c:pt>
                <c:pt idx="36">
                  <c:v>19.530750446640848</c:v>
                </c:pt>
                <c:pt idx="37">
                  <c:v>15.833732919681873</c:v>
                </c:pt>
                <c:pt idx="38">
                  <c:v>-0.81284163129938847</c:v>
                </c:pt>
                <c:pt idx="39">
                  <c:v>-25.546507414463274</c:v>
                </c:pt>
                <c:pt idx="40">
                  <c:v>-18.176817980911878</c:v>
                </c:pt>
                <c:pt idx="41">
                  <c:v>-9.7412365401896306</c:v>
                </c:pt>
                <c:pt idx="42">
                  <c:v>-5.3096103456186627</c:v>
                </c:pt>
                <c:pt idx="43">
                  <c:v>-7.6102485791732084</c:v>
                </c:pt>
                <c:pt idx="44">
                  <c:v>-20.742638941489332</c:v>
                </c:pt>
                <c:pt idx="45">
                  <c:v>-32.240672714290199</c:v>
                </c:pt>
                <c:pt idx="46">
                  <c:v>-13.01304871867651</c:v>
                </c:pt>
                <c:pt idx="47">
                  <c:v>0.76818142385507215</c:v>
                </c:pt>
                <c:pt idx="48">
                  <c:v>7.8633278655485963</c:v>
                </c:pt>
                <c:pt idx="49">
                  <c:v>2.892250114079054</c:v>
                </c:pt>
                <c:pt idx="50">
                  <c:v>-10.333880494408142</c:v>
                </c:pt>
                <c:pt idx="51">
                  <c:v>-23.98463524807012</c:v>
                </c:pt>
                <c:pt idx="52">
                  <c:v>-27.254887905038188</c:v>
                </c:pt>
                <c:pt idx="53">
                  <c:v>-9.5743717954991006</c:v>
                </c:pt>
                <c:pt idx="54">
                  <c:v>28.660774559769969</c:v>
                </c:pt>
                <c:pt idx="55">
                  <c:v>29.156526563472518</c:v>
                </c:pt>
                <c:pt idx="56">
                  <c:v>-4.9946423454257705</c:v>
                </c:pt>
                <c:pt idx="57">
                  <c:v>-19.749197299697599</c:v>
                </c:pt>
                <c:pt idx="58">
                  <c:v>-17.101501470318013</c:v>
                </c:pt>
                <c:pt idx="59">
                  <c:v>-5.264995381593403</c:v>
                </c:pt>
                <c:pt idx="60">
                  <c:v>36.867262186225062</c:v>
                </c:pt>
                <c:pt idx="61">
                  <c:v>51.23625479769585</c:v>
                </c:pt>
                <c:pt idx="62">
                  <c:v>28.41503824552392</c:v>
                </c:pt>
                <c:pt idx="63">
                  <c:v>5.3152886928625058</c:v>
                </c:pt>
                <c:pt idx="64">
                  <c:v>-17.821964570299198</c:v>
                </c:pt>
                <c:pt idx="65">
                  <c:v>-12.705241857921513</c:v>
                </c:pt>
                <c:pt idx="66">
                  <c:v>25.003944038356465</c:v>
                </c:pt>
                <c:pt idx="67">
                  <c:v>38.273330164080605</c:v>
                </c:pt>
                <c:pt idx="68">
                  <c:v>14.729969650918196</c:v>
                </c:pt>
                <c:pt idx="69">
                  <c:v>-7.3119742691140459</c:v>
                </c:pt>
                <c:pt idx="70">
                  <c:v>-22.944449105709563</c:v>
                </c:pt>
                <c:pt idx="71">
                  <c:v>-19.8093613561275</c:v>
                </c:pt>
                <c:pt idx="72">
                  <c:v>19.008194163219194</c:v>
                </c:pt>
                <c:pt idx="73">
                  <c:v>31.239538893009332</c:v>
                </c:pt>
                <c:pt idx="74">
                  <c:v>9.671339310235652</c:v>
                </c:pt>
                <c:pt idx="75">
                  <c:v>-13.107499023244667</c:v>
                </c:pt>
                <c:pt idx="76">
                  <c:v>-22.36945489455799</c:v>
                </c:pt>
                <c:pt idx="77">
                  <c:v>-12.346042330991306</c:v>
                </c:pt>
                <c:pt idx="78">
                  <c:v>-16.171946365054396</c:v>
                </c:pt>
                <c:pt idx="79">
                  <c:v>-33.871164168890438</c:v>
                </c:pt>
                <c:pt idx="80">
                  <c:v>-39.585376117569936</c:v>
                </c:pt>
                <c:pt idx="81">
                  <c:v>-39.092656121841593</c:v>
                </c:pt>
                <c:pt idx="82">
                  <c:v>-11.032884272968975</c:v>
                </c:pt>
                <c:pt idx="83">
                  <c:v>6.8978835175458189</c:v>
                </c:pt>
                <c:pt idx="84">
                  <c:v>32.75463021831893</c:v>
                </c:pt>
                <c:pt idx="85">
                  <c:v>23.576519382049071</c:v>
                </c:pt>
                <c:pt idx="86">
                  <c:v>1.1173583278924237</c:v>
                </c:pt>
                <c:pt idx="87">
                  <c:v>-17.728192838154669</c:v>
                </c:pt>
                <c:pt idx="88">
                  <c:v>-3.7669755540838228</c:v>
                </c:pt>
                <c:pt idx="89">
                  <c:v>6.601568714978443</c:v>
                </c:pt>
                <c:pt idx="90">
                  <c:v>7.1794942224708969</c:v>
                </c:pt>
                <c:pt idx="91">
                  <c:v>-0.20347675888019268</c:v>
                </c:pt>
                <c:pt idx="92">
                  <c:v>-17.03281963144299</c:v>
                </c:pt>
                <c:pt idx="93">
                  <c:v>-30.13624387216889</c:v>
                </c:pt>
                <c:pt idx="94">
                  <c:v>-24.754659801629384</c:v>
                </c:pt>
                <c:pt idx="95">
                  <c:v>0.63023577508160145</c:v>
                </c:pt>
                <c:pt idx="96">
                  <c:v>41.850633387912652</c:v>
                </c:pt>
                <c:pt idx="97">
                  <c:v>53.023551213287703</c:v>
                </c:pt>
                <c:pt idx="98">
                  <c:v>29.246161338525614</c:v>
                </c:pt>
                <c:pt idx="99">
                  <c:v>4.9730857794248848</c:v>
                </c:pt>
                <c:pt idx="100">
                  <c:v>-12.498298964682721</c:v>
                </c:pt>
                <c:pt idx="101">
                  <c:v>-2.9759105824740075</c:v>
                </c:pt>
                <c:pt idx="102">
                  <c:v>29.857891677230924</c:v>
                </c:pt>
                <c:pt idx="103">
                  <c:v>40.301484533535557</c:v>
                </c:pt>
                <c:pt idx="104">
                  <c:v>12.130951425106616</c:v>
                </c:pt>
                <c:pt idx="105">
                  <c:v>-12.034395426283135</c:v>
                </c:pt>
                <c:pt idx="106">
                  <c:v>-29.182319795098653</c:v>
                </c:pt>
                <c:pt idx="107">
                  <c:v>-14.798393954259364</c:v>
                </c:pt>
                <c:pt idx="108">
                  <c:v>21.70010516363525</c:v>
                </c:pt>
                <c:pt idx="109">
                  <c:v>34.673600266676402</c:v>
                </c:pt>
                <c:pt idx="110">
                  <c:v>16.349228843165715</c:v>
                </c:pt>
                <c:pt idx="111">
                  <c:v>-7.1511437502394504</c:v>
                </c:pt>
                <c:pt idx="112">
                  <c:v>-29.002723383486433</c:v>
                </c:pt>
                <c:pt idx="113">
                  <c:v>-19.639752299263677</c:v>
                </c:pt>
                <c:pt idx="114">
                  <c:v>17.804201238939218</c:v>
                </c:pt>
                <c:pt idx="115">
                  <c:v>31.360840361154121</c:v>
                </c:pt>
                <c:pt idx="116">
                  <c:v>11.151117898535535</c:v>
                </c:pt>
                <c:pt idx="117">
                  <c:v>-17.305246719015759</c:v>
                </c:pt>
                <c:pt idx="118">
                  <c:v>-20.601393176904502</c:v>
                </c:pt>
                <c:pt idx="119">
                  <c:v>-12.583859555348559</c:v>
                </c:pt>
                <c:pt idx="120">
                  <c:v>17.908759279195209</c:v>
                </c:pt>
                <c:pt idx="121">
                  <c:v>17.5583541729941</c:v>
                </c:pt>
                <c:pt idx="122">
                  <c:v>-1.6535962046139296</c:v>
                </c:pt>
                <c:pt idx="123">
                  <c:v>-25.318628231226604</c:v>
                </c:pt>
                <c:pt idx="124">
                  <c:v>-17.715817383456422</c:v>
                </c:pt>
                <c:pt idx="125">
                  <c:v>-9.2074965035379588</c:v>
                </c:pt>
                <c:pt idx="126">
                  <c:v>3.3117354129405259</c:v>
                </c:pt>
                <c:pt idx="127">
                  <c:v>-5.431897135149665</c:v>
                </c:pt>
                <c:pt idx="128">
                  <c:v>-23.267406341550402</c:v>
                </c:pt>
                <c:pt idx="129">
                  <c:v>-30.272739281947224</c:v>
                </c:pt>
                <c:pt idx="130">
                  <c:v>-30.530805887366409</c:v>
                </c:pt>
                <c:pt idx="131">
                  <c:v>-28.629485994158841</c:v>
                </c:pt>
                <c:pt idx="132">
                  <c:v>-31.241185507012823</c:v>
                </c:pt>
                <c:pt idx="133">
                  <c:v>-36.099211572680126</c:v>
                </c:pt>
                <c:pt idx="134">
                  <c:v>-44.23071530331589</c:v>
                </c:pt>
                <c:pt idx="135">
                  <c:v>-44.14438775402899</c:v>
                </c:pt>
                <c:pt idx="136">
                  <c:v>-33.919092357015792</c:v>
                </c:pt>
                <c:pt idx="137">
                  <c:v>-28.195979300347901</c:v>
                </c:pt>
                <c:pt idx="138">
                  <c:v>-20.514015765549324</c:v>
                </c:pt>
                <c:pt idx="139">
                  <c:v>-13.193592214598583</c:v>
                </c:pt>
                <c:pt idx="140">
                  <c:v>-10.939161375318852</c:v>
                </c:pt>
                <c:pt idx="141">
                  <c:v>-11.909965740293085</c:v>
                </c:pt>
                <c:pt idx="142">
                  <c:v>2.0962370374959232</c:v>
                </c:pt>
                <c:pt idx="143">
                  <c:v>26.230615065237899</c:v>
                </c:pt>
                <c:pt idx="144">
                  <c:v>62.60570494296006</c:v>
                </c:pt>
                <c:pt idx="145">
                  <c:v>62.284985538177494</c:v>
                </c:pt>
                <c:pt idx="146">
                  <c:v>40.862184331398069</c:v>
                </c:pt>
                <c:pt idx="147">
                  <c:v>13.907415150250308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C-4DF7-82C0-B3C1F3D4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95503"/>
        <c:axId val="495196463"/>
      </c:lineChart>
      <c:catAx>
        <c:axId val="495195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6463"/>
        <c:crosses val="autoZero"/>
        <c:auto val="1"/>
        <c:lblAlgn val="ctr"/>
        <c:lblOffset val="100"/>
        <c:noMultiLvlLbl val="0"/>
      </c:catAx>
      <c:valAx>
        <c:axId val="4951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Modelo Holt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MODELO_HOLT!$B$3:$B$554</c:f>
              <c:numCache>
                <c:formatCode>0.00</c:formatCode>
                <c:ptCount val="5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</c:numCache>
            </c:numRef>
          </c:cat>
          <c:val>
            <c:numRef>
              <c:f>MODELO_HOLT!$C$3:$C$548</c:f>
              <c:numCache>
                <c:formatCode>General</c:formatCode>
                <c:ptCount val="546"/>
                <c:pt idx="0">
                  <c:v>295</c:v>
                </c:pt>
                <c:pt idx="1">
                  <c:v>479</c:v>
                </c:pt>
                <c:pt idx="2">
                  <c:v>837</c:v>
                </c:pt>
                <c:pt idx="3">
                  <c:v>811.56399999999996</c:v>
                </c:pt>
                <c:pt idx="4">
                  <c:v>579.56399999999996</c:v>
                </c:pt>
                <c:pt idx="5">
                  <c:v>427</c:v>
                </c:pt>
                <c:pt idx="6">
                  <c:v>270</c:v>
                </c:pt>
                <c:pt idx="7">
                  <c:v>406</c:v>
                </c:pt>
                <c:pt idx="8">
                  <c:v>844.428</c:v>
                </c:pt>
                <c:pt idx="9">
                  <c:v>767</c:v>
                </c:pt>
                <c:pt idx="10">
                  <c:v>579.56399999999996</c:v>
                </c:pt>
                <c:pt idx="11">
                  <c:v>427</c:v>
                </c:pt>
                <c:pt idx="12">
                  <c:v>380</c:v>
                </c:pt>
                <c:pt idx="13">
                  <c:v>492</c:v>
                </c:pt>
                <c:pt idx="14">
                  <c:v>741</c:v>
                </c:pt>
                <c:pt idx="15">
                  <c:v>671</c:v>
                </c:pt>
                <c:pt idx="16">
                  <c:v>469</c:v>
                </c:pt>
                <c:pt idx="17">
                  <c:v>389</c:v>
                </c:pt>
                <c:pt idx="18">
                  <c:v>489</c:v>
                </c:pt>
                <c:pt idx="19">
                  <c:v>450</c:v>
                </c:pt>
                <c:pt idx="20">
                  <c:v>492</c:v>
                </c:pt>
                <c:pt idx="21">
                  <c:v>490</c:v>
                </c:pt>
                <c:pt idx="22">
                  <c:v>397</c:v>
                </c:pt>
                <c:pt idx="23">
                  <c:v>312</c:v>
                </c:pt>
                <c:pt idx="24">
                  <c:v>450</c:v>
                </c:pt>
                <c:pt idx="25">
                  <c:v>421</c:v>
                </c:pt>
                <c:pt idx="26">
                  <c:v>382</c:v>
                </c:pt>
                <c:pt idx="27">
                  <c:v>229</c:v>
                </c:pt>
                <c:pt idx="28">
                  <c:v>185</c:v>
                </c:pt>
                <c:pt idx="29">
                  <c:v>193</c:v>
                </c:pt>
                <c:pt idx="30">
                  <c:v>274</c:v>
                </c:pt>
                <c:pt idx="31">
                  <c:v>451</c:v>
                </c:pt>
                <c:pt idx="32">
                  <c:v>844.428</c:v>
                </c:pt>
                <c:pt idx="33">
                  <c:v>811.56399999999996</c:v>
                </c:pt>
                <c:pt idx="34">
                  <c:v>579.56399999999996</c:v>
                </c:pt>
                <c:pt idx="35">
                  <c:v>427</c:v>
                </c:pt>
                <c:pt idx="36">
                  <c:v>306</c:v>
                </c:pt>
                <c:pt idx="37">
                  <c:v>445</c:v>
                </c:pt>
                <c:pt idx="38">
                  <c:v>844.428</c:v>
                </c:pt>
                <c:pt idx="39">
                  <c:v>811.56399999999996</c:v>
                </c:pt>
                <c:pt idx="40">
                  <c:v>579.56399999999996</c:v>
                </c:pt>
                <c:pt idx="41">
                  <c:v>427</c:v>
                </c:pt>
                <c:pt idx="42">
                  <c:v>278</c:v>
                </c:pt>
                <c:pt idx="43">
                  <c:v>441</c:v>
                </c:pt>
                <c:pt idx="44">
                  <c:v>844.428</c:v>
                </c:pt>
                <c:pt idx="45">
                  <c:v>811.56399999999996</c:v>
                </c:pt>
                <c:pt idx="46">
                  <c:v>579.56399999999996</c:v>
                </c:pt>
                <c:pt idx="47">
                  <c:v>427</c:v>
                </c:pt>
                <c:pt idx="48">
                  <c:v>267</c:v>
                </c:pt>
                <c:pt idx="49">
                  <c:v>417</c:v>
                </c:pt>
                <c:pt idx="50">
                  <c:v>810</c:v>
                </c:pt>
                <c:pt idx="51">
                  <c:v>811</c:v>
                </c:pt>
                <c:pt idx="52">
                  <c:v>579.56399999999996</c:v>
                </c:pt>
                <c:pt idx="53">
                  <c:v>427</c:v>
                </c:pt>
                <c:pt idx="54">
                  <c:v>324</c:v>
                </c:pt>
                <c:pt idx="55">
                  <c:v>467</c:v>
                </c:pt>
                <c:pt idx="56">
                  <c:v>730</c:v>
                </c:pt>
                <c:pt idx="57">
                  <c:v>640</c:v>
                </c:pt>
                <c:pt idx="58">
                  <c:v>492</c:v>
                </c:pt>
                <c:pt idx="59">
                  <c:v>370</c:v>
                </c:pt>
                <c:pt idx="60">
                  <c:v>499</c:v>
                </c:pt>
                <c:pt idx="61">
                  <c:v>531</c:v>
                </c:pt>
                <c:pt idx="62">
                  <c:v>512</c:v>
                </c:pt>
                <c:pt idx="63">
                  <c:v>300</c:v>
                </c:pt>
                <c:pt idx="64">
                  <c:v>275</c:v>
                </c:pt>
                <c:pt idx="65">
                  <c:v>160</c:v>
                </c:pt>
                <c:pt idx="66">
                  <c:v>499</c:v>
                </c:pt>
                <c:pt idx="67">
                  <c:v>513</c:v>
                </c:pt>
                <c:pt idx="68">
                  <c:v>505</c:v>
                </c:pt>
                <c:pt idx="69">
                  <c:v>491</c:v>
                </c:pt>
                <c:pt idx="70">
                  <c:v>465</c:v>
                </c:pt>
                <c:pt idx="71">
                  <c:v>300</c:v>
                </c:pt>
                <c:pt idx="72">
                  <c:v>274</c:v>
                </c:pt>
                <c:pt idx="73">
                  <c:v>464</c:v>
                </c:pt>
                <c:pt idx="74">
                  <c:v>818</c:v>
                </c:pt>
                <c:pt idx="75">
                  <c:v>811.56399999999996</c:v>
                </c:pt>
                <c:pt idx="76">
                  <c:v>555</c:v>
                </c:pt>
                <c:pt idx="77">
                  <c:v>427</c:v>
                </c:pt>
                <c:pt idx="78">
                  <c:v>283</c:v>
                </c:pt>
                <c:pt idx="79">
                  <c:v>458</c:v>
                </c:pt>
                <c:pt idx="80">
                  <c:v>812</c:v>
                </c:pt>
                <c:pt idx="81">
                  <c:v>811.56399999999996</c:v>
                </c:pt>
                <c:pt idx="82">
                  <c:v>579.56399999999996</c:v>
                </c:pt>
                <c:pt idx="83">
                  <c:v>427</c:v>
                </c:pt>
                <c:pt idx="84">
                  <c:v>266</c:v>
                </c:pt>
                <c:pt idx="85">
                  <c:v>431</c:v>
                </c:pt>
                <c:pt idx="86">
                  <c:v>844.428</c:v>
                </c:pt>
                <c:pt idx="87">
                  <c:v>811.56399999999996</c:v>
                </c:pt>
                <c:pt idx="88">
                  <c:v>579.56399999999996</c:v>
                </c:pt>
                <c:pt idx="89">
                  <c:v>427</c:v>
                </c:pt>
                <c:pt idx="90">
                  <c:v>260</c:v>
                </c:pt>
                <c:pt idx="91">
                  <c:v>419</c:v>
                </c:pt>
                <c:pt idx="92">
                  <c:v>844.428</c:v>
                </c:pt>
                <c:pt idx="93">
                  <c:v>811.56399999999996</c:v>
                </c:pt>
                <c:pt idx="94">
                  <c:v>579.56399999999996</c:v>
                </c:pt>
                <c:pt idx="95">
                  <c:v>427</c:v>
                </c:pt>
                <c:pt idx="96">
                  <c:v>383</c:v>
                </c:pt>
                <c:pt idx="97">
                  <c:v>488</c:v>
                </c:pt>
                <c:pt idx="98">
                  <c:v>791</c:v>
                </c:pt>
                <c:pt idx="99">
                  <c:v>669</c:v>
                </c:pt>
                <c:pt idx="100">
                  <c:v>491</c:v>
                </c:pt>
                <c:pt idx="101">
                  <c:v>359</c:v>
                </c:pt>
                <c:pt idx="102">
                  <c:v>499</c:v>
                </c:pt>
                <c:pt idx="103">
                  <c:v>534.428</c:v>
                </c:pt>
                <c:pt idx="104">
                  <c:v>635</c:v>
                </c:pt>
                <c:pt idx="105">
                  <c:v>554</c:v>
                </c:pt>
                <c:pt idx="106">
                  <c:v>488</c:v>
                </c:pt>
                <c:pt idx="107">
                  <c:v>341</c:v>
                </c:pt>
                <c:pt idx="108">
                  <c:v>276</c:v>
                </c:pt>
                <c:pt idx="109">
                  <c:v>356</c:v>
                </c:pt>
                <c:pt idx="110">
                  <c:v>343</c:v>
                </c:pt>
                <c:pt idx="111">
                  <c:v>377</c:v>
                </c:pt>
                <c:pt idx="112">
                  <c:v>341</c:v>
                </c:pt>
                <c:pt idx="113">
                  <c:v>274</c:v>
                </c:pt>
                <c:pt idx="114">
                  <c:v>309</c:v>
                </c:pt>
                <c:pt idx="115">
                  <c:v>460</c:v>
                </c:pt>
                <c:pt idx="116">
                  <c:v>844.428</c:v>
                </c:pt>
                <c:pt idx="117">
                  <c:v>811.56399999999996</c:v>
                </c:pt>
                <c:pt idx="118">
                  <c:v>299</c:v>
                </c:pt>
                <c:pt idx="119">
                  <c:v>261</c:v>
                </c:pt>
                <c:pt idx="120">
                  <c:v>302</c:v>
                </c:pt>
                <c:pt idx="121">
                  <c:v>467</c:v>
                </c:pt>
                <c:pt idx="122">
                  <c:v>844.428</c:v>
                </c:pt>
                <c:pt idx="123">
                  <c:v>625</c:v>
                </c:pt>
                <c:pt idx="124">
                  <c:v>476</c:v>
                </c:pt>
                <c:pt idx="125">
                  <c:v>358</c:v>
                </c:pt>
                <c:pt idx="126">
                  <c:v>316</c:v>
                </c:pt>
                <c:pt idx="127">
                  <c:v>460</c:v>
                </c:pt>
                <c:pt idx="128">
                  <c:v>783</c:v>
                </c:pt>
                <c:pt idx="129">
                  <c:v>683</c:v>
                </c:pt>
                <c:pt idx="130">
                  <c:v>579.56399999999996</c:v>
                </c:pt>
                <c:pt idx="131">
                  <c:v>391</c:v>
                </c:pt>
                <c:pt idx="132">
                  <c:v>305</c:v>
                </c:pt>
                <c:pt idx="133">
                  <c:v>465</c:v>
                </c:pt>
                <c:pt idx="134">
                  <c:v>820</c:v>
                </c:pt>
                <c:pt idx="135">
                  <c:v>811.56399999999996</c:v>
                </c:pt>
                <c:pt idx="136">
                  <c:v>579.56399999999996</c:v>
                </c:pt>
                <c:pt idx="137">
                  <c:v>427</c:v>
                </c:pt>
                <c:pt idx="138">
                  <c:v>350</c:v>
                </c:pt>
                <c:pt idx="139">
                  <c:v>515</c:v>
                </c:pt>
                <c:pt idx="140">
                  <c:v>812</c:v>
                </c:pt>
                <c:pt idx="141">
                  <c:v>736</c:v>
                </c:pt>
                <c:pt idx="142">
                  <c:v>536</c:v>
                </c:pt>
                <c:pt idx="143">
                  <c:v>363</c:v>
                </c:pt>
                <c:pt idx="144">
                  <c:v>233</c:v>
                </c:pt>
                <c:pt idx="145">
                  <c:v>434</c:v>
                </c:pt>
                <c:pt idx="146">
                  <c:v>403</c:v>
                </c:pt>
                <c:pt idx="147">
                  <c:v>383</c:v>
                </c:pt>
                <c:pt idx="148">
                  <c:v>354</c:v>
                </c:pt>
                <c:pt idx="149">
                  <c:v>241</c:v>
                </c:pt>
                <c:pt idx="150">
                  <c:v>391</c:v>
                </c:pt>
                <c:pt idx="151">
                  <c:v>173</c:v>
                </c:pt>
                <c:pt idx="152">
                  <c:v>233</c:v>
                </c:pt>
                <c:pt idx="153">
                  <c:v>264</c:v>
                </c:pt>
                <c:pt idx="154">
                  <c:v>292</c:v>
                </c:pt>
                <c:pt idx="155">
                  <c:v>211</c:v>
                </c:pt>
                <c:pt idx="156">
                  <c:v>282</c:v>
                </c:pt>
                <c:pt idx="157">
                  <c:v>444</c:v>
                </c:pt>
                <c:pt idx="158">
                  <c:v>844.428</c:v>
                </c:pt>
                <c:pt idx="159">
                  <c:v>811.56399999999996</c:v>
                </c:pt>
                <c:pt idx="160">
                  <c:v>573</c:v>
                </c:pt>
                <c:pt idx="161">
                  <c:v>416</c:v>
                </c:pt>
                <c:pt idx="162">
                  <c:v>317</c:v>
                </c:pt>
                <c:pt idx="163">
                  <c:v>480</c:v>
                </c:pt>
                <c:pt idx="164">
                  <c:v>844.428</c:v>
                </c:pt>
                <c:pt idx="165">
                  <c:v>811.56399999999996</c:v>
                </c:pt>
                <c:pt idx="166">
                  <c:v>579.56399999999996</c:v>
                </c:pt>
                <c:pt idx="167">
                  <c:v>427</c:v>
                </c:pt>
                <c:pt idx="168">
                  <c:v>338</c:v>
                </c:pt>
                <c:pt idx="169">
                  <c:v>493</c:v>
                </c:pt>
                <c:pt idx="170">
                  <c:v>844.428</c:v>
                </c:pt>
                <c:pt idx="171">
                  <c:v>811.56399999999996</c:v>
                </c:pt>
                <c:pt idx="172">
                  <c:v>579.56399999999996</c:v>
                </c:pt>
                <c:pt idx="173">
                  <c:v>427</c:v>
                </c:pt>
                <c:pt idx="174">
                  <c:v>338</c:v>
                </c:pt>
                <c:pt idx="175">
                  <c:v>482</c:v>
                </c:pt>
                <c:pt idx="176">
                  <c:v>844</c:v>
                </c:pt>
                <c:pt idx="177">
                  <c:v>811.56399999999996</c:v>
                </c:pt>
                <c:pt idx="178">
                  <c:v>579.56399999999996</c:v>
                </c:pt>
                <c:pt idx="179">
                  <c:v>427</c:v>
                </c:pt>
                <c:pt idx="180">
                  <c:v>499</c:v>
                </c:pt>
                <c:pt idx="181">
                  <c:v>528</c:v>
                </c:pt>
                <c:pt idx="182">
                  <c:v>617</c:v>
                </c:pt>
                <c:pt idx="183">
                  <c:v>546</c:v>
                </c:pt>
                <c:pt idx="184">
                  <c:v>452</c:v>
                </c:pt>
                <c:pt idx="185">
                  <c:v>356</c:v>
                </c:pt>
                <c:pt idx="186">
                  <c:v>499</c:v>
                </c:pt>
                <c:pt idx="187">
                  <c:v>462</c:v>
                </c:pt>
                <c:pt idx="188">
                  <c:v>463</c:v>
                </c:pt>
                <c:pt idx="189">
                  <c:v>442</c:v>
                </c:pt>
                <c:pt idx="190">
                  <c:v>392</c:v>
                </c:pt>
                <c:pt idx="191">
                  <c:v>207</c:v>
                </c:pt>
                <c:pt idx="192">
                  <c:v>355</c:v>
                </c:pt>
                <c:pt idx="193">
                  <c:v>474</c:v>
                </c:pt>
                <c:pt idx="194">
                  <c:v>503</c:v>
                </c:pt>
                <c:pt idx="195">
                  <c:v>500</c:v>
                </c:pt>
                <c:pt idx="196">
                  <c:v>292</c:v>
                </c:pt>
                <c:pt idx="197">
                  <c:v>104</c:v>
                </c:pt>
                <c:pt idx="198">
                  <c:v>449</c:v>
                </c:pt>
                <c:pt idx="199">
                  <c:v>500</c:v>
                </c:pt>
                <c:pt idx="200">
                  <c:v>498</c:v>
                </c:pt>
                <c:pt idx="201">
                  <c:v>482</c:v>
                </c:pt>
                <c:pt idx="202">
                  <c:v>374</c:v>
                </c:pt>
                <c:pt idx="203">
                  <c:v>261</c:v>
                </c:pt>
                <c:pt idx="204">
                  <c:v>292</c:v>
                </c:pt>
                <c:pt idx="205">
                  <c:v>458</c:v>
                </c:pt>
                <c:pt idx="206">
                  <c:v>844.428</c:v>
                </c:pt>
                <c:pt idx="207">
                  <c:v>811.56399999999996</c:v>
                </c:pt>
                <c:pt idx="208">
                  <c:v>552</c:v>
                </c:pt>
                <c:pt idx="209">
                  <c:v>385</c:v>
                </c:pt>
                <c:pt idx="210">
                  <c:v>245</c:v>
                </c:pt>
                <c:pt idx="211">
                  <c:v>430</c:v>
                </c:pt>
                <c:pt idx="212">
                  <c:v>844.428</c:v>
                </c:pt>
                <c:pt idx="213">
                  <c:v>811.56399999999996</c:v>
                </c:pt>
                <c:pt idx="214">
                  <c:v>579.56399999999996</c:v>
                </c:pt>
                <c:pt idx="215">
                  <c:v>412</c:v>
                </c:pt>
                <c:pt idx="216">
                  <c:v>270</c:v>
                </c:pt>
                <c:pt idx="217">
                  <c:v>416</c:v>
                </c:pt>
                <c:pt idx="218">
                  <c:v>808</c:v>
                </c:pt>
                <c:pt idx="219">
                  <c:v>811.56399999999996</c:v>
                </c:pt>
                <c:pt idx="220">
                  <c:v>558</c:v>
                </c:pt>
                <c:pt idx="221">
                  <c:v>406</c:v>
                </c:pt>
                <c:pt idx="222">
                  <c:v>331</c:v>
                </c:pt>
                <c:pt idx="223">
                  <c:v>470</c:v>
                </c:pt>
                <c:pt idx="224">
                  <c:v>772</c:v>
                </c:pt>
                <c:pt idx="225">
                  <c:v>792</c:v>
                </c:pt>
                <c:pt idx="226">
                  <c:v>568</c:v>
                </c:pt>
                <c:pt idx="227">
                  <c:v>391</c:v>
                </c:pt>
                <c:pt idx="228">
                  <c:v>499</c:v>
                </c:pt>
                <c:pt idx="229">
                  <c:v>114</c:v>
                </c:pt>
                <c:pt idx="230">
                  <c:v>171</c:v>
                </c:pt>
                <c:pt idx="231">
                  <c:v>167</c:v>
                </c:pt>
                <c:pt idx="232">
                  <c:v>215</c:v>
                </c:pt>
                <c:pt idx="233">
                  <c:v>194</c:v>
                </c:pt>
                <c:pt idx="234">
                  <c:v>499</c:v>
                </c:pt>
                <c:pt idx="235">
                  <c:v>534.428</c:v>
                </c:pt>
                <c:pt idx="236">
                  <c:v>671</c:v>
                </c:pt>
                <c:pt idx="237">
                  <c:v>560</c:v>
                </c:pt>
                <c:pt idx="238">
                  <c:v>496</c:v>
                </c:pt>
                <c:pt idx="239">
                  <c:v>356</c:v>
                </c:pt>
                <c:pt idx="240">
                  <c:v>346</c:v>
                </c:pt>
                <c:pt idx="241">
                  <c:v>488</c:v>
                </c:pt>
                <c:pt idx="242">
                  <c:v>844.428</c:v>
                </c:pt>
                <c:pt idx="243">
                  <c:v>811.56399999999996</c:v>
                </c:pt>
                <c:pt idx="244">
                  <c:v>579.56399999999996</c:v>
                </c:pt>
                <c:pt idx="245">
                  <c:v>390</c:v>
                </c:pt>
                <c:pt idx="246">
                  <c:v>326</c:v>
                </c:pt>
                <c:pt idx="247">
                  <c:v>534.428</c:v>
                </c:pt>
                <c:pt idx="248">
                  <c:v>844.428</c:v>
                </c:pt>
                <c:pt idx="249">
                  <c:v>811.56399999999996</c:v>
                </c:pt>
                <c:pt idx="250">
                  <c:v>579.56399999999996</c:v>
                </c:pt>
                <c:pt idx="251">
                  <c:v>427</c:v>
                </c:pt>
                <c:pt idx="252">
                  <c:v>318</c:v>
                </c:pt>
                <c:pt idx="253">
                  <c:v>509</c:v>
                </c:pt>
                <c:pt idx="254">
                  <c:v>844.428</c:v>
                </c:pt>
                <c:pt idx="255">
                  <c:v>811.56399999999996</c:v>
                </c:pt>
                <c:pt idx="256">
                  <c:v>579.56399999999996</c:v>
                </c:pt>
                <c:pt idx="257">
                  <c:v>427</c:v>
                </c:pt>
                <c:pt idx="258">
                  <c:v>352</c:v>
                </c:pt>
                <c:pt idx="259">
                  <c:v>491</c:v>
                </c:pt>
                <c:pt idx="260">
                  <c:v>844.428</c:v>
                </c:pt>
                <c:pt idx="261">
                  <c:v>811.56399999999996</c:v>
                </c:pt>
                <c:pt idx="262">
                  <c:v>579.56399999999996</c:v>
                </c:pt>
                <c:pt idx="263">
                  <c:v>427</c:v>
                </c:pt>
                <c:pt idx="264">
                  <c:v>367</c:v>
                </c:pt>
                <c:pt idx="265">
                  <c:v>534.428</c:v>
                </c:pt>
                <c:pt idx="266">
                  <c:v>844.428</c:v>
                </c:pt>
                <c:pt idx="267">
                  <c:v>808</c:v>
                </c:pt>
                <c:pt idx="268">
                  <c:v>579</c:v>
                </c:pt>
                <c:pt idx="269">
                  <c:v>404</c:v>
                </c:pt>
                <c:pt idx="270">
                  <c:v>499</c:v>
                </c:pt>
                <c:pt idx="271">
                  <c:v>534.428</c:v>
                </c:pt>
                <c:pt idx="272">
                  <c:v>729</c:v>
                </c:pt>
                <c:pt idx="273">
                  <c:v>614</c:v>
                </c:pt>
                <c:pt idx="274">
                  <c:v>478</c:v>
                </c:pt>
                <c:pt idx="275">
                  <c:v>330</c:v>
                </c:pt>
                <c:pt idx="276">
                  <c:v>499</c:v>
                </c:pt>
                <c:pt idx="277">
                  <c:v>534.428</c:v>
                </c:pt>
                <c:pt idx="278">
                  <c:v>570</c:v>
                </c:pt>
                <c:pt idx="279">
                  <c:v>481</c:v>
                </c:pt>
                <c:pt idx="280">
                  <c:v>403</c:v>
                </c:pt>
                <c:pt idx="281">
                  <c:v>324</c:v>
                </c:pt>
                <c:pt idx="282">
                  <c:v>338</c:v>
                </c:pt>
                <c:pt idx="283">
                  <c:v>453</c:v>
                </c:pt>
                <c:pt idx="284">
                  <c:v>842</c:v>
                </c:pt>
                <c:pt idx="285">
                  <c:v>774</c:v>
                </c:pt>
                <c:pt idx="286">
                  <c:v>486</c:v>
                </c:pt>
                <c:pt idx="287">
                  <c:v>340</c:v>
                </c:pt>
                <c:pt idx="288">
                  <c:v>36</c:v>
                </c:pt>
                <c:pt idx="289">
                  <c:v>141</c:v>
                </c:pt>
                <c:pt idx="290">
                  <c:v>338</c:v>
                </c:pt>
                <c:pt idx="291">
                  <c:v>281</c:v>
                </c:pt>
                <c:pt idx="292">
                  <c:v>324</c:v>
                </c:pt>
                <c:pt idx="293">
                  <c:v>290</c:v>
                </c:pt>
                <c:pt idx="294">
                  <c:v>311</c:v>
                </c:pt>
                <c:pt idx="295">
                  <c:v>466</c:v>
                </c:pt>
                <c:pt idx="296">
                  <c:v>844.428</c:v>
                </c:pt>
                <c:pt idx="297">
                  <c:v>811.56399999999996</c:v>
                </c:pt>
                <c:pt idx="298">
                  <c:v>579.56399999999996</c:v>
                </c:pt>
                <c:pt idx="299">
                  <c:v>409</c:v>
                </c:pt>
                <c:pt idx="300">
                  <c:v>291</c:v>
                </c:pt>
                <c:pt idx="301">
                  <c:v>457</c:v>
                </c:pt>
                <c:pt idx="302">
                  <c:v>844.428</c:v>
                </c:pt>
                <c:pt idx="303">
                  <c:v>811.56399999999996</c:v>
                </c:pt>
                <c:pt idx="304">
                  <c:v>579.56399999999996</c:v>
                </c:pt>
                <c:pt idx="305">
                  <c:v>417</c:v>
                </c:pt>
                <c:pt idx="306">
                  <c:v>423</c:v>
                </c:pt>
                <c:pt idx="307">
                  <c:v>534.428</c:v>
                </c:pt>
                <c:pt idx="308">
                  <c:v>844.428</c:v>
                </c:pt>
                <c:pt idx="309">
                  <c:v>805</c:v>
                </c:pt>
                <c:pt idx="310">
                  <c:v>579.56399999999996</c:v>
                </c:pt>
                <c:pt idx="311">
                  <c:v>369</c:v>
                </c:pt>
                <c:pt idx="312">
                  <c:v>499</c:v>
                </c:pt>
                <c:pt idx="313">
                  <c:v>534.428</c:v>
                </c:pt>
                <c:pt idx="314">
                  <c:v>646</c:v>
                </c:pt>
                <c:pt idx="315">
                  <c:v>598</c:v>
                </c:pt>
                <c:pt idx="316">
                  <c:v>407</c:v>
                </c:pt>
                <c:pt idx="317">
                  <c:v>325</c:v>
                </c:pt>
                <c:pt idx="318">
                  <c:v>499</c:v>
                </c:pt>
                <c:pt idx="319">
                  <c:v>534.428</c:v>
                </c:pt>
                <c:pt idx="320">
                  <c:v>723</c:v>
                </c:pt>
                <c:pt idx="321">
                  <c:v>540</c:v>
                </c:pt>
                <c:pt idx="322">
                  <c:v>413</c:v>
                </c:pt>
                <c:pt idx="323">
                  <c:v>252</c:v>
                </c:pt>
                <c:pt idx="324">
                  <c:v>300</c:v>
                </c:pt>
                <c:pt idx="325">
                  <c:v>516</c:v>
                </c:pt>
                <c:pt idx="326">
                  <c:v>844.428</c:v>
                </c:pt>
                <c:pt idx="327">
                  <c:v>811.56399999999996</c:v>
                </c:pt>
                <c:pt idx="328">
                  <c:v>579.56399999999996</c:v>
                </c:pt>
                <c:pt idx="329">
                  <c:v>427</c:v>
                </c:pt>
                <c:pt idx="330">
                  <c:v>303</c:v>
                </c:pt>
                <c:pt idx="331">
                  <c:v>495</c:v>
                </c:pt>
                <c:pt idx="332">
                  <c:v>844.428</c:v>
                </c:pt>
                <c:pt idx="333">
                  <c:v>811.56399999999996</c:v>
                </c:pt>
                <c:pt idx="334">
                  <c:v>539</c:v>
                </c:pt>
                <c:pt idx="335">
                  <c:v>425</c:v>
                </c:pt>
                <c:pt idx="336">
                  <c:v>300</c:v>
                </c:pt>
                <c:pt idx="337">
                  <c:v>468</c:v>
                </c:pt>
                <c:pt idx="338">
                  <c:v>844.428</c:v>
                </c:pt>
                <c:pt idx="339">
                  <c:v>811.56399999999996</c:v>
                </c:pt>
                <c:pt idx="340">
                  <c:v>579.56399999999996</c:v>
                </c:pt>
                <c:pt idx="341">
                  <c:v>427</c:v>
                </c:pt>
                <c:pt idx="342">
                  <c:v>296</c:v>
                </c:pt>
                <c:pt idx="343">
                  <c:v>472</c:v>
                </c:pt>
                <c:pt idx="344">
                  <c:v>844.428</c:v>
                </c:pt>
                <c:pt idx="345">
                  <c:v>811.56399999999996</c:v>
                </c:pt>
                <c:pt idx="346">
                  <c:v>559</c:v>
                </c:pt>
                <c:pt idx="347">
                  <c:v>427</c:v>
                </c:pt>
                <c:pt idx="348">
                  <c:v>392</c:v>
                </c:pt>
                <c:pt idx="349">
                  <c:v>502</c:v>
                </c:pt>
                <c:pt idx="350">
                  <c:v>808</c:v>
                </c:pt>
                <c:pt idx="351">
                  <c:v>667</c:v>
                </c:pt>
                <c:pt idx="352">
                  <c:v>508</c:v>
                </c:pt>
                <c:pt idx="353">
                  <c:v>336</c:v>
                </c:pt>
                <c:pt idx="354">
                  <c:v>499</c:v>
                </c:pt>
                <c:pt idx="355">
                  <c:v>534.428</c:v>
                </c:pt>
                <c:pt idx="356">
                  <c:v>712</c:v>
                </c:pt>
                <c:pt idx="357">
                  <c:v>594</c:v>
                </c:pt>
                <c:pt idx="358">
                  <c:v>470</c:v>
                </c:pt>
                <c:pt idx="359">
                  <c:v>315</c:v>
                </c:pt>
                <c:pt idx="360">
                  <c:v>499</c:v>
                </c:pt>
                <c:pt idx="361">
                  <c:v>534.428</c:v>
                </c:pt>
                <c:pt idx="362">
                  <c:v>575</c:v>
                </c:pt>
                <c:pt idx="363">
                  <c:v>401</c:v>
                </c:pt>
                <c:pt idx="364">
                  <c:v>257</c:v>
                </c:pt>
                <c:pt idx="365">
                  <c:v>194</c:v>
                </c:pt>
                <c:pt idx="366">
                  <c:v>329</c:v>
                </c:pt>
                <c:pt idx="367">
                  <c:v>459</c:v>
                </c:pt>
                <c:pt idx="368">
                  <c:v>844.428</c:v>
                </c:pt>
                <c:pt idx="369">
                  <c:v>613</c:v>
                </c:pt>
                <c:pt idx="370">
                  <c:v>516</c:v>
                </c:pt>
                <c:pt idx="371">
                  <c:v>262</c:v>
                </c:pt>
                <c:pt idx="372">
                  <c:v>209</c:v>
                </c:pt>
                <c:pt idx="373">
                  <c:v>374</c:v>
                </c:pt>
                <c:pt idx="374">
                  <c:v>715</c:v>
                </c:pt>
                <c:pt idx="375">
                  <c:v>687</c:v>
                </c:pt>
                <c:pt idx="376">
                  <c:v>395</c:v>
                </c:pt>
                <c:pt idx="377">
                  <c:v>306</c:v>
                </c:pt>
                <c:pt idx="378">
                  <c:v>319</c:v>
                </c:pt>
                <c:pt idx="379">
                  <c:v>478</c:v>
                </c:pt>
                <c:pt idx="380">
                  <c:v>844.428</c:v>
                </c:pt>
                <c:pt idx="381">
                  <c:v>810</c:v>
                </c:pt>
                <c:pt idx="382">
                  <c:v>579.56399999999996</c:v>
                </c:pt>
                <c:pt idx="383">
                  <c:v>427</c:v>
                </c:pt>
                <c:pt idx="384">
                  <c:v>325</c:v>
                </c:pt>
                <c:pt idx="385">
                  <c:v>497</c:v>
                </c:pt>
                <c:pt idx="386">
                  <c:v>844.428</c:v>
                </c:pt>
                <c:pt idx="387">
                  <c:v>811.56399999999996</c:v>
                </c:pt>
                <c:pt idx="388">
                  <c:v>534</c:v>
                </c:pt>
                <c:pt idx="389">
                  <c:v>427</c:v>
                </c:pt>
                <c:pt idx="390">
                  <c:v>470</c:v>
                </c:pt>
                <c:pt idx="391">
                  <c:v>534.428</c:v>
                </c:pt>
                <c:pt idx="392">
                  <c:v>844.428</c:v>
                </c:pt>
                <c:pt idx="393">
                  <c:v>761</c:v>
                </c:pt>
                <c:pt idx="394">
                  <c:v>500</c:v>
                </c:pt>
                <c:pt idx="395">
                  <c:v>372</c:v>
                </c:pt>
                <c:pt idx="396">
                  <c:v>499</c:v>
                </c:pt>
                <c:pt idx="397">
                  <c:v>534.428</c:v>
                </c:pt>
                <c:pt idx="398">
                  <c:v>610</c:v>
                </c:pt>
                <c:pt idx="399">
                  <c:v>495</c:v>
                </c:pt>
                <c:pt idx="400">
                  <c:v>341</c:v>
                </c:pt>
                <c:pt idx="401">
                  <c:v>247</c:v>
                </c:pt>
                <c:pt idx="402">
                  <c:v>306</c:v>
                </c:pt>
                <c:pt idx="403">
                  <c:v>333</c:v>
                </c:pt>
                <c:pt idx="404">
                  <c:v>157</c:v>
                </c:pt>
                <c:pt idx="405">
                  <c:v>106</c:v>
                </c:pt>
                <c:pt idx="406">
                  <c:v>114</c:v>
                </c:pt>
                <c:pt idx="407">
                  <c:v>116</c:v>
                </c:pt>
                <c:pt idx="408">
                  <c:v>370</c:v>
                </c:pt>
                <c:pt idx="409">
                  <c:v>377</c:v>
                </c:pt>
                <c:pt idx="410">
                  <c:v>497</c:v>
                </c:pt>
                <c:pt idx="411">
                  <c:v>456</c:v>
                </c:pt>
                <c:pt idx="412">
                  <c:v>371</c:v>
                </c:pt>
                <c:pt idx="413">
                  <c:v>227</c:v>
                </c:pt>
                <c:pt idx="414">
                  <c:v>254</c:v>
                </c:pt>
                <c:pt idx="415">
                  <c:v>424</c:v>
                </c:pt>
                <c:pt idx="416">
                  <c:v>806</c:v>
                </c:pt>
                <c:pt idx="417">
                  <c:v>784</c:v>
                </c:pt>
                <c:pt idx="418">
                  <c:v>514</c:v>
                </c:pt>
                <c:pt idx="419">
                  <c:v>360</c:v>
                </c:pt>
                <c:pt idx="420">
                  <c:v>319</c:v>
                </c:pt>
                <c:pt idx="421">
                  <c:v>534.428</c:v>
                </c:pt>
                <c:pt idx="422">
                  <c:v>844.428</c:v>
                </c:pt>
                <c:pt idx="423">
                  <c:v>811.56399999999996</c:v>
                </c:pt>
                <c:pt idx="424">
                  <c:v>566</c:v>
                </c:pt>
                <c:pt idx="425">
                  <c:v>392</c:v>
                </c:pt>
                <c:pt idx="426">
                  <c:v>460</c:v>
                </c:pt>
                <c:pt idx="427">
                  <c:v>481</c:v>
                </c:pt>
                <c:pt idx="428">
                  <c:v>827</c:v>
                </c:pt>
                <c:pt idx="429">
                  <c:v>692</c:v>
                </c:pt>
                <c:pt idx="430">
                  <c:v>579.56399999999996</c:v>
                </c:pt>
                <c:pt idx="431">
                  <c:v>415</c:v>
                </c:pt>
                <c:pt idx="432">
                  <c:v>455</c:v>
                </c:pt>
                <c:pt idx="433">
                  <c:v>520</c:v>
                </c:pt>
                <c:pt idx="434">
                  <c:v>837</c:v>
                </c:pt>
                <c:pt idx="435">
                  <c:v>642</c:v>
                </c:pt>
                <c:pt idx="436">
                  <c:v>493</c:v>
                </c:pt>
                <c:pt idx="437">
                  <c:v>308</c:v>
                </c:pt>
                <c:pt idx="438">
                  <c:v>499</c:v>
                </c:pt>
                <c:pt idx="439">
                  <c:v>534.428</c:v>
                </c:pt>
                <c:pt idx="440">
                  <c:v>528</c:v>
                </c:pt>
                <c:pt idx="441">
                  <c:v>473</c:v>
                </c:pt>
                <c:pt idx="442">
                  <c:v>332</c:v>
                </c:pt>
                <c:pt idx="443">
                  <c:v>255</c:v>
                </c:pt>
                <c:pt idx="444">
                  <c:v>499</c:v>
                </c:pt>
                <c:pt idx="445">
                  <c:v>534.428</c:v>
                </c:pt>
                <c:pt idx="446">
                  <c:v>539</c:v>
                </c:pt>
                <c:pt idx="447">
                  <c:v>453</c:v>
                </c:pt>
                <c:pt idx="448">
                  <c:v>336</c:v>
                </c:pt>
                <c:pt idx="449">
                  <c:v>246</c:v>
                </c:pt>
                <c:pt idx="450">
                  <c:v>260</c:v>
                </c:pt>
                <c:pt idx="451">
                  <c:v>447</c:v>
                </c:pt>
                <c:pt idx="452">
                  <c:v>766</c:v>
                </c:pt>
                <c:pt idx="453">
                  <c:v>592</c:v>
                </c:pt>
                <c:pt idx="454">
                  <c:v>239</c:v>
                </c:pt>
                <c:pt idx="455">
                  <c:v>256</c:v>
                </c:pt>
                <c:pt idx="456">
                  <c:v>346</c:v>
                </c:pt>
                <c:pt idx="457">
                  <c:v>446</c:v>
                </c:pt>
                <c:pt idx="458">
                  <c:v>844.428</c:v>
                </c:pt>
                <c:pt idx="459">
                  <c:v>811.56399999999996</c:v>
                </c:pt>
                <c:pt idx="460">
                  <c:v>531</c:v>
                </c:pt>
                <c:pt idx="461">
                  <c:v>427</c:v>
                </c:pt>
                <c:pt idx="462">
                  <c:v>301</c:v>
                </c:pt>
                <c:pt idx="463">
                  <c:v>466</c:v>
                </c:pt>
                <c:pt idx="464">
                  <c:v>844.428</c:v>
                </c:pt>
                <c:pt idx="465">
                  <c:v>811.56399999999996</c:v>
                </c:pt>
                <c:pt idx="466">
                  <c:v>516</c:v>
                </c:pt>
                <c:pt idx="467">
                  <c:v>414</c:v>
                </c:pt>
                <c:pt idx="468">
                  <c:v>353</c:v>
                </c:pt>
                <c:pt idx="469">
                  <c:v>450</c:v>
                </c:pt>
                <c:pt idx="470">
                  <c:v>844.428</c:v>
                </c:pt>
                <c:pt idx="471">
                  <c:v>788</c:v>
                </c:pt>
                <c:pt idx="472">
                  <c:v>513</c:v>
                </c:pt>
                <c:pt idx="473">
                  <c:v>387</c:v>
                </c:pt>
                <c:pt idx="474">
                  <c:v>395</c:v>
                </c:pt>
                <c:pt idx="475">
                  <c:v>534.428</c:v>
                </c:pt>
                <c:pt idx="476">
                  <c:v>425</c:v>
                </c:pt>
                <c:pt idx="477">
                  <c:v>233</c:v>
                </c:pt>
                <c:pt idx="478">
                  <c:v>232</c:v>
                </c:pt>
                <c:pt idx="479">
                  <c:v>229</c:v>
                </c:pt>
                <c:pt idx="480">
                  <c:v>499</c:v>
                </c:pt>
                <c:pt idx="481">
                  <c:v>534.428</c:v>
                </c:pt>
                <c:pt idx="482">
                  <c:v>731</c:v>
                </c:pt>
                <c:pt idx="483">
                  <c:v>521</c:v>
                </c:pt>
                <c:pt idx="484">
                  <c:v>345</c:v>
                </c:pt>
                <c:pt idx="485">
                  <c:v>259</c:v>
                </c:pt>
                <c:pt idx="486">
                  <c:v>499</c:v>
                </c:pt>
                <c:pt idx="487">
                  <c:v>534.428</c:v>
                </c:pt>
                <c:pt idx="488">
                  <c:v>491</c:v>
                </c:pt>
                <c:pt idx="489">
                  <c:v>413</c:v>
                </c:pt>
                <c:pt idx="490">
                  <c:v>266</c:v>
                </c:pt>
                <c:pt idx="491">
                  <c:v>195</c:v>
                </c:pt>
                <c:pt idx="492">
                  <c:v>296</c:v>
                </c:pt>
                <c:pt idx="493">
                  <c:v>524</c:v>
                </c:pt>
                <c:pt idx="494">
                  <c:v>844.428</c:v>
                </c:pt>
                <c:pt idx="495">
                  <c:v>786</c:v>
                </c:pt>
                <c:pt idx="496">
                  <c:v>514</c:v>
                </c:pt>
                <c:pt idx="497">
                  <c:v>403</c:v>
                </c:pt>
                <c:pt idx="498">
                  <c:v>346</c:v>
                </c:pt>
                <c:pt idx="499">
                  <c:v>534.428</c:v>
                </c:pt>
                <c:pt idx="500">
                  <c:v>844.428</c:v>
                </c:pt>
                <c:pt idx="501">
                  <c:v>811.56399999999996</c:v>
                </c:pt>
                <c:pt idx="502">
                  <c:v>482</c:v>
                </c:pt>
                <c:pt idx="503">
                  <c:v>379</c:v>
                </c:pt>
                <c:pt idx="504">
                  <c:v>308</c:v>
                </c:pt>
                <c:pt idx="505">
                  <c:v>532</c:v>
                </c:pt>
                <c:pt idx="506">
                  <c:v>844.428</c:v>
                </c:pt>
                <c:pt idx="507">
                  <c:v>811.56399999999996</c:v>
                </c:pt>
                <c:pt idx="508">
                  <c:v>572</c:v>
                </c:pt>
                <c:pt idx="509">
                  <c:v>427</c:v>
                </c:pt>
                <c:pt idx="510">
                  <c:v>305</c:v>
                </c:pt>
                <c:pt idx="511">
                  <c:v>499</c:v>
                </c:pt>
                <c:pt idx="512">
                  <c:v>844.428</c:v>
                </c:pt>
                <c:pt idx="513">
                  <c:v>809</c:v>
                </c:pt>
                <c:pt idx="514">
                  <c:v>542</c:v>
                </c:pt>
                <c:pt idx="515">
                  <c:v>347</c:v>
                </c:pt>
                <c:pt idx="516">
                  <c:v>448</c:v>
                </c:pt>
                <c:pt idx="517">
                  <c:v>534.428</c:v>
                </c:pt>
                <c:pt idx="518">
                  <c:v>817</c:v>
                </c:pt>
                <c:pt idx="519">
                  <c:v>665</c:v>
                </c:pt>
                <c:pt idx="520">
                  <c:v>471</c:v>
                </c:pt>
                <c:pt idx="521">
                  <c:v>311</c:v>
                </c:pt>
                <c:pt idx="522">
                  <c:v>499</c:v>
                </c:pt>
                <c:pt idx="523">
                  <c:v>534.428</c:v>
                </c:pt>
                <c:pt idx="524">
                  <c:v>618</c:v>
                </c:pt>
                <c:pt idx="525">
                  <c:v>456</c:v>
                </c:pt>
                <c:pt idx="526">
                  <c:v>300</c:v>
                </c:pt>
                <c:pt idx="527">
                  <c:v>296</c:v>
                </c:pt>
                <c:pt idx="528">
                  <c:v>301</c:v>
                </c:pt>
                <c:pt idx="529">
                  <c:v>293</c:v>
                </c:pt>
                <c:pt idx="530">
                  <c:v>225</c:v>
                </c:pt>
                <c:pt idx="531">
                  <c:v>154</c:v>
                </c:pt>
                <c:pt idx="532">
                  <c:v>54</c:v>
                </c:pt>
                <c:pt idx="533">
                  <c:v>55</c:v>
                </c:pt>
                <c:pt idx="534">
                  <c:v>124</c:v>
                </c:pt>
                <c:pt idx="535">
                  <c:v>98</c:v>
                </c:pt>
                <c:pt idx="536">
                  <c:v>124</c:v>
                </c:pt>
                <c:pt idx="537">
                  <c:v>143</c:v>
                </c:pt>
                <c:pt idx="538">
                  <c:v>115</c:v>
                </c:pt>
                <c:pt idx="539">
                  <c:v>81</c:v>
                </c:pt>
                <c:pt idx="540">
                  <c:v>230</c:v>
                </c:pt>
                <c:pt idx="541">
                  <c:v>424</c:v>
                </c:pt>
                <c:pt idx="542">
                  <c:v>723</c:v>
                </c:pt>
                <c:pt idx="543">
                  <c:v>584</c:v>
                </c:pt>
                <c:pt idx="544">
                  <c:v>410</c:v>
                </c:pt>
                <c:pt idx="545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F-4C4E-BB37-A1D5F14E1DDB}"/>
            </c:ext>
          </c:extLst>
        </c:ser>
        <c:ser>
          <c:idx val="1"/>
          <c:order val="1"/>
          <c:tx>
            <c:v>SUAV_EXP_SIM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MODELO_HOLT!$B$3:$B$554</c:f>
              <c:numCache>
                <c:formatCode>0.00</c:formatCode>
                <c:ptCount val="5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</c:numCache>
            </c:numRef>
          </c:cat>
          <c:val>
            <c:numRef>
              <c:f>MODELO_HOLT!$G$3:$G$554</c:f>
              <c:numCache>
                <c:formatCode>0.00</c:formatCode>
                <c:ptCount val="552"/>
                <c:pt idx="0">
                  <c:v>520.8991124147044</c:v>
                </c:pt>
                <c:pt idx="1">
                  <c:v>432.70647089021645</c:v>
                </c:pt>
                <c:pt idx="2">
                  <c:v>448.92288554102515</c:v>
                </c:pt>
                <c:pt idx="3">
                  <c:v>599.1958690212291</c:v>
                </c:pt>
                <c:pt idx="4">
                  <c:v>684.3119627146184</c:v>
                </c:pt>
                <c:pt idx="5">
                  <c:v>646.99153198006343</c:v>
                </c:pt>
                <c:pt idx="6">
                  <c:v>563.13608304192587</c:v>
                </c:pt>
                <c:pt idx="7">
                  <c:v>448.56466558846506</c:v>
                </c:pt>
                <c:pt idx="8">
                  <c:v>429.39385113330746</c:v>
                </c:pt>
                <c:pt idx="9">
                  <c:v>588.88162544828253</c:v>
                </c:pt>
                <c:pt idx="10">
                  <c:v>659.83288857227478</c:v>
                </c:pt>
                <c:pt idx="11">
                  <c:v>631.1440075315262</c:v>
                </c:pt>
                <c:pt idx="12">
                  <c:v>552.94429514372212</c:v>
                </c:pt>
                <c:pt idx="13">
                  <c:v>484.96144951076315</c:v>
                </c:pt>
                <c:pt idx="14">
                  <c:v>485.88332469464456</c:v>
                </c:pt>
                <c:pt idx="15">
                  <c:v>583.9955443122285</c:v>
                </c:pt>
                <c:pt idx="16">
                  <c:v>618.90093293674386</c:v>
                </c:pt>
                <c:pt idx="17">
                  <c:v>561.91348939844966</c:v>
                </c:pt>
                <c:pt idx="18">
                  <c:v>494.42742801882491</c:v>
                </c:pt>
                <c:pt idx="19">
                  <c:v>490.87078942111452</c:v>
                </c:pt>
                <c:pt idx="20">
                  <c:v>473.74966546033613</c:v>
                </c:pt>
                <c:pt idx="21">
                  <c:v>479.60284482812455</c:v>
                </c:pt>
                <c:pt idx="22">
                  <c:v>482.80664668380962</c:v>
                </c:pt>
                <c:pt idx="23">
                  <c:v>448.75391139155238</c:v>
                </c:pt>
                <c:pt idx="24">
                  <c:v>394.26021907310655</c:v>
                </c:pt>
                <c:pt idx="25">
                  <c:v>413.97489012048862</c:v>
                </c:pt>
                <c:pt idx="26">
                  <c:v>415.56733882286181</c:v>
                </c:pt>
                <c:pt idx="27">
                  <c:v>401.62657819296709</c:v>
                </c:pt>
                <c:pt idx="28">
                  <c:v>333.35921344695163</c:v>
                </c:pt>
                <c:pt idx="29">
                  <c:v>273.35587551117845</c:v>
                </c:pt>
                <c:pt idx="30">
                  <c:v>239.12221112664352</c:v>
                </c:pt>
                <c:pt idx="31">
                  <c:v>249.78671657682344</c:v>
                </c:pt>
                <c:pt idx="32">
                  <c:v>326.22151975549747</c:v>
                </c:pt>
                <c:pt idx="33">
                  <c:v>528.34155653505297</c:v>
                </c:pt>
                <c:pt idx="34">
                  <c:v>643.01119446888038</c:v>
                </c:pt>
                <c:pt idx="35">
                  <c:v>623.88906955425659</c:v>
                </c:pt>
                <c:pt idx="36">
                  <c:v>551.03001208620776</c:v>
                </c:pt>
                <c:pt idx="37">
                  <c:v>456.97637283910524</c:v>
                </c:pt>
                <c:pt idx="38">
                  <c:v>451.51221605250544</c:v>
                </c:pt>
                <c:pt idx="39">
                  <c:v>604.02559978234603</c:v>
                </c:pt>
                <c:pt idx="40">
                  <c:v>687.57641382955683</c:v>
                </c:pt>
                <c:pt idx="41">
                  <c:v>649.19519546802985</c:v>
                </c:pt>
                <c:pt idx="42">
                  <c:v>564.62163087875911</c:v>
                </c:pt>
                <c:pt idx="43">
                  <c:v>452.68463745092805</c:v>
                </c:pt>
                <c:pt idx="44">
                  <c:v>445.68389330070733</c:v>
                </c:pt>
                <c:pt idx="45">
                  <c:v>599.16889827003536</c:v>
                </c:pt>
                <c:pt idx="46">
                  <c:v>683.63290986070297</c:v>
                </c:pt>
                <c:pt idx="47">
                  <c:v>646.05407365266683</c:v>
                </c:pt>
                <c:pt idx="48">
                  <c:v>562.15637728198908</c:v>
                </c:pt>
                <c:pt idx="49">
                  <c:v>446.48243210497799</c:v>
                </c:pt>
                <c:pt idx="50">
                  <c:v>432.14878007879452</c:v>
                </c:pt>
                <c:pt idx="51">
                  <c:v>577.03190037887316</c:v>
                </c:pt>
                <c:pt idx="52">
                  <c:v>669.38175829181307</c:v>
                </c:pt>
                <c:pt idx="53">
                  <c:v>637.11879042289036</c:v>
                </c:pt>
                <c:pt idx="54">
                  <c:v>556.63004502905824</c:v>
                </c:pt>
                <c:pt idx="55">
                  <c:v>465.35385573346514</c:v>
                </c:pt>
                <c:pt idx="56">
                  <c:v>463.67667596261265</c:v>
                </c:pt>
                <c:pt idx="57">
                  <c:v>565.72395703825987</c:v>
                </c:pt>
                <c:pt idx="58">
                  <c:v>595.4119686318835</c:v>
                </c:pt>
                <c:pt idx="59">
                  <c:v>556.25201713588956</c:v>
                </c:pt>
                <c:pt idx="60">
                  <c:v>483.70095936062245</c:v>
                </c:pt>
                <c:pt idx="61">
                  <c:v>488.22785470828552</c:v>
                </c:pt>
                <c:pt idx="62">
                  <c:v>503.89552650489475</c:v>
                </c:pt>
                <c:pt idx="63">
                  <c:v>506.60208829979274</c:v>
                </c:pt>
                <c:pt idx="64">
                  <c:v>425.73411563231139</c:v>
                </c:pt>
                <c:pt idx="65">
                  <c:v>365.04273861833752</c:v>
                </c:pt>
                <c:pt idx="66">
                  <c:v>282.35011740583991</c:v>
                </c:pt>
                <c:pt idx="67">
                  <c:v>363.02922244519056</c:v>
                </c:pt>
                <c:pt idx="68">
                  <c:v>420.25935389440519</c:v>
                </c:pt>
                <c:pt idx="69">
                  <c:v>453.5287764540239</c:v>
                </c:pt>
                <c:pt idx="70">
                  <c:v>469.00320362737489</c:v>
                </c:pt>
                <c:pt idx="71">
                  <c:v>468.42538461585315</c:v>
                </c:pt>
                <c:pt idx="72">
                  <c:v>403.48396868478068</c:v>
                </c:pt>
                <c:pt idx="73">
                  <c:v>352.20911769692492</c:v>
                </c:pt>
                <c:pt idx="74">
                  <c:v>394.14562012015239</c:v>
                </c:pt>
                <c:pt idx="75">
                  <c:v>559.04140049672014</c:v>
                </c:pt>
                <c:pt idx="76">
                  <c:v>660.63656683653335</c:v>
                </c:pt>
                <c:pt idx="77">
                  <c:v>623.94170732775387</c:v>
                </c:pt>
                <c:pt idx="78">
                  <c:v>549.8364725089541</c:v>
                </c:pt>
                <c:pt idx="79">
                  <c:v>446.30962492193629</c:v>
                </c:pt>
                <c:pt idx="80">
                  <c:v>449.13360336132342</c:v>
                </c:pt>
                <c:pt idx="81">
                  <c:v>589.37532849410388</c:v>
                </c:pt>
                <c:pt idx="82">
                  <c:v>677.95995424469686</c:v>
                </c:pt>
                <c:pt idx="83">
                  <c:v>642.91078498046465</c:v>
                </c:pt>
                <c:pt idx="84">
                  <c:v>560.53552139274916</c:v>
                </c:pt>
                <c:pt idx="85">
                  <c:v>445.36344530942114</c:v>
                </c:pt>
                <c:pt idx="86">
                  <c:v>437.13641795074255</c:v>
                </c:pt>
                <c:pt idx="87">
                  <c:v>593.78981692942318</c:v>
                </c:pt>
                <c:pt idx="88">
                  <c:v>680.29045890532848</c:v>
                </c:pt>
                <c:pt idx="89">
                  <c:v>644.01039217204254</c:v>
                </c:pt>
                <c:pt idx="90">
                  <c:v>560.93302417724863</c:v>
                </c:pt>
                <c:pt idx="91">
                  <c:v>443.04114168384723</c:v>
                </c:pt>
                <c:pt idx="92">
                  <c:v>430.81041651053425</c:v>
                </c:pt>
                <c:pt idx="93">
                  <c:v>589.67134368966288</c:v>
                </c:pt>
                <c:pt idx="94">
                  <c:v>677.62433707536616</c:v>
                </c:pt>
                <c:pt idx="95">
                  <c:v>642.29587349757776</c:v>
                </c:pt>
                <c:pt idx="96">
                  <c:v>559.83909772967945</c:v>
                </c:pt>
                <c:pt idx="97">
                  <c:v>490.31975880773808</c:v>
                </c:pt>
                <c:pt idx="98">
                  <c:v>487.54650444329042</c:v>
                </c:pt>
                <c:pt idx="99">
                  <c:v>604.39842440481493</c:v>
                </c:pt>
                <c:pt idx="100">
                  <c:v>630.87000698952863</c:v>
                </c:pt>
                <c:pt idx="101">
                  <c:v>577.85278182698062</c:v>
                </c:pt>
                <c:pt idx="102">
                  <c:v>492.57759113290399</c:v>
                </c:pt>
                <c:pt idx="103">
                  <c:v>493.37076449084498</c:v>
                </c:pt>
                <c:pt idx="104">
                  <c:v>508.0829706320601</c:v>
                </c:pt>
                <c:pt idx="105">
                  <c:v>556.88608428436999</c:v>
                </c:pt>
                <c:pt idx="106">
                  <c:v>556.2398623884086</c:v>
                </c:pt>
                <c:pt idx="107">
                  <c:v>529.98162604443075</c:v>
                </c:pt>
                <c:pt idx="108">
                  <c:v>456.00674389188282</c:v>
                </c:pt>
                <c:pt idx="109">
                  <c:v>384.05844468686485</c:v>
                </c:pt>
                <c:pt idx="110">
                  <c:v>370.27851805458823</c:v>
                </c:pt>
                <c:pt idx="111">
                  <c:v>357.17128737985968</c:v>
                </c:pt>
                <c:pt idx="112">
                  <c:v>362.73332848505538</c:v>
                </c:pt>
                <c:pt idx="113">
                  <c:v>352.70272906294622</c:v>
                </c:pt>
                <c:pt idx="114">
                  <c:v>320.6044897304476</c:v>
                </c:pt>
                <c:pt idx="115">
                  <c:v>314.33194838178292</c:v>
                </c:pt>
                <c:pt idx="116">
                  <c:v>369.6685277665768</c:v>
                </c:pt>
                <c:pt idx="117">
                  <c:v>554.84020416613384</c:v>
                </c:pt>
                <c:pt idx="118">
                  <c:v>658.82026722696469</c:v>
                </c:pt>
                <c:pt idx="119">
                  <c:v>523.61747407634505</c:v>
                </c:pt>
                <c:pt idx="120">
                  <c:v>422.33253276567035</c:v>
                </c:pt>
                <c:pt idx="121">
                  <c:v>374.17298357452938</c:v>
                </c:pt>
                <c:pt idx="122">
                  <c:v>408.42923594916272</c:v>
                </c:pt>
                <c:pt idx="123">
                  <c:v>577.68308837730831</c:v>
                </c:pt>
                <c:pt idx="124">
                  <c:v>599.04759811314204</c:v>
                </c:pt>
                <c:pt idx="125">
                  <c:v>553.74192405351755</c:v>
                </c:pt>
                <c:pt idx="126">
                  <c:v>478.52537059948509</c:v>
                </c:pt>
                <c:pt idx="127">
                  <c:v>414.4419760530555</c:v>
                </c:pt>
                <c:pt idx="128">
                  <c:v>430.34133488053004</c:v>
                </c:pt>
                <c:pt idx="129">
                  <c:v>566.7713005667448</c:v>
                </c:pt>
                <c:pt idx="130">
                  <c:v>614.08256670198296</c:v>
                </c:pt>
                <c:pt idx="131">
                  <c:v>603.1276161050713</c:v>
                </c:pt>
                <c:pt idx="132">
                  <c:v>522.09900486312802</c:v>
                </c:pt>
                <c:pt idx="133">
                  <c:v>437.05607491689432</c:v>
                </c:pt>
                <c:pt idx="134">
                  <c:v>445.89999250071935</c:v>
                </c:pt>
                <c:pt idx="135">
                  <c:v>590.4025127917289</c:v>
                </c:pt>
                <c:pt idx="136">
                  <c:v>678.58248158306787</c:v>
                </c:pt>
                <c:pt idx="137">
                  <c:v>643.27900294834785</c:v>
                </c:pt>
                <c:pt idx="138">
                  <c:v>560.74598815198374</c:v>
                </c:pt>
                <c:pt idx="139">
                  <c:v>478.23767196808683</c:v>
                </c:pt>
                <c:pt idx="140">
                  <c:v>490.61720656084952</c:v>
                </c:pt>
                <c:pt idx="141">
                  <c:v>614.70762992082666</c:v>
                </c:pt>
                <c:pt idx="142">
                  <c:v>663.62825067434119</c:v>
                </c:pt>
                <c:pt idx="143">
                  <c:v>616.11281228287248</c:v>
                </c:pt>
                <c:pt idx="144">
                  <c:v>518.15009436559444</c:v>
                </c:pt>
                <c:pt idx="145">
                  <c:v>405.48485409322456</c:v>
                </c:pt>
                <c:pt idx="146">
                  <c:v>413.14524949137314</c:v>
                </c:pt>
                <c:pt idx="147">
                  <c:v>406.68577078224234</c:v>
                </c:pt>
                <c:pt idx="148">
                  <c:v>395.38890684436643</c:v>
                </c:pt>
                <c:pt idx="149">
                  <c:v>377.42844189881424</c:v>
                </c:pt>
                <c:pt idx="150">
                  <c:v>322.4492543046004</c:v>
                </c:pt>
                <c:pt idx="151">
                  <c:v>346.67901949602157</c:v>
                </c:pt>
                <c:pt idx="152">
                  <c:v>277.52049268517601</c:v>
                </c:pt>
                <c:pt idx="153">
                  <c:v>257.62597020619586</c:v>
                </c:pt>
                <c:pt idx="154">
                  <c:v>257.75131687293793</c:v>
                </c:pt>
                <c:pt idx="155">
                  <c:v>269.29511822107719</c:v>
                </c:pt>
                <c:pt idx="156">
                  <c:v>245.40502024176845</c:v>
                </c:pt>
                <c:pt idx="157">
                  <c:v>258.292420410148</c:v>
                </c:pt>
                <c:pt idx="158">
                  <c:v>329.92092865574062</c:v>
                </c:pt>
                <c:pt idx="159">
                  <c:v>531.45293411706439</c:v>
                </c:pt>
                <c:pt idx="160">
                  <c:v>645.55441272257713</c:v>
                </c:pt>
                <c:pt idx="161">
                  <c:v>623.36504009424652</c:v>
                </c:pt>
                <c:pt idx="162">
                  <c:v>546.72939389788223</c:v>
                </c:pt>
                <c:pt idx="163">
                  <c:v>458.80228181085437</c:v>
                </c:pt>
                <c:pt idx="164">
                  <c:v>466.52579152523384</c:v>
                </c:pt>
                <c:pt idx="165">
                  <c:v>613.64991004800868</c:v>
                </c:pt>
                <c:pt idx="166">
                  <c:v>693.69379621984751</c:v>
                </c:pt>
                <c:pt idx="167">
                  <c:v>653.04361878426221</c:v>
                </c:pt>
                <c:pt idx="168">
                  <c:v>567.01190615024188</c:v>
                </c:pt>
                <c:pt idx="169">
                  <c:v>477.54529540605006</c:v>
                </c:pt>
                <c:pt idx="170">
                  <c:v>481.59757955485168</c:v>
                </c:pt>
                <c:pt idx="171">
                  <c:v>621.66633662782783</c:v>
                </c:pt>
                <c:pt idx="172">
                  <c:v>697.53161729708165</c:v>
                </c:pt>
                <c:pt idx="173">
                  <c:v>654.48851926827854</c:v>
                </c:pt>
                <c:pt idx="174">
                  <c:v>567.15423450001992</c:v>
                </c:pt>
                <c:pt idx="175">
                  <c:v>477.03655385857144</c:v>
                </c:pt>
                <c:pt idx="176">
                  <c:v>476.52560049699019</c:v>
                </c:pt>
                <c:pt idx="177">
                  <c:v>617.9479293050864</c:v>
                </c:pt>
                <c:pt idx="178">
                  <c:v>694.93951678359565</c:v>
                </c:pt>
                <c:pt idx="179">
                  <c:v>652.68159813754153</c:v>
                </c:pt>
                <c:pt idx="180">
                  <c:v>565.89467416859634</c:v>
                </c:pt>
                <c:pt idx="181">
                  <c:v>538.94856074863947</c:v>
                </c:pt>
                <c:pt idx="182">
                  <c:v>533.45959470548303</c:v>
                </c:pt>
                <c:pt idx="183">
                  <c:v>564.98863782084288</c:v>
                </c:pt>
                <c:pt idx="184">
                  <c:v>557.42889154349336</c:v>
                </c:pt>
                <c:pt idx="185">
                  <c:v>516.03601562867766</c:v>
                </c:pt>
                <c:pt idx="186">
                  <c:v>452.55026502383697</c:v>
                </c:pt>
                <c:pt idx="187">
                  <c:v>468.52272337531969</c:v>
                </c:pt>
                <c:pt idx="188">
                  <c:v>464.66218286376744</c:v>
                </c:pt>
                <c:pt idx="189">
                  <c:v>462.92092155536784</c:v>
                </c:pt>
                <c:pt idx="190">
                  <c:v>453.88482057426893</c:v>
                </c:pt>
                <c:pt idx="191">
                  <c:v>428.88749724184618</c:v>
                </c:pt>
                <c:pt idx="192">
                  <c:v>341.16893405719287</c:v>
                </c:pt>
                <c:pt idx="193">
                  <c:v>343.83163403156544</c:v>
                </c:pt>
                <c:pt idx="194">
                  <c:v>392.55150995616702</c:v>
                </c:pt>
                <c:pt idx="195">
                  <c:v>435.06461326316679</c:v>
                </c:pt>
                <c:pt idx="196">
                  <c:v>460.84021868991169</c:v>
                </c:pt>
                <c:pt idx="197">
                  <c:v>395.87464566692461</c:v>
                </c:pt>
                <c:pt idx="198">
                  <c:v>281.37279677563771</c:v>
                </c:pt>
                <c:pt idx="199">
                  <c:v>343.85333910909975</c:v>
                </c:pt>
                <c:pt idx="200">
                  <c:v>403.82200433267718</c:v>
                </c:pt>
                <c:pt idx="201">
                  <c:v>441.08266990228913</c:v>
                </c:pt>
                <c:pt idx="202">
                  <c:v>458.2229557401929</c:v>
                </c:pt>
                <c:pt idx="203">
                  <c:v>426.64162978414845</c:v>
                </c:pt>
                <c:pt idx="204">
                  <c:v>362.35903338511332</c:v>
                </c:pt>
                <c:pt idx="205">
                  <c:v>333.82824814492596</c:v>
                </c:pt>
                <c:pt idx="206">
                  <c:v>380.82362104419076</c:v>
                </c:pt>
                <c:pt idx="207">
                  <c:v>561.50414787085344</c:v>
                </c:pt>
                <c:pt idx="208">
                  <c:v>662.68379270754122</c:v>
                </c:pt>
                <c:pt idx="209">
                  <c:v>624.43107733383954</c:v>
                </c:pt>
                <c:pt idx="210">
                  <c:v>534.03844984068007</c:v>
                </c:pt>
                <c:pt idx="211">
                  <c:v>421.73260188337082</c:v>
                </c:pt>
                <c:pt idx="212">
                  <c:v>422.94680221478586</c:v>
                </c:pt>
                <c:pt idx="213">
                  <c:v>585.80346817784857</c:v>
                </c:pt>
                <c:pt idx="214">
                  <c:v>676.0624823637429</c:v>
                </c:pt>
                <c:pt idx="215">
                  <c:v>642.00453590209429</c:v>
                </c:pt>
                <c:pt idx="216">
                  <c:v>554.34653390469794</c:v>
                </c:pt>
                <c:pt idx="217">
                  <c:v>443.20292487455094</c:v>
                </c:pt>
                <c:pt idx="218">
                  <c:v>430.09429321106933</c:v>
                </c:pt>
                <c:pt idx="219">
                  <c:v>575.28257730696691</c:v>
                </c:pt>
                <c:pt idx="220">
                  <c:v>668.75936455632984</c:v>
                </c:pt>
                <c:pt idx="221">
                  <c:v>628.52544749844799</c:v>
                </c:pt>
                <c:pt idx="222">
                  <c:v>543.1835378652255</c:v>
                </c:pt>
                <c:pt idx="223">
                  <c:v>459.76948373707626</c:v>
                </c:pt>
                <c:pt idx="224">
                  <c:v>461.51734367794626</c:v>
                </c:pt>
                <c:pt idx="225">
                  <c:v>580.91723411795726</c:v>
                </c:pt>
                <c:pt idx="226">
                  <c:v>664.42062936294656</c:v>
                </c:pt>
                <c:pt idx="227">
                  <c:v>629.45943639032612</c:v>
                </c:pt>
                <c:pt idx="228">
                  <c:v>537.76710255861269</c:v>
                </c:pt>
                <c:pt idx="229">
                  <c:v>521.74881975079791</c:v>
                </c:pt>
                <c:pt idx="230">
                  <c:v>361.7024673973969</c:v>
                </c:pt>
                <c:pt idx="231">
                  <c:v>283.21653267846472</c:v>
                </c:pt>
                <c:pt idx="232">
                  <c:v>233.09893672512612</c:v>
                </c:pt>
                <c:pt idx="233">
                  <c:v>221.31241040272886</c:v>
                </c:pt>
                <c:pt idx="234">
                  <c:v>206.77889556850857</c:v>
                </c:pt>
                <c:pt idx="235">
                  <c:v>317.45737269857489</c:v>
                </c:pt>
                <c:pt idx="236">
                  <c:v>401.84558294943554</c:v>
                </c:pt>
                <c:pt idx="237">
                  <c:v>508.39130350690812</c:v>
                </c:pt>
                <c:pt idx="238">
                  <c:v>531.94348926444798</c:v>
                </c:pt>
                <c:pt idx="239">
                  <c:v>521.0491462518421</c:v>
                </c:pt>
                <c:pt idx="240">
                  <c:v>458.85649501299952</c:v>
                </c:pt>
                <c:pt idx="241">
                  <c:v>415.22501135479672</c:v>
                </c:pt>
                <c:pt idx="242">
                  <c:v>442.99533334034561</c:v>
                </c:pt>
                <c:pt idx="243">
                  <c:v>599.66013111263328</c:v>
                </c:pt>
                <c:pt idx="244">
                  <c:v>685.63803022091736</c:v>
                </c:pt>
                <c:pt idx="245">
                  <c:v>648.62053806409403</c:v>
                </c:pt>
                <c:pt idx="246">
                  <c:v>550.33691848148214</c:v>
                </c:pt>
                <c:pt idx="247">
                  <c:v>462.78762222266892</c:v>
                </c:pt>
                <c:pt idx="248">
                  <c:v>488.86450105581014</c:v>
                </c:pt>
                <c:pt idx="249">
                  <c:v>626.64288658902638</c:v>
                </c:pt>
                <c:pt idx="250">
                  <c:v>700.93799570728993</c:v>
                </c:pt>
                <c:pt idx="251">
                  <c:v>656.81893956158297</c:v>
                </c:pt>
                <c:pt idx="252">
                  <c:v>568.74769748964411</c:v>
                </c:pt>
                <c:pt idx="253">
                  <c:v>470.32549610032606</c:v>
                </c:pt>
                <c:pt idx="254">
                  <c:v>482.87932277053091</c:v>
                </c:pt>
                <c:pt idx="255">
                  <c:v>622.19847878958342</c:v>
                </c:pt>
                <c:pt idx="256">
                  <c:v>697.64856214785664</c:v>
                </c:pt>
                <c:pt idx="257">
                  <c:v>654.3914924001034</c:v>
                </c:pt>
                <c:pt idx="258">
                  <c:v>566.96109390769504</c:v>
                </c:pt>
                <c:pt idx="259">
                  <c:v>482.27370019472244</c:v>
                </c:pt>
                <c:pt idx="260">
                  <c:v>483.26224425784079</c:v>
                </c:pt>
                <c:pt idx="261">
                  <c:v>622.27994886556303</c:v>
                </c:pt>
                <c:pt idx="262">
                  <c:v>697.57498872544625</c:v>
                </c:pt>
                <c:pt idx="263">
                  <c:v>654.24856927149892</c:v>
                </c:pt>
                <c:pt idx="264">
                  <c:v>566.79705250462973</c:v>
                </c:pt>
                <c:pt idx="265">
                  <c:v>487.96407456344718</c:v>
                </c:pt>
                <c:pt idx="266">
                  <c:v>503.7460686615575</c:v>
                </c:pt>
                <c:pt idx="267">
                  <c:v>635.14061959009132</c:v>
                </c:pt>
                <c:pt idx="268">
                  <c:v>704.15289378196462</c:v>
                </c:pt>
                <c:pt idx="269">
                  <c:v>658.00514769560573</c:v>
                </c:pt>
                <c:pt idx="270">
                  <c:v>560.03228882068538</c:v>
                </c:pt>
                <c:pt idx="271">
                  <c:v>535.03268197811258</c:v>
                </c:pt>
                <c:pt idx="272">
                  <c:v>533.35685324722192</c:v>
                </c:pt>
                <c:pt idx="273">
                  <c:v>608.51518037683547</c:v>
                </c:pt>
                <c:pt idx="274">
                  <c:v>611.33639443643096</c:v>
                </c:pt>
                <c:pt idx="275">
                  <c:v>559.918513826354</c:v>
                </c:pt>
                <c:pt idx="276">
                  <c:v>469.63108608304435</c:v>
                </c:pt>
                <c:pt idx="277">
                  <c:v>478.73344874134864</c:v>
                </c:pt>
                <c:pt idx="278">
                  <c:v>498.83451605719637</c:v>
                </c:pt>
                <c:pt idx="279">
                  <c:v>525.76053259681407</c:v>
                </c:pt>
                <c:pt idx="280">
                  <c:v>508.22583276751345</c:v>
                </c:pt>
                <c:pt idx="281">
                  <c:v>466.76350490207994</c:v>
                </c:pt>
                <c:pt idx="282">
                  <c:v>409.89824880683034</c:v>
                </c:pt>
                <c:pt idx="283">
                  <c:v>379.76343092754325</c:v>
                </c:pt>
                <c:pt idx="284">
                  <c:v>406.08866138321372</c:v>
                </c:pt>
                <c:pt idx="285">
                  <c:v>574.92004478200306</c:v>
                </c:pt>
                <c:pt idx="286">
                  <c:v>655.16461861702942</c:v>
                </c:pt>
                <c:pt idx="287">
                  <c:v>592.85964412065971</c:v>
                </c:pt>
                <c:pt idx="288">
                  <c:v>495.77283864657915</c:v>
                </c:pt>
                <c:pt idx="289">
                  <c:v>315.62074848608762</c:v>
                </c:pt>
                <c:pt idx="290">
                  <c:v>243.13035694369887</c:v>
                </c:pt>
                <c:pt idx="291">
                  <c:v>275.24833296299551</c:v>
                </c:pt>
                <c:pt idx="292">
                  <c:v>274.40379124578124</c:v>
                </c:pt>
                <c:pt idx="293">
                  <c:v>291.35362459222591</c:v>
                </c:pt>
                <c:pt idx="294">
                  <c:v>289.33721671868352</c:v>
                </c:pt>
                <c:pt idx="295">
                  <c:v>296.59882735596619</c:v>
                </c:pt>
                <c:pt idx="296">
                  <c:v>361.90312210619771</c:v>
                </c:pt>
                <c:pt idx="297">
                  <c:v>550.8578655442534</c:v>
                </c:pt>
                <c:pt idx="298">
                  <c:v>657.05004192991782</c:v>
                </c:pt>
                <c:pt idx="299">
                  <c:v>632.51046458520079</c:v>
                </c:pt>
                <c:pt idx="300">
                  <c:v>549.20092987362125</c:v>
                </c:pt>
                <c:pt idx="301">
                  <c:v>449.74117417632152</c:v>
                </c:pt>
                <c:pt idx="302">
                  <c:v>451.45918820877569</c:v>
                </c:pt>
                <c:pt idx="303">
                  <c:v>603.89660814588842</c:v>
                </c:pt>
                <c:pt idx="304">
                  <c:v>687.42180918194356</c:v>
                </c:pt>
                <c:pt idx="305">
                  <c:v>649.04195486323567</c:v>
                </c:pt>
                <c:pt idx="306">
                  <c:v>560.5828503093777</c:v>
                </c:pt>
                <c:pt idx="307">
                  <c:v>506.65543255014325</c:v>
                </c:pt>
                <c:pt idx="308">
                  <c:v>516.1589289186054</c:v>
                </c:pt>
                <c:pt idx="309">
                  <c:v>643.3598585364773</c:v>
                </c:pt>
                <c:pt idx="310">
                  <c:v>708.40752678095168</c:v>
                </c:pt>
                <c:pt idx="311">
                  <c:v>661.05416681045847</c:v>
                </c:pt>
                <c:pt idx="312">
                  <c:v>548.39694541197548</c:v>
                </c:pt>
                <c:pt idx="313">
                  <c:v>527.74918183964098</c:v>
                </c:pt>
                <c:pt idx="314">
                  <c:v>528.86127132362947</c:v>
                </c:pt>
                <c:pt idx="315">
                  <c:v>573.42028075165706</c:v>
                </c:pt>
                <c:pt idx="316">
                  <c:v>583.06637010374141</c:v>
                </c:pt>
                <c:pt idx="317">
                  <c:v>514.64698057692601</c:v>
                </c:pt>
                <c:pt idx="318">
                  <c:v>439.45325145686314</c:v>
                </c:pt>
                <c:pt idx="319">
                  <c:v>460.1675315569147</c:v>
                </c:pt>
                <c:pt idx="320">
                  <c:v>487.62937096581754</c:v>
                </c:pt>
                <c:pt idx="321">
                  <c:v>578.84062888925644</c:v>
                </c:pt>
                <c:pt idx="322">
                  <c:v>565.13848867170827</c:v>
                </c:pt>
                <c:pt idx="323">
                  <c:v>506.63197598465604</c:v>
                </c:pt>
                <c:pt idx="324">
                  <c:v>406.74690692938128</c:v>
                </c:pt>
                <c:pt idx="325">
                  <c:v>362.59600146865239</c:v>
                </c:pt>
                <c:pt idx="326">
                  <c:v>419.56841766071648</c:v>
                </c:pt>
                <c:pt idx="327">
                  <c:v>584.25066400536343</c:v>
                </c:pt>
                <c:pt idx="328">
                  <c:v>675.54396495375772</c:v>
                </c:pt>
                <c:pt idx="329">
                  <c:v>642.03948557263266</c:v>
                </c:pt>
                <c:pt idx="330">
                  <c:v>560.49953697434444</c:v>
                </c:pt>
                <c:pt idx="331">
                  <c:v>460.17000383349216</c:v>
                </c:pt>
                <c:pt idx="332">
                  <c:v>471.74323224946033</c:v>
                </c:pt>
                <c:pt idx="333">
                  <c:v>615.78414327083317</c:v>
                </c:pt>
                <c:pt idx="334">
                  <c:v>694.12517677693086</c:v>
                </c:pt>
                <c:pt idx="335">
                  <c:v>636.78181728499499</c:v>
                </c:pt>
                <c:pt idx="336">
                  <c:v>555.4232075782968</c:v>
                </c:pt>
                <c:pt idx="337">
                  <c:v>455.06940013996802</c:v>
                </c:pt>
                <c:pt idx="338">
                  <c:v>457.45978848258983</c:v>
                </c:pt>
                <c:pt idx="339">
                  <c:v>606.38661780704138</c:v>
                </c:pt>
                <c:pt idx="340">
                  <c:v>687.96752857338879</c:v>
                </c:pt>
                <c:pt idx="341">
                  <c:v>648.58585727729417</c:v>
                </c:pt>
                <c:pt idx="342">
                  <c:v>563.57691118725131</c:v>
                </c:pt>
                <c:pt idx="343">
                  <c:v>458.54060559627766</c:v>
                </c:pt>
                <c:pt idx="344">
                  <c:v>461.08416135303554</c:v>
                </c:pt>
                <c:pt idx="345">
                  <c:v>608.55984915207375</c:v>
                </c:pt>
                <c:pt idx="346">
                  <c:v>689.23410974991566</c:v>
                </c:pt>
                <c:pt idx="347">
                  <c:v>641.27422756536589</c:v>
                </c:pt>
                <c:pt idx="348">
                  <c:v>558.88920481405364</c:v>
                </c:pt>
                <c:pt idx="349">
                  <c:v>493.00051523264568</c:v>
                </c:pt>
                <c:pt idx="350">
                  <c:v>494.52501096681772</c:v>
                </c:pt>
                <c:pt idx="351">
                  <c:v>615.28476288954835</c:v>
                </c:pt>
                <c:pt idx="352">
                  <c:v>636.81141267162707</c:v>
                </c:pt>
                <c:pt idx="353">
                  <c:v>588.06644392439921</c:v>
                </c:pt>
                <c:pt idx="354">
                  <c:v>489.8954292850616</c:v>
                </c:pt>
                <c:pt idx="355">
                  <c:v>491.51104347613062</c:v>
                </c:pt>
                <c:pt idx="356">
                  <c:v>506.79362051690271</c:v>
                </c:pt>
                <c:pt idx="357">
                  <c:v>586.02225742035967</c:v>
                </c:pt>
                <c:pt idx="358">
                  <c:v>590.16228633522132</c:v>
                </c:pt>
                <c:pt idx="359">
                  <c:v>544.17629473333352</c:v>
                </c:pt>
                <c:pt idx="360">
                  <c:v>454.51729232240848</c:v>
                </c:pt>
                <c:pt idx="361">
                  <c:v>469.7878248320385</c:v>
                </c:pt>
                <c:pt idx="362">
                  <c:v>493.71640152687365</c:v>
                </c:pt>
                <c:pt idx="363">
                  <c:v>524.92852796992429</c:v>
                </c:pt>
                <c:pt idx="364">
                  <c:v>476.86890240972588</c:v>
                </c:pt>
                <c:pt idx="365">
                  <c:v>390.33148466835343</c:v>
                </c:pt>
                <c:pt idx="366">
                  <c:v>311.358316354929</c:v>
                </c:pt>
                <c:pt idx="367">
                  <c:v>314.74921540940744</c:v>
                </c:pt>
                <c:pt idx="368">
                  <c:v>368.39332655925523</c:v>
                </c:pt>
                <c:pt idx="369">
                  <c:v>553.15046163234763</c:v>
                </c:pt>
                <c:pt idx="370">
                  <c:v>579.63951627125152</c:v>
                </c:pt>
                <c:pt idx="371">
                  <c:v>557.79159657990192</c:v>
                </c:pt>
                <c:pt idx="372">
                  <c:v>444.26487223894941</c:v>
                </c:pt>
                <c:pt idx="373">
                  <c:v>351.56293881037726</c:v>
                </c:pt>
                <c:pt idx="374">
                  <c:v>357.65832693744284</c:v>
                </c:pt>
                <c:pt idx="375">
                  <c:v>495.10581769533525</c:v>
                </c:pt>
                <c:pt idx="376">
                  <c:v>571.32556457412215</c:v>
                </c:pt>
                <c:pt idx="377">
                  <c:v>505.20393973305693</c:v>
                </c:pt>
                <c:pt idx="378">
                  <c:v>428.17598898495982</c:v>
                </c:pt>
                <c:pt idx="379">
                  <c:v>384.50645410974579</c:v>
                </c:pt>
                <c:pt idx="380">
                  <c:v>419.22280115101381</c:v>
                </c:pt>
                <c:pt idx="381">
                  <c:v>584.43067909764375</c:v>
                </c:pt>
                <c:pt idx="382">
                  <c:v>675.3553781727046</c:v>
                </c:pt>
                <c:pt idx="383">
                  <c:v>642.15645668394097</c:v>
                </c:pt>
                <c:pt idx="384">
                  <c:v>560.75570405289216</c:v>
                </c:pt>
                <c:pt idx="385">
                  <c:v>469.05132189891793</c:v>
                </c:pt>
                <c:pt idx="386">
                  <c:v>478.23155567256794</c:v>
                </c:pt>
                <c:pt idx="387">
                  <c:v>619.91595021112528</c:v>
                </c:pt>
                <c:pt idx="388">
                  <c:v>696.73042801601707</c:v>
                </c:pt>
                <c:pt idx="389">
                  <c:v>636.45458361897249</c:v>
                </c:pt>
                <c:pt idx="390">
                  <c:v>555.96850733871315</c:v>
                </c:pt>
                <c:pt idx="391">
                  <c:v>521.69316430090191</c:v>
                </c:pt>
                <c:pt idx="392">
                  <c:v>525.37278142529328</c:v>
                </c:pt>
                <c:pt idx="393">
                  <c:v>648.89076348796846</c:v>
                </c:pt>
                <c:pt idx="394">
                  <c:v>694.4760059847622</c:v>
                </c:pt>
                <c:pt idx="395">
                  <c:v>621.00993426956256</c:v>
                </c:pt>
                <c:pt idx="396">
                  <c:v>524.20066504485396</c:v>
                </c:pt>
                <c:pt idx="397">
                  <c:v>512.59606327071003</c:v>
                </c:pt>
                <c:pt idx="398">
                  <c:v>519.50308270701555</c:v>
                </c:pt>
                <c:pt idx="399">
                  <c:v>553.70384478717381</c:v>
                </c:pt>
                <c:pt idx="400">
                  <c:v>530.67887217560565</c:v>
                </c:pt>
                <c:pt idx="401">
                  <c:v>456.12553710013282</c:v>
                </c:pt>
                <c:pt idx="402">
                  <c:v>372.57310457413922</c:v>
                </c:pt>
                <c:pt idx="403">
                  <c:v>343.34083322472981</c:v>
                </c:pt>
                <c:pt idx="404">
                  <c:v>336.18634527329345</c:v>
                </c:pt>
                <c:pt idx="405">
                  <c:v>263.75387510249328</c:v>
                </c:pt>
                <c:pt idx="406">
                  <c:v>198.76411595957677</c:v>
                </c:pt>
                <c:pt idx="407">
                  <c:v>161.69036354318575</c:v>
                </c:pt>
                <c:pt idx="408">
                  <c:v>140.01209214026747</c:v>
                </c:pt>
                <c:pt idx="409">
                  <c:v>226.28865086021341</c:v>
                </c:pt>
                <c:pt idx="410">
                  <c:v>284.22818605556768</c:v>
                </c:pt>
                <c:pt idx="411">
                  <c:v>367.76802155629025</c:v>
                </c:pt>
                <c:pt idx="412">
                  <c:v>404.34341901157808</c:v>
                </c:pt>
                <c:pt idx="413">
                  <c:v>393.76445605362716</c:v>
                </c:pt>
                <c:pt idx="414">
                  <c:v>330.3719631594048</c:v>
                </c:pt>
                <c:pt idx="415">
                  <c:v>300.53616495688937</c:v>
                </c:pt>
                <c:pt idx="416">
                  <c:v>348.02836899153675</c:v>
                </c:pt>
                <c:pt idx="417">
                  <c:v>527.1169957592756</c:v>
                </c:pt>
                <c:pt idx="418">
                  <c:v>631.38989325713283</c:v>
                </c:pt>
                <c:pt idx="419">
                  <c:v>590.9185226379409</c:v>
                </c:pt>
                <c:pt idx="420">
                  <c:v>504.10488399712216</c:v>
                </c:pt>
                <c:pt idx="421">
                  <c:v>432.60676150338003</c:v>
                </c:pt>
                <c:pt idx="422">
                  <c:v>471.36499294614214</c:v>
                </c:pt>
                <c:pt idx="423">
                  <c:v>616.9321969879428</c:v>
                </c:pt>
                <c:pt idx="424">
                  <c:v>695.91778923951017</c:v>
                </c:pt>
                <c:pt idx="425">
                  <c:v>649.25892841122231</c:v>
                </c:pt>
                <c:pt idx="426">
                  <c:v>551.04278304835123</c:v>
                </c:pt>
                <c:pt idx="427">
                  <c:v>515.12302134619279</c:v>
                </c:pt>
                <c:pt idx="428">
                  <c:v>500.75126619097773</c:v>
                </c:pt>
                <c:pt idx="429">
                  <c:v>626.87149220773438</c:v>
                </c:pt>
                <c:pt idx="430">
                  <c:v>654.03196865724908</c:v>
                </c:pt>
                <c:pt idx="431">
                  <c:v>626.9076849383589</c:v>
                </c:pt>
                <c:pt idx="432">
                  <c:v>545.17589427165046</c:v>
                </c:pt>
                <c:pt idx="433">
                  <c:v>509.01148636051465</c:v>
                </c:pt>
                <c:pt idx="434">
                  <c:v>511.77989271161186</c:v>
                </c:pt>
                <c:pt idx="435">
                  <c:v>637.50622147960439</c:v>
                </c:pt>
                <c:pt idx="436">
                  <c:v>641.01656264275641</c:v>
                </c:pt>
                <c:pt idx="437">
                  <c:v>584.71513917485277</c:v>
                </c:pt>
                <c:pt idx="438">
                  <c:v>476.72307914984322</c:v>
                </c:pt>
                <c:pt idx="439">
                  <c:v>483.11189261410266</c:v>
                </c:pt>
                <c:pt idx="440">
                  <c:v>501.48926087632054</c:v>
                </c:pt>
                <c:pt idx="441">
                  <c:v>510.95173784593845</c:v>
                </c:pt>
                <c:pt idx="442">
                  <c:v>495.67269515491671</c:v>
                </c:pt>
                <c:pt idx="443">
                  <c:v>431.15542167237368</c:v>
                </c:pt>
                <c:pt idx="444">
                  <c:v>360.58796971541386</c:v>
                </c:pt>
                <c:pt idx="445">
                  <c:v>411.66700098211635</c:v>
                </c:pt>
                <c:pt idx="446">
                  <c:v>458.37261621441002</c:v>
                </c:pt>
                <c:pt idx="447">
                  <c:v>489.88643221893699</c:v>
                </c:pt>
                <c:pt idx="448">
                  <c:v>476.20842316145092</c:v>
                </c:pt>
                <c:pt idx="449">
                  <c:v>421.78744063875212</c:v>
                </c:pt>
                <c:pt idx="450">
                  <c:v>352.30028954514211</c:v>
                </c:pt>
                <c:pt idx="451">
                  <c:v>314.14455945021035</c:v>
                </c:pt>
                <c:pt idx="452">
                  <c:v>363.50524135317488</c:v>
                </c:pt>
                <c:pt idx="453">
                  <c:v>519.61650376384171</c:v>
                </c:pt>
                <c:pt idx="454">
                  <c:v>550.42553700632277</c:v>
                </c:pt>
                <c:pt idx="455">
                  <c:v>431.59366496456937</c:v>
                </c:pt>
                <c:pt idx="456">
                  <c:v>362.66261781729901</c:v>
                </c:pt>
                <c:pt idx="457">
                  <c:v>354.38676911157961</c:v>
                </c:pt>
                <c:pt idx="458">
                  <c:v>388.5767940257349</c:v>
                </c:pt>
                <c:pt idx="459">
                  <c:v>565.88491477135483</c:v>
                </c:pt>
                <c:pt idx="460">
                  <c:v>665.01781160728672</c:v>
                </c:pt>
                <c:pt idx="461">
                  <c:v>617.36212801223746</c:v>
                </c:pt>
                <c:pt idx="462">
                  <c:v>545.67825152956198</c:v>
                </c:pt>
                <c:pt idx="463">
                  <c:v>450.73210941539043</c:v>
                </c:pt>
                <c:pt idx="464">
                  <c:v>455.08260993206119</c:v>
                </c:pt>
                <c:pt idx="465">
                  <c:v>605.78384029134429</c:v>
                </c:pt>
                <c:pt idx="466">
                  <c:v>688.28845754117197</c:v>
                </c:pt>
                <c:pt idx="467">
                  <c:v>624.54055881488216</c:v>
                </c:pt>
                <c:pt idx="468">
                  <c:v>543.75543814566072</c:v>
                </c:pt>
                <c:pt idx="469">
                  <c:v>468.7027395846327</c:v>
                </c:pt>
                <c:pt idx="470">
                  <c:v>459.34367072711206</c:v>
                </c:pt>
                <c:pt idx="471">
                  <c:v>607.7437166214869</c:v>
                </c:pt>
                <c:pt idx="472">
                  <c:v>679.75440461379674</c:v>
                </c:pt>
                <c:pt idx="473">
                  <c:v>617.5317453147868</c:v>
                </c:pt>
                <c:pt idx="474">
                  <c:v>528.494785179941</c:v>
                </c:pt>
                <c:pt idx="475">
                  <c:v>475.252144047672</c:v>
                </c:pt>
                <c:pt idx="476">
                  <c:v>496.31747692856965</c:v>
                </c:pt>
                <c:pt idx="477">
                  <c:v>467.39251711663826</c:v>
                </c:pt>
                <c:pt idx="478">
                  <c:v>374.52396026829433</c:v>
                </c:pt>
                <c:pt idx="479">
                  <c:v>315.89121098845942</c:v>
                </c:pt>
                <c:pt idx="480">
                  <c:v>278.44095485237898</c:v>
                </c:pt>
                <c:pt idx="481">
                  <c:v>360.94064340898535</c:v>
                </c:pt>
                <c:pt idx="482">
                  <c:v>427.60775289491386</c:v>
                </c:pt>
                <c:pt idx="483">
                  <c:v>546.55153878247643</c:v>
                </c:pt>
                <c:pt idx="484">
                  <c:v>539.53435537695941</c:v>
                </c:pt>
                <c:pt idx="485">
                  <c:v>465.78784352432962</c:v>
                </c:pt>
                <c:pt idx="486">
                  <c:v>385.24114679935133</c:v>
                </c:pt>
                <c:pt idx="487">
                  <c:v>428.01156219217029</c:v>
                </c:pt>
                <c:pt idx="488">
                  <c:v>469.1749451373563</c:v>
                </c:pt>
                <c:pt idx="489">
                  <c:v>478.28085771813539</c:v>
                </c:pt>
                <c:pt idx="490">
                  <c:v>453.4674776880849</c:v>
                </c:pt>
                <c:pt idx="491">
                  <c:v>380.33684848143258</c:v>
                </c:pt>
                <c:pt idx="492">
                  <c:v>306.52252380684399</c:v>
                </c:pt>
                <c:pt idx="493">
                  <c:v>299.70647757367965</c:v>
                </c:pt>
                <c:pt idx="494">
                  <c:v>384.95303193779785</c:v>
                </c:pt>
                <c:pt idx="495">
                  <c:v>564.20499070181404</c:v>
                </c:pt>
                <c:pt idx="496">
                  <c:v>654.4716013330185</c:v>
                </c:pt>
                <c:pt idx="497">
                  <c:v>604.45979642233726</c:v>
                </c:pt>
                <c:pt idx="498">
                  <c:v>528.52263033809299</c:v>
                </c:pt>
                <c:pt idx="499">
                  <c:v>457.78638222638494</c:v>
                </c:pt>
                <c:pt idx="500">
                  <c:v>486.55176625127331</c:v>
                </c:pt>
                <c:pt idx="501">
                  <c:v>625.85566546085397</c:v>
                </c:pt>
                <c:pt idx="502">
                  <c:v>700.9691261820717</c:v>
                </c:pt>
                <c:pt idx="503">
                  <c:v>619.19830057908189</c:v>
                </c:pt>
                <c:pt idx="504">
                  <c:v>526.61274898149952</c:v>
                </c:pt>
                <c:pt idx="505">
                  <c:v>440.27068129034916</c:v>
                </c:pt>
                <c:pt idx="506">
                  <c:v>473.41870680555405</c:v>
                </c:pt>
                <c:pt idx="507">
                  <c:v>616.78047569550472</c:v>
                </c:pt>
                <c:pt idx="508">
                  <c:v>694.69905963898498</c:v>
                </c:pt>
                <c:pt idx="509">
                  <c:v>649.96705040378174</c:v>
                </c:pt>
                <c:pt idx="510">
                  <c:v>564.48133134219165</c:v>
                </c:pt>
                <c:pt idx="511">
                  <c:v>462.64000918121531</c:v>
                </c:pt>
                <c:pt idx="512">
                  <c:v>474.21016049602747</c:v>
                </c:pt>
                <c:pt idx="513">
                  <c:v>616.827540195643</c:v>
                </c:pt>
                <c:pt idx="514">
                  <c:v>693.37717763084686</c:v>
                </c:pt>
                <c:pt idx="515">
                  <c:v>637.16255398732039</c:v>
                </c:pt>
                <c:pt idx="516">
                  <c:v>525.00275854313372</c:v>
                </c:pt>
                <c:pt idx="517">
                  <c:v>493.41421050660006</c:v>
                </c:pt>
                <c:pt idx="518">
                  <c:v>507.55546302310461</c:v>
                </c:pt>
                <c:pt idx="519">
                  <c:v>627.10628508411241</c:v>
                </c:pt>
                <c:pt idx="520">
                  <c:v>643.49662223643611</c:v>
                </c:pt>
                <c:pt idx="521">
                  <c:v>577.80319143979546</c:v>
                </c:pt>
                <c:pt idx="522">
                  <c:v>473.60112311985989</c:v>
                </c:pt>
                <c:pt idx="523">
                  <c:v>481.22800856230413</c:v>
                </c:pt>
                <c:pt idx="524">
                  <c:v>500.38158165849433</c:v>
                </c:pt>
                <c:pt idx="525">
                  <c:v>545.42409012636313</c:v>
                </c:pt>
                <c:pt idx="526">
                  <c:v>510.8467511642462</c:v>
                </c:pt>
                <c:pt idx="527">
                  <c:v>428.12764746802668</c:v>
                </c:pt>
                <c:pt idx="528">
                  <c:v>374.50379838475669</c:v>
                </c:pt>
                <c:pt idx="529">
                  <c:v>343.11277047932634</c:v>
                </c:pt>
                <c:pt idx="530">
                  <c:v>320.82101746252602</c:v>
                </c:pt>
                <c:pt idx="531">
                  <c:v>280.87416691266662</c:v>
                </c:pt>
                <c:pt idx="532">
                  <c:v>228.58153512109544</c:v>
                </c:pt>
                <c:pt idx="533">
                  <c:v>157.245807382327</c:v>
                </c:pt>
                <c:pt idx="534">
                  <c:v>113.38917812592101</c:v>
                </c:pt>
                <c:pt idx="535">
                  <c:v>113.55440375894921</c:v>
                </c:pt>
                <c:pt idx="536">
                  <c:v>104.4354679808276</c:v>
                </c:pt>
                <c:pt idx="537">
                  <c:v>109.52799733127353</c:v>
                </c:pt>
                <c:pt idx="538">
                  <c:v>120.73581695317741</c:v>
                </c:pt>
                <c:pt idx="539">
                  <c:v>117.31142504212433</c:v>
                </c:pt>
                <c:pt idx="540">
                  <c:v>102.16544475191712</c:v>
                </c:pt>
                <c:pt idx="541">
                  <c:v>150.94902438204306</c:v>
                </c:pt>
                <c:pt idx="542">
                  <c:v>257.62756620642091</c:v>
                </c:pt>
                <c:pt idx="543">
                  <c:v>441.48357074178818</c:v>
                </c:pt>
                <c:pt idx="544">
                  <c:v>502.69949159735711</c:v>
                </c:pt>
                <c:pt idx="545">
                  <c:v>472.15233857282379</c:v>
                </c:pt>
                <c:pt idx="546">
                  <c:v>396.21052311924825</c:v>
                </c:pt>
                <c:pt idx="547">
                  <c:v>410.11793826949855</c:v>
                </c:pt>
                <c:pt idx="548">
                  <c:v>424.02535341974885</c:v>
                </c:pt>
                <c:pt idx="549">
                  <c:v>437.93276856999921</c:v>
                </c:pt>
                <c:pt idx="550">
                  <c:v>451.84018372024946</c:v>
                </c:pt>
                <c:pt idx="551">
                  <c:v>465.74759887049981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F-4C4E-BB37-A1D5F14E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227087"/>
        <c:axId val="1125164511"/>
      </c:lineChart>
      <c:catAx>
        <c:axId val="9972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Periodo</a:t>
                </a:r>
                <a:r>
                  <a:rPr lang="en-US" baseline="0"/>
                  <a:t> (1H)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64511"/>
        <c:crosses val="autoZero"/>
        <c:auto val="1"/>
        <c:lblAlgn val="ctr"/>
        <c:lblOffset val="100"/>
        <c:noMultiLvlLbl val="0"/>
      </c:catAx>
      <c:valAx>
        <c:axId val="11251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SUAV_EXP_SIMPLE!$C$401:$C$548</c:f>
              <c:numCache>
                <c:formatCode>General</c:formatCode>
                <c:ptCount val="148"/>
                <c:pt idx="0">
                  <c:v>610</c:v>
                </c:pt>
                <c:pt idx="1">
                  <c:v>495</c:v>
                </c:pt>
                <c:pt idx="2">
                  <c:v>341</c:v>
                </c:pt>
                <c:pt idx="3">
                  <c:v>247</c:v>
                </c:pt>
                <c:pt idx="4">
                  <c:v>306</c:v>
                </c:pt>
                <c:pt idx="5">
                  <c:v>333</c:v>
                </c:pt>
                <c:pt idx="6">
                  <c:v>157</c:v>
                </c:pt>
                <c:pt idx="7">
                  <c:v>106</c:v>
                </c:pt>
                <c:pt idx="8">
                  <c:v>114</c:v>
                </c:pt>
                <c:pt idx="9">
                  <c:v>116</c:v>
                </c:pt>
                <c:pt idx="10">
                  <c:v>370</c:v>
                </c:pt>
                <c:pt idx="11">
                  <c:v>377</c:v>
                </c:pt>
                <c:pt idx="12">
                  <c:v>497</c:v>
                </c:pt>
                <c:pt idx="13">
                  <c:v>456</c:v>
                </c:pt>
                <c:pt idx="14">
                  <c:v>371</c:v>
                </c:pt>
                <c:pt idx="15">
                  <c:v>227</c:v>
                </c:pt>
                <c:pt idx="16">
                  <c:v>254</c:v>
                </c:pt>
                <c:pt idx="17">
                  <c:v>424</c:v>
                </c:pt>
                <c:pt idx="18">
                  <c:v>806</c:v>
                </c:pt>
                <c:pt idx="19">
                  <c:v>784</c:v>
                </c:pt>
                <c:pt idx="20">
                  <c:v>514</c:v>
                </c:pt>
                <c:pt idx="21">
                  <c:v>360</c:v>
                </c:pt>
                <c:pt idx="22">
                  <c:v>319</c:v>
                </c:pt>
                <c:pt idx="23">
                  <c:v>534.428</c:v>
                </c:pt>
                <c:pt idx="24">
                  <c:v>844.428</c:v>
                </c:pt>
                <c:pt idx="25">
                  <c:v>811.56399999999996</c:v>
                </c:pt>
                <c:pt idx="26">
                  <c:v>566</c:v>
                </c:pt>
                <c:pt idx="27">
                  <c:v>392</c:v>
                </c:pt>
                <c:pt idx="28">
                  <c:v>460</c:v>
                </c:pt>
                <c:pt idx="29">
                  <c:v>481</c:v>
                </c:pt>
                <c:pt idx="30">
                  <c:v>827</c:v>
                </c:pt>
                <c:pt idx="31">
                  <c:v>692</c:v>
                </c:pt>
                <c:pt idx="32">
                  <c:v>579.56399999999996</c:v>
                </c:pt>
                <c:pt idx="33">
                  <c:v>415</c:v>
                </c:pt>
                <c:pt idx="34">
                  <c:v>455</c:v>
                </c:pt>
                <c:pt idx="35">
                  <c:v>520</c:v>
                </c:pt>
                <c:pt idx="36">
                  <c:v>837</c:v>
                </c:pt>
                <c:pt idx="37">
                  <c:v>642</c:v>
                </c:pt>
                <c:pt idx="38">
                  <c:v>493</c:v>
                </c:pt>
                <c:pt idx="39">
                  <c:v>308</c:v>
                </c:pt>
                <c:pt idx="40">
                  <c:v>499</c:v>
                </c:pt>
                <c:pt idx="41">
                  <c:v>534.428</c:v>
                </c:pt>
                <c:pt idx="42">
                  <c:v>528</c:v>
                </c:pt>
                <c:pt idx="43">
                  <c:v>473</c:v>
                </c:pt>
                <c:pt idx="44">
                  <c:v>332</c:v>
                </c:pt>
                <c:pt idx="45">
                  <c:v>255</c:v>
                </c:pt>
                <c:pt idx="46">
                  <c:v>499</c:v>
                </c:pt>
                <c:pt idx="47">
                  <c:v>534.428</c:v>
                </c:pt>
                <c:pt idx="48">
                  <c:v>539</c:v>
                </c:pt>
                <c:pt idx="49">
                  <c:v>453</c:v>
                </c:pt>
                <c:pt idx="50">
                  <c:v>336</c:v>
                </c:pt>
                <c:pt idx="51">
                  <c:v>246</c:v>
                </c:pt>
                <c:pt idx="52">
                  <c:v>260</c:v>
                </c:pt>
                <c:pt idx="53">
                  <c:v>447</c:v>
                </c:pt>
                <c:pt idx="54">
                  <c:v>766</c:v>
                </c:pt>
                <c:pt idx="55">
                  <c:v>592</c:v>
                </c:pt>
                <c:pt idx="56">
                  <c:v>239</c:v>
                </c:pt>
                <c:pt idx="57">
                  <c:v>256</c:v>
                </c:pt>
                <c:pt idx="58">
                  <c:v>346</c:v>
                </c:pt>
                <c:pt idx="59">
                  <c:v>446</c:v>
                </c:pt>
                <c:pt idx="60">
                  <c:v>844.428</c:v>
                </c:pt>
                <c:pt idx="61">
                  <c:v>811.56399999999996</c:v>
                </c:pt>
                <c:pt idx="62">
                  <c:v>531</c:v>
                </c:pt>
                <c:pt idx="63">
                  <c:v>427</c:v>
                </c:pt>
                <c:pt idx="64">
                  <c:v>301</c:v>
                </c:pt>
                <c:pt idx="65">
                  <c:v>466</c:v>
                </c:pt>
                <c:pt idx="66">
                  <c:v>844.428</c:v>
                </c:pt>
                <c:pt idx="67">
                  <c:v>811.56399999999996</c:v>
                </c:pt>
                <c:pt idx="68">
                  <c:v>516</c:v>
                </c:pt>
                <c:pt idx="69">
                  <c:v>414</c:v>
                </c:pt>
                <c:pt idx="70">
                  <c:v>353</c:v>
                </c:pt>
                <c:pt idx="71">
                  <c:v>450</c:v>
                </c:pt>
                <c:pt idx="72">
                  <c:v>844.428</c:v>
                </c:pt>
                <c:pt idx="73">
                  <c:v>788</c:v>
                </c:pt>
                <c:pt idx="74">
                  <c:v>513</c:v>
                </c:pt>
                <c:pt idx="75">
                  <c:v>387</c:v>
                </c:pt>
                <c:pt idx="76">
                  <c:v>395</c:v>
                </c:pt>
                <c:pt idx="77">
                  <c:v>534.428</c:v>
                </c:pt>
                <c:pt idx="78">
                  <c:v>425</c:v>
                </c:pt>
                <c:pt idx="79">
                  <c:v>233</c:v>
                </c:pt>
                <c:pt idx="80">
                  <c:v>232</c:v>
                </c:pt>
                <c:pt idx="81">
                  <c:v>229</c:v>
                </c:pt>
                <c:pt idx="82">
                  <c:v>499</c:v>
                </c:pt>
                <c:pt idx="83">
                  <c:v>534.428</c:v>
                </c:pt>
                <c:pt idx="84">
                  <c:v>731</c:v>
                </c:pt>
                <c:pt idx="85">
                  <c:v>521</c:v>
                </c:pt>
                <c:pt idx="86">
                  <c:v>345</c:v>
                </c:pt>
                <c:pt idx="87">
                  <c:v>259</c:v>
                </c:pt>
                <c:pt idx="88">
                  <c:v>499</c:v>
                </c:pt>
                <c:pt idx="89">
                  <c:v>534.428</c:v>
                </c:pt>
                <c:pt idx="90">
                  <c:v>491</c:v>
                </c:pt>
                <c:pt idx="91">
                  <c:v>413</c:v>
                </c:pt>
                <c:pt idx="92">
                  <c:v>266</c:v>
                </c:pt>
                <c:pt idx="93">
                  <c:v>195</c:v>
                </c:pt>
                <c:pt idx="94">
                  <c:v>296</c:v>
                </c:pt>
                <c:pt idx="95">
                  <c:v>524</c:v>
                </c:pt>
                <c:pt idx="96">
                  <c:v>844.428</c:v>
                </c:pt>
                <c:pt idx="97">
                  <c:v>786</c:v>
                </c:pt>
                <c:pt idx="98">
                  <c:v>514</c:v>
                </c:pt>
                <c:pt idx="99">
                  <c:v>403</c:v>
                </c:pt>
                <c:pt idx="100">
                  <c:v>346</c:v>
                </c:pt>
                <c:pt idx="101">
                  <c:v>534.428</c:v>
                </c:pt>
                <c:pt idx="102">
                  <c:v>844.428</c:v>
                </c:pt>
                <c:pt idx="103">
                  <c:v>811.56399999999996</c:v>
                </c:pt>
                <c:pt idx="104">
                  <c:v>482</c:v>
                </c:pt>
                <c:pt idx="105">
                  <c:v>379</c:v>
                </c:pt>
                <c:pt idx="106">
                  <c:v>308</c:v>
                </c:pt>
                <c:pt idx="107">
                  <c:v>532</c:v>
                </c:pt>
                <c:pt idx="108">
                  <c:v>844.428</c:v>
                </c:pt>
                <c:pt idx="109">
                  <c:v>811.56399999999996</c:v>
                </c:pt>
                <c:pt idx="110">
                  <c:v>572</c:v>
                </c:pt>
                <c:pt idx="111">
                  <c:v>427</c:v>
                </c:pt>
                <c:pt idx="112">
                  <c:v>305</c:v>
                </c:pt>
                <c:pt idx="113">
                  <c:v>499</c:v>
                </c:pt>
                <c:pt idx="114">
                  <c:v>844.428</c:v>
                </c:pt>
                <c:pt idx="115">
                  <c:v>809</c:v>
                </c:pt>
                <c:pt idx="116">
                  <c:v>542</c:v>
                </c:pt>
                <c:pt idx="117">
                  <c:v>347</c:v>
                </c:pt>
                <c:pt idx="118">
                  <c:v>448</c:v>
                </c:pt>
                <c:pt idx="119">
                  <c:v>534.428</c:v>
                </c:pt>
                <c:pt idx="120">
                  <c:v>817</c:v>
                </c:pt>
                <c:pt idx="121">
                  <c:v>665</c:v>
                </c:pt>
                <c:pt idx="122">
                  <c:v>471</c:v>
                </c:pt>
                <c:pt idx="123">
                  <c:v>311</c:v>
                </c:pt>
                <c:pt idx="124">
                  <c:v>499</c:v>
                </c:pt>
                <c:pt idx="125">
                  <c:v>534.428</c:v>
                </c:pt>
                <c:pt idx="126">
                  <c:v>618</c:v>
                </c:pt>
                <c:pt idx="127">
                  <c:v>456</c:v>
                </c:pt>
                <c:pt idx="128">
                  <c:v>300</c:v>
                </c:pt>
                <c:pt idx="129">
                  <c:v>296</c:v>
                </c:pt>
                <c:pt idx="130">
                  <c:v>301</c:v>
                </c:pt>
                <c:pt idx="131">
                  <c:v>293</c:v>
                </c:pt>
                <c:pt idx="132">
                  <c:v>225</c:v>
                </c:pt>
                <c:pt idx="133">
                  <c:v>154</c:v>
                </c:pt>
                <c:pt idx="134">
                  <c:v>54</c:v>
                </c:pt>
                <c:pt idx="135">
                  <c:v>55</c:v>
                </c:pt>
                <c:pt idx="136">
                  <c:v>124</c:v>
                </c:pt>
                <c:pt idx="137">
                  <c:v>98</c:v>
                </c:pt>
                <c:pt idx="138">
                  <c:v>124</c:v>
                </c:pt>
                <c:pt idx="139">
                  <c:v>143</c:v>
                </c:pt>
                <c:pt idx="140">
                  <c:v>115</c:v>
                </c:pt>
                <c:pt idx="141">
                  <c:v>81</c:v>
                </c:pt>
                <c:pt idx="142">
                  <c:v>230</c:v>
                </c:pt>
                <c:pt idx="143">
                  <c:v>424</c:v>
                </c:pt>
                <c:pt idx="144">
                  <c:v>723</c:v>
                </c:pt>
                <c:pt idx="145">
                  <c:v>584</c:v>
                </c:pt>
                <c:pt idx="146">
                  <c:v>410</c:v>
                </c:pt>
                <c:pt idx="147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3-41C2-A595-2774B1893BDC}"/>
            </c:ext>
          </c:extLst>
        </c:ser>
        <c:ser>
          <c:idx val="1"/>
          <c:order val="1"/>
          <c:tx>
            <c:v>PROM_MOVIL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SUAV_EXP_SIMPLE!$F$401:$F$548</c:f>
              <c:numCache>
                <c:formatCode>0.00</c:formatCode>
                <c:ptCount val="148"/>
                <c:pt idx="0">
                  <c:v>546.00057430505672</c:v>
                </c:pt>
                <c:pt idx="1">
                  <c:v>558.80045944404537</c:v>
                </c:pt>
                <c:pt idx="2">
                  <c:v>546.04036755523634</c:v>
                </c:pt>
                <c:pt idx="3">
                  <c:v>505.03229404418909</c:v>
                </c:pt>
                <c:pt idx="4">
                  <c:v>453.42583523535131</c:v>
                </c:pt>
                <c:pt idx="5">
                  <c:v>423.94066818828105</c:v>
                </c:pt>
                <c:pt idx="6">
                  <c:v>405.75253455062489</c:v>
                </c:pt>
                <c:pt idx="7">
                  <c:v>356.00202764049993</c:v>
                </c:pt>
                <c:pt idx="8">
                  <c:v>306.00162211239996</c:v>
                </c:pt>
                <c:pt idx="9">
                  <c:v>267.60129768991999</c:v>
                </c:pt>
                <c:pt idx="10">
                  <c:v>237.281038151936</c:v>
                </c:pt>
                <c:pt idx="11">
                  <c:v>263.82483052154885</c:v>
                </c:pt>
                <c:pt idx="12">
                  <c:v>286.45986441723909</c:v>
                </c:pt>
                <c:pt idx="13">
                  <c:v>328.56789153379128</c:v>
                </c:pt>
                <c:pt idx="14">
                  <c:v>354.05431322703305</c:v>
                </c:pt>
                <c:pt idx="15">
                  <c:v>357.44345058162645</c:v>
                </c:pt>
                <c:pt idx="16">
                  <c:v>331.35476046530118</c:v>
                </c:pt>
                <c:pt idx="17">
                  <c:v>315.88380837224099</c:v>
                </c:pt>
                <c:pt idx="18">
                  <c:v>337.50704669779282</c:v>
                </c:pt>
                <c:pt idx="19">
                  <c:v>431.2056373582343</c:v>
                </c:pt>
                <c:pt idx="20">
                  <c:v>501.76450988658746</c:v>
                </c:pt>
                <c:pt idx="21">
                  <c:v>504.21160790927001</c:v>
                </c:pt>
                <c:pt idx="22">
                  <c:v>475.36928632741603</c:v>
                </c:pt>
                <c:pt idx="23">
                  <c:v>444.09542906193286</c:v>
                </c:pt>
                <c:pt idx="24">
                  <c:v>462.16194324954631</c:v>
                </c:pt>
                <c:pt idx="25">
                  <c:v>538.61515459963709</c:v>
                </c:pt>
                <c:pt idx="26">
                  <c:v>593.20492367970974</c:v>
                </c:pt>
                <c:pt idx="27">
                  <c:v>587.76393894376781</c:v>
                </c:pt>
                <c:pt idx="28">
                  <c:v>548.61115115501423</c:v>
                </c:pt>
                <c:pt idx="29">
                  <c:v>530.88892092401147</c:v>
                </c:pt>
                <c:pt idx="30">
                  <c:v>520.91113673920927</c:v>
                </c:pt>
                <c:pt idx="31">
                  <c:v>582.12890939136742</c:v>
                </c:pt>
                <c:pt idx="32">
                  <c:v>604.10312751309391</c:v>
                </c:pt>
                <c:pt idx="33">
                  <c:v>599.19530201047519</c:v>
                </c:pt>
                <c:pt idx="34">
                  <c:v>562.35624160838017</c:v>
                </c:pt>
                <c:pt idx="35">
                  <c:v>540.88499328670423</c:v>
                </c:pt>
                <c:pt idx="36">
                  <c:v>536.70799462936338</c:v>
                </c:pt>
                <c:pt idx="37">
                  <c:v>596.76639570349073</c:v>
                </c:pt>
                <c:pt idx="38">
                  <c:v>605.81311656279263</c:v>
                </c:pt>
                <c:pt idx="39">
                  <c:v>583.25049325023417</c:v>
                </c:pt>
                <c:pt idx="40">
                  <c:v>528.20039460018734</c:v>
                </c:pt>
                <c:pt idx="41">
                  <c:v>522.36031568014982</c:v>
                </c:pt>
                <c:pt idx="42">
                  <c:v>524.7738525441199</c:v>
                </c:pt>
                <c:pt idx="43">
                  <c:v>525.4190820352959</c:v>
                </c:pt>
                <c:pt idx="44">
                  <c:v>514.93526562823672</c:v>
                </c:pt>
                <c:pt idx="45">
                  <c:v>478.34821250258938</c:v>
                </c:pt>
                <c:pt idx="46">
                  <c:v>433.67857000207152</c:v>
                </c:pt>
                <c:pt idx="47">
                  <c:v>446.74285600165723</c:v>
                </c:pt>
                <c:pt idx="48">
                  <c:v>464.27988480132581</c:v>
                </c:pt>
                <c:pt idx="49">
                  <c:v>479.22390784106068</c:v>
                </c:pt>
                <c:pt idx="50">
                  <c:v>473.97912627284859</c:v>
                </c:pt>
                <c:pt idx="51">
                  <c:v>446.38330101827887</c:v>
                </c:pt>
                <c:pt idx="52">
                  <c:v>406.30664081462311</c:v>
                </c:pt>
                <c:pt idx="53">
                  <c:v>377.04531265169851</c:v>
                </c:pt>
                <c:pt idx="54">
                  <c:v>391.03625012135888</c:v>
                </c:pt>
                <c:pt idx="55">
                  <c:v>466.02900009708719</c:v>
                </c:pt>
                <c:pt idx="56">
                  <c:v>491.22320007766973</c:v>
                </c:pt>
                <c:pt idx="57">
                  <c:v>440.7785600621358</c:v>
                </c:pt>
                <c:pt idx="58">
                  <c:v>403.82284804970863</c:v>
                </c:pt>
                <c:pt idx="59">
                  <c:v>392.25827843976691</c:v>
                </c:pt>
                <c:pt idx="60">
                  <c:v>403.00662275181355</c:v>
                </c:pt>
                <c:pt idx="61">
                  <c:v>491.29089820145089</c:v>
                </c:pt>
                <c:pt idx="62">
                  <c:v>555.3455185611607</c:v>
                </c:pt>
                <c:pt idx="63">
                  <c:v>550.47641484892858</c:v>
                </c:pt>
                <c:pt idx="64">
                  <c:v>525.78113187914289</c:v>
                </c:pt>
                <c:pt idx="65">
                  <c:v>480.82490550331431</c:v>
                </c:pt>
                <c:pt idx="66">
                  <c:v>477.85992440265147</c:v>
                </c:pt>
                <c:pt idx="67">
                  <c:v>551.17353952212125</c:v>
                </c:pt>
                <c:pt idx="68">
                  <c:v>603.25163161769706</c:v>
                </c:pt>
                <c:pt idx="69">
                  <c:v>585.80130529415771</c:v>
                </c:pt>
                <c:pt idx="70">
                  <c:v>551.44104423532622</c:v>
                </c:pt>
                <c:pt idx="71">
                  <c:v>511.75283538826102</c:v>
                </c:pt>
                <c:pt idx="72">
                  <c:v>499.40226831060886</c:v>
                </c:pt>
                <c:pt idx="73">
                  <c:v>568.40741464848713</c:v>
                </c:pt>
                <c:pt idx="74">
                  <c:v>612.32593171878978</c:v>
                </c:pt>
                <c:pt idx="75">
                  <c:v>592.46074537503182</c:v>
                </c:pt>
                <c:pt idx="76">
                  <c:v>551.3685963000255</c:v>
                </c:pt>
                <c:pt idx="77">
                  <c:v>520.09487704002049</c:v>
                </c:pt>
                <c:pt idx="78">
                  <c:v>522.96150163201651</c:v>
                </c:pt>
                <c:pt idx="79">
                  <c:v>503.36920130561322</c:v>
                </c:pt>
                <c:pt idx="80">
                  <c:v>449.29536104449062</c:v>
                </c:pt>
                <c:pt idx="81">
                  <c:v>405.83628883559254</c:v>
                </c:pt>
                <c:pt idx="82">
                  <c:v>370.46903106847407</c:v>
                </c:pt>
                <c:pt idx="83">
                  <c:v>396.17522485477929</c:v>
                </c:pt>
                <c:pt idx="84">
                  <c:v>423.82577988382349</c:v>
                </c:pt>
                <c:pt idx="85">
                  <c:v>485.26062390705886</c:v>
                </c:pt>
                <c:pt idx="86">
                  <c:v>492.4084991256471</c:v>
                </c:pt>
                <c:pt idx="87">
                  <c:v>462.9267993005177</c:v>
                </c:pt>
                <c:pt idx="88">
                  <c:v>422.14143944041422</c:v>
                </c:pt>
                <c:pt idx="89">
                  <c:v>437.51315155233141</c:v>
                </c:pt>
                <c:pt idx="90">
                  <c:v>456.89612124186516</c:v>
                </c:pt>
                <c:pt idx="91">
                  <c:v>463.71689699349213</c:v>
                </c:pt>
                <c:pt idx="92">
                  <c:v>453.57351759479377</c:v>
                </c:pt>
                <c:pt idx="93">
                  <c:v>416.05881407583502</c:v>
                </c:pt>
                <c:pt idx="94">
                  <c:v>371.84705126066802</c:v>
                </c:pt>
                <c:pt idx="95">
                  <c:v>356.67764100853441</c:v>
                </c:pt>
                <c:pt idx="96">
                  <c:v>390.14211280682753</c:v>
                </c:pt>
                <c:pt idx="97">
                  <c:v>480.99929024546208</c:v>
                </c:pt>
                <c:pt idx="98">
                  <c:v>541.99943219636975</c:v>
                </c:pt>
                <c:pt idx="99">
                  <c:v>536.39954575709589</c:v>
                </c:pt>
                <c:pt idx="100">
                  <c:v>509.71963660567678</c:v>
                </c:pt>
                <c:pt idx="101">
                  <c:v>476.97570928454144</c:v>
                </c:pt>
                <c:pt idx="102">
                  <c:v>488.4661674276332</c:v>
                </c:pt>
                <c:pt idx="103">
                  <c:v>559.6585339421066</c:v>
                </c:pt>
                <c:pt idx="104">
                  <c:v>610.03962715368527</c:v>
                </c:pt>
                <c:pt idx="105">
                  <c:v>584.43170172294822</c:v>
                </c:pt>
                <c:pt idx="106">
                  <c:v>543.34536137835858</c:v>
                </c:pt>
                <c:pt idx="107">
                  <c:v>496.27628910268692</c:v>
                </c:pt>
                <c:pt idx="108">
                  <c:v>503.42103128214956</c:v>
                </c:pt>
                <c:pt idx="109">
                  <c:v>571.62242502571962</c:v>
                </c:pt>
                <c:pt idx="110">
                  <c:v>619.61074002057569</c:v>
                </c:pt>
                <c:pt idx="111">
                  <c:v>610.08859201646055</c:v>
                </c:pt>
                <c:pt idx="112">
                  <c:v>573.47087361316846</c:v>
                </c:pt>
                <c:pt idx="113">
                  <c:v>519.77669889053482</c:v>
                </c:pt>
                <c:pt idx="114">
                  <c:v>515.62135911242785</c:v>
                </c:pt>
                <c:pt idx="115">
                  <c:v>581.3826872899424</c:v>
                </c:pt>
                <c:pt idx="116">
                  <c:v>626.90614983195394</c:v>
                </c:pt>
                <c:pt idx="117">
                  <c:v>609.9249198655632</c:v>
                </c:pt>
                <c:pt idx="118">
                  <c:v>557.33993589245063</c:v>
                </c:pt>
                <c:pt idx="119">
                  <c:v>535.4719487139605</c:v>
                </c:pt>
                <c:pt idx="120">
                  <c:v>535.26315897116842</c:v>
                </c:pt>
                <c:pt idx="121">
                  <c:v>591.61052717693474</c:v>
                </c:pt>
                <c:pt idx="122">
                  <c:v>606.28842174154784</c:v>
                </c:pt>
                <c:pt idx="123">
                  <c:v>579.23073739323831</c:v>
                </c:pt>
                <c:pt idx="124">
                  <c:v>525.58458991459065</c:v>
                </c:pt>
                <c:pt idx="125">
                  <c:v>520.26767193167257</c:v>
                </c:pt>
                <c:pt idx="126">
                  <c:v>523.09973754533803</c:v>
                </c:pt>
                <c:pt idx="127">
                  <c:v>542.07979003627042</c:v>
                </c:pt>
                <c:pt idx="128">
                  <c:v>524.86383202901641</c:v>
                </c:pt>
                <c:pt idx="129">
                  <c:v>479.89106562321314</c:v>
                </c:pt>
                <c:pt idx="130">
                  <c:v>443.11285249857053</c:v>
                </c:pt>
                <c:pt idx="131">
                  <c:v>414.69028199885645</c:v>
                </c:pt>
                <c:pt idx="132">
                  <c:v>390.35222559908522</c:v>
                </c:pt>
                <c:pt idx="133">
                  <c:v>357.28178047926821</c:v>
                </c:pt>
                <c:pt idx="134">
                  <c:v>316.62542438341461</c:v>
                </c:pt>
                <c:pt idx="135">
                  <c:v>264.1003395067317</c:v>
                </c:pt>
                <c:pt idx="136">
                  <c:v>222.28027160538537</c:v>
                </c:pt>
                <c:pt idx="137">
                  <c:v>202.62421728430832</c:v>
                </c:pt>
                <c:pt idx="138">
                  <c:v>181.69937382744666</c:v>
                </c:pt>
                <c:pt idx="139">
                  <c:v>170.15949906195735</c:v>
                </c:pt>
                <c:pt idx="140">
                  <c:v>164.72759924956588</c:v>
                </c:pt>
                <c:pt idx="141">
                  <c:v>154.7820793996527</c:v>
                </c:pt>
                <c:pt idx="142">
                  <c:v>140.02566351972217</c:v>
                </c:pt>
                <c:pt idx="143">
                  <c:v>158.02053081577776</c:v>
                </c:pt>
                <c:pt idx="144">
                  <c:v>211.21642465262221</c:v>
                </c:pt>
                <c:pt idx="145">
                  <c:v>313.57313972209778</c:v>
                </c:pt>
                <c:pt idx="146">
                  <c:v>367.65851177767826</c:v>
                </c:pt>
                <c:pt idx="147">
                  <c:v>376.12680942214263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3-41C2-A595-2774B1893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95503"/>
        <c:axId val="495196463"/>
      </c:lineChart>
      <c:catAx>
        <c:axId val="495195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6463"/>
        <c:crosses val="autoZero"/>
        <c:auto val="1"/>
        <c:lblAlgn val="ctr"/>
        <c:lblOffset val="100"/>
        <c:noMultiLvlLbl val="0"/>
      </c:catAx>
      <c:valAx>
        <c:axId val="4951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Suavización exponencial simple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SUAV_EXP_SIMPLE!$C$3:$C$548</c:f>
              <c:numCache>
                <c:formatCode>General</c:formatCode>
                <c:ptCount val="546"/>
                <c:pt idx="0">
                  <c:v>295</c:v>
                </c:pt>
                <c:pt idx="1">
                  <c:v>479</c:v>
                </c:pt>
                <c:pt idx="2">
                  <c:v>837</c:v>
                </c:pt>
                <c:pt idx="3">
                  <c:v>811.56399999999996</c:v>
                </c:pt>
                <c:pt idx="4">
                  <c:v>579.56399999999996</c:v>
                </c:pt>
                <c:pt idx="5">
                  <c:v>427</c:v>
                </c:pt>
                <c:pt idx="6">
                  <c:v>270</c:v>
                </c:pt>
                <c:pt idx="7">
                  <c:v>406</c:v>
                </c:pt>
                <c:pt idx="8">
                  <c:v>844.428</c:v>
                </c:pt>
                <c:pt idx="9">
                  <c:v>767</c:v>
                </c:pt>
                <c:pt idx="10">
                  <c:v>579.56399999999996</c:v>
                </c:pt>
                <c:pt idx="11">
                  <c:v>427</c:v>
                </c:pt>
                <c:pt idx="12">
                  <c:v>380</c:v>
                </c:pt>
                <c:pt idx="13">
                  <c:v>492</c:v>
                </c:pt>
                <c:pt idx="14">
                  <c:v>741</c:v>
                </c:pt>
                <c:pt idx="15">
                  <c:v>671</c:v>
                </c:pt>
                <c:pt idx="16">
                  <c:v>469</c:v>
                </c:pt>
                <c:pt idx="17">
                  <c:v>389</c:v>
                </c:pt>
                <c:pt idx="18">
                  <c:v>489</c:v>
                </c:pt>
                <c:pt idx="19">
                  <c:v>450</c:v>
                </c:pt>
                <c:pt idx="20">
                  <c:v>492</c:v>
                </c:pt>
                <c:pt idx="21">
                  <c:v>490</c:v>
                </c:pt>
                <c:pt idx="22">
                  <c:v>397</c:v>
                </c:pt>
                <c:pt idx="23">
                  <c:v>312</c:v>
                </c:pt>
                <c:pt idx="24">
                  <c:v>450</c:v>
                </c:pt>
                <c:pt idx="25">
                  <c:v>421</c:v>
                </c:pt>
                <c:pt idx="26">
                  <c:v>382</c:v>
                </c:pt>
                <c:pt idx="27">
                  <c:v>229</c:v>
                </c:pt>
                <c:pt idx="28">
                  <c:v>185</c:v>
                </c:pt>
                <c:pt idx="29">
                  <c:v>193</c:v>
                </c:pt>
                <c:pt idx="30">
                  <c:v>274</c:v>
                </c:pt>
                <c:pt idx="31">
                  <c:v>451</c:v>
                </c:pt>
                <c:pt idx="32">
                  <c:v>844.428</c:v>
                </c:pt>
                <c:pt idx="33">
                  <c:v>811.56399999999996</c:v>
                </c:pt>
                <c:pt idx="34">
                  <c:v>579.56399999999996</c:v>
                </c:pt>
                <c:pt idx="35">
                  <c:v>427</c:v>
                </c:pt>
                <c:pt idx="36">
                  <c:v>306</c:v>
                </c:pt>
                <c:pt idx="37">
                  <c:v>445</c:v>
                </c:pt>
                <c:pt idx="38">
                  <c:v>844.428</c:v>
                </c:pt>
                <c:pt idx="39">
                  <c:v>811.56399999999996</c:v>
                </c:pt>
                <c:pt idx="40">
                  <c:v>579.56399999999996</c:v>
                </c:pt>
                <c:pt idx="41">
                  <c:v>427</c:v>
                </c:pt>
                <c:pt idx="42">
                  <c:v>278</c:v>
                </c:pt>
                <c:pt idx="43">
                  <c:v>441</c:v>
                </c:pt>
                <c:pt idx="44">
                  <c:v>844.428</c:v>
                </c:pt>
                <c:pt idx="45">
                  <c:v>811.56399999999996</c:v>
                </c:pt>
                <c:pt idx="46">
                  <c:v>579.56399999999996</c:v>
                </c:pt>
                <c:pt idx="47">
                  <c:v>427</c:v>
                </c:pt>
                <c:pt idx="48">
                  <c:v>267</c:v>
                </c:pt>
                <c:pt idx="49">
                  <c:v>417</c:v>
                </c:pt>
                <c:pt idx="50">
                  <c:v>810</c:v>
                </c:pt>
                <c:pt idx="51">
                  <c:v>811</c:v>
                </c:pt>
                <c:pt idx="52">
                  <c:v>579.56399999999996</c:v>
                </c:pt>
                <c:pt idx="53">
                  <c:v>427</c:v>
                </c:pt>
                <c:pt idx="54">
                  <c:v>324</c:v>
                </c:pt>
                <c:pt idx="55">
                  <c:v>467</c:v>
                </c:pt>
                <c:pt idx="56">
                  <c:v>730</c:v>
                </c:pt>
                <c:pt idx="57">
                  <c:v>640</c:v>
                </c:pt>
                <c:pt idx="58">
                  <c:v>492</c:v>
                </c:pt>
                <c:pt idx="59">
                  <c:v>370</c:v>
                </c:pt>
                <c:pt idx="60">
                  <c:v>499</c:v>
                </c:pt>
                <c:pt idx="61">
                  <c:v>531</c:v>
                </c:pt>
                <c:pt idx="62">
                  <c:v>512</c:v>
                </c:pt>
                <c:pt idx="63">
                  <c:v>300</c:v>
                </c:pt>
                <c:pt idx="64">
                  <c:v>275</c:v>
                </c:pt>
                <c:pt idx="65">
                  <c:v>160</c:v>
                </c:pt>
                <c:pt idx="66">
                  <c:v>499</c:v>
                </c:pt>
                <c:pt idx="67">
                  <c:v>513</c:v>
                </c:pt>
                <c:pt idx="68">
                  <c:v>505</c:v>
                </c:pt>
                <c:pt idx="69">
                  <c:v>491</c:v>
                </c:pt>
                <c:pt idx="70">
                  <c:v>465</c:v>
                </c:pt>
                <c:pt idx="71">
                  <c:v>300</c:v>
                </c:pt>
                <c:pt idx="72">
                  <c:v>274</c:v>
                </c:pt>
                <c:pt idx="73">
                  <c:v>464</c:v>
                </c:pt>
                <c:pt idx="74">
                  <c:v>818</c:v>
                </c:pt>
                <c:pt idx="75">
                  <c:v>811.56399999999996</c:v>
                </c:pt>
                <c:pt idx="76">
                  <c:v>555</c:v>
                </c:pt>
                <c:pt idx="77">
                  <c:v>427</c:v>
                </c:pt>
                <c:pt idx="78">
                  <c:v>283</c:v>
                </c:pt>
                <c:pt idx="79">
                  <c:v>458</c:v>
                </c:pt>
                <c:pt idx="80">
                  <c:v>812</c:v>
                </c:pt>
                <c:pt idx="81">
                  <c:v>811.56399999999996</c:v>
                </c:pt>
                <c:pt idx="82">
                  <c:v>579.56399999999996</c:v>
                </c:pt>
                <c:pt idx="83">
                  <c:v>427</c:v>
                </c:pt>
                <c:pt idx="84">
                  <c:v>266</c:v>
                </c:pt>
                <c:pt idx="85">
                  <c:v>431</c:v>
                </c:pt>
                <c:pt idx="86">
                  <c:v>844.428</c:v>
                </c:pt>
                <c:pt idx="87">
                  <c:v>811.56399999999996</c:v>
                </c:pt>
                <c:pt idx="88">
                  <c:v>579.56399999999996</c:v>
                </c:pt>
                <c:pt idx="89">
                  <c:v>427</c:v>
                </c:pt>
                <c:pt idx="90">
                  <c:v>260</c:v>
                </c:pt>
                <c:pt idx="91">
                  <c:v>419</c:v>
                </c:pt>
                <c:pt idx="92">
                  <c:v>844.428</c:v>
                </c:pt>
                <c:pt idx="93">
                  <c:v>811.56399999999996</c:v>
                </c:pt>
                <c:pt idx="94">
                  <c:v>579.56399999999996</c:v>
                </c:pt>
                <c:pt idx="95">
                  <c:v>427</c:v>
                </c:pt>
                <c:pt idx="96">
                  <c:v>383</c:v>
                </c:pt>
                <c:pt idx="97">
                  <c:v>488</c:v>
                </c:pt>
                <c:pt idx="98">
                  <c:v>791</c:v>
                </c:pt>
                <c:pt idx="99">
                  <c:v>669</c:v>
                </c:pt>
                <c:pt idx="100">
                  <c:v>491</c:v>
                </c:pt>
                <c:pt idx="101">
                  <c:v>359</c:v>
                </c:pt>
                <c:pt idx="102">
                  <c:v>499</c:v>
                </c:pt>
                <c:pt idx="103">
                  <c:v>534.428</c:v>
                </c:pt>
                <c:pt idx="104">
                  <c:v>635</c:v>
                </c:pt>
                <c:pt idx="105">
                  <c:v>554</c:v>
                </c:pt>
                <c:pt idx="106">
                  <c:v>488</c:v>
                </c:pt>
                <c:pt idx="107">
                  <c:v>341</c:v>
                </c:pt>
                <c:pt idx="108">
                  <c:v>276</c:v>
                </c:pt>
                <c:pt idx="109">
                  <c:v>356</c:v>
                </c:pt>
                <c:pt idx="110">
                  <c:v>343</c:v>
                </c:pt>
                <c:pt idx="111">
                  <c:v>377</c:v>
                </c:pt>
                <c:pt idx="112">
                  <c:v>341</c:v>
                </c:pt>
                <c:pt idx="113">
                  <c:v>274</c:v>
                </c:pt>
                <c:pt idx="114">
                  <c:v>309</c:v>
                </c:pt>
                <c:pt idx="115">
                  <c:v>460</c:v>
                </c:pt>
                <c:pt idx="116">
                  <c:v>844.428</c:v>
                </c:pt>
                <c:pt idx="117">
                  <c:v>811.56399999999996</c:v>
                </c:pt>
                <c:pt idx="118">
                  <c:v>299</c:v>
                </c:pt>
                <c:pt idx="119">
                  <c:v>261</c:v>
                </c:pt>
                <c:pt idx="120">
                  <c:v>302</c:v>
                </c:pt>
                <c:pt idx="121">
                  <c:v>467</c:v>
                </c:pt>
                <c:pt idx="122">
                  <c:v>844.428</c:v>
                </c:pt>
                <c:pt idx="123">
                  <c:v>625</c:v>
                </c:pt>
                <c:pt idx="124">
                  <c:v>476</c:v>
                </c:pt>
                <c:pt idx="125">
                  <c:v>358</c:v>
                </c:pt>
                <c:pt idx="126">
                  <c:v>316</c:v>
                </c:pt>
                <c:pt idx="127">
                  <c:v>460</c:v>
                </c:pt>
                <c:pt idx="128">
                  <c:v>783</c:v>
                </c:pt>
                <c:pt idx="129">
                  <c:v>683</c:v>
                </c:pt>
                <c:pt idx="130">
                  <c:v>579.56399999999996</c:v>
                </c:pt>
                <c:pt idx="131">
                  <c:v>391</c:v>
                </c:pt>
                <c:pt idx="132">
                  <c:v>305</c:v>
                </c:pt>
                <c:pt idx="133">
                  <c:v>465</c:v>
                </c:pt>
                <c:pt idx="134">
                  <c:v>820</c:v>
                </c:pt>
                <c:pt idx="135">
                  <c:v>811.56399999999996</c:v>
                </c:pt>
                <c:pt idx="136">
                  <c:v>579.56399999999996</c:v>
                </c:pt>
                <c:pt idx="137">
                  <c:v>427</c:v>
                </c:pt>
                <c:pt idx="138">
                  <c:v>350</c:v>
                </c:pt>
                <c:pt idx="139">
                  <c:v>515</c:v>
                </c:pt>
                <c:pt idx="140">
                  <c:v>812</c:v>
                </c:pt>
                <c:pt idx="141">
                  <c:v>736</c:v>
                </c:pt>
                <c:pt idx="142">
                  <c:v>536</c:v>
                </c:pt>
                <c:pt idx="143">
                  <c:v>363</c:v>
                </c:pt>
                <c:pt idx="144">
                  <c:v>233</c:v>
                </c:pt>
                <c:pt idx="145">
                  <c:v>434</c:v>
                </c:pt>
                <c:pt idx="146">
                  <c:v>403</c:v>
                </c:pt>
                <c:pt idx="147">
                  <c:v>383</c:v>
                </c:pt>
                <c:pt idx="148">
                  <c:v>354</c:v>
                </c:pt>
                <c:pt idx="149">
                  <c:v>241</c:v>
                </c:pt>
                <c:pt idx="150">
                  <c:v>391</c:v>
                </c:pt>
                <c:pt idx="151">
                  <c:v>173</c:v>
                </c:pt>
                <c:pt idx="152">
                  <c:v>233</c:v>
                </c:pt>
                <c:pt idx="153">
                  <c:v>264</c:v>
                </c:pt>
                <c:pt idx="154">
                  <c:v>292</c:v>
                </c:pt>
                <c:pt idx="155">
                  <c:v>211</c:v>
                </c:pt>
                <c:pt idx="156">
                  <c:v>282</c:v>
                </c:pt>
                <c:pt idx="157">
                  <c:v>444</c:v>
                </c:pt>
                <c:pt idx="158">
                  <c:v>844.428</c:v>
                </c:pt>
                <c:pt idx="159">
                  <c:v>811.56399999999996</c:v>
                </c:pt>
                <c:pt idx="160">
                  <c:v>573</c:v>
                </c:pt>
                <c:pt idx="161">
                  <c:v>416</c:v>
                </c:pt>
                <c:pt idx="162">
                  <c:v>317</c:v>
                </c:pt>
                <c:pt idx="163">
                  <c:v>480</c:v>
                </c:pt>
                <c:pt idx="164">
                  <c:v>844.428</c:v>
                </c:pt>
                <c:pt idx="165">
                  <c:v>811.56399999999996</c:v>
                </c:pt>
                <c:pt idx="166">
                  <c:v>579.56399999999996</c:v>
                </c:pt>
                <c:pt idx="167">
                  <c:v>427</c:v>
                </c:pt>
                <c:pt idx="168">
                  <c:v>338</c:v>
                </c:pt>
                <c:pt idx="169">
                  <c:v>493</c:v>
                </c:pt>
                <c:pt idx="170">
                  <c:v>844.428</c:v>
                </c:pt>
                <c:pt idx="171">
                  <c:v>811.56399999999996</c:v>
                </c:pt>
                <c:pt idx="172">
                  <c:v>579.56399999999996</c:v>
                </c:pt>
                <c:pt idx="173">
                  <c:v>427</c:v>
                </c:pt>
                <c:pt idx="174">
                  <c:v>338</c:v>
                </c:pt>
                <c:pt idx="175">
                  <c:v>482</c:v>
                </c:pt>
                <c:pt idx="176">
                  <c:v>844</c:v>
                </c:pt>
                <c:pt idx="177">
                  <c:v>811.56399999999996</c:v>
                </c:pt>
                <c:pt idx="178">
                  <c:v>579.56399999999996</c:v>
                </c:pt>
                <c:pt idx="179">
                  <c:v>427</c:v>
                </c:pt>
                <c:pt idx="180">
                  <c:v>499</c:v>
                </c:pt>
                <c:pt idx="181">
                  <c:v>528</c:v>
                </c:pt>
                <c:pt idx="182">
                  <c:v>617</c:v>
                </c:pt>
                <c:pt idx="183">
                  <c:v>546</c:v>
                </c:pt>
                <c:pt idx="184">
                  <c:v>452</c:v>
                </c:pt>
                <c:pt idx="185">
                  <c:v>356</c:v>
                </c:pt>
                <c:pt idx="186">
                  <c:v>499</c:v>
                </c:pt>
                <c:pt idx="187">
                  <c:v>462</c:v>
                </c:pt>
                <c:pt idx="188">
                  <c:v>463</c:v>
                </c:pt>
                <c:pt idx="189">
                  <c:v>442</c:v>
                </c:pt>
                <c:pt idx="190">
                  <c:v>392</c:v>
                </c:pt>
                <c:pt idx="191">
                  <c:v>207</c:v>
                </c:pt>
                <c:pt idx="192">
                  <c:v>355</c:v>
                </c:pt>
                <c:pt idx="193">
                  <c:v>474</c:v>
                </c:pt>
                <c:pt idx="194">
                  <c:v>503</c:v>
                </c:pt>
                <c:pt idx="195">
                  <c:v>500</c:v>
                </c:pt>
                <c:pt idx="196">
                  <c:v>292</c:v>
                </c:pt>
                <c:pt idx="197">
                  <c:v>104</c:v>
                </c:pt>
                <c:pt idx="198">
                  <c:v>449</c:v>
                </c:pt>
                <c:pt idx="199">
                  <c:v>500</c:v>
                </c:pt>
                <c:pt idx="200">
                  <c:v>498</c:v>
                </c:pt>
                <c:pt idx="201">
                  <c:v>482</c:v>
                </c:pt>
                <c:pt idx="202">
                  <c:v>374</c:v>
                </c:pt>
                <c:pt idx="203">
                  <c:v>261</c:v>
                </c:pt>
                <c:pt idx="204">
                  <c:v>292</c:v>
                </c:pt>
                <c:pt idx="205">
                  <c:v>458</c:v>
                </c:pt>
                <c:pt idx="206">
                  <c:v>844.428</c:v>
                </c:pt>
                <c:pt idx="207">
                  <c:v>811.56399999999996</c:v>
                </c:pt>
                <c:pt idx="208">
                  <c:v>552</c:v>
                </c:pt>
                <c:pt idx="209">
                  <c:v>385</c:v>
                </c:pt>
                <c:pt idx="210">
                  <c:v>245</c:v>
                </c:pt>
                <c:pt idx="211">
                  <c:v>430</c:v>
                </c:pt>
                <c:pt idx="212">
                  <c:v>844.428</c:v>
                </c:pt>
                <c:pt idx="213">
                  <c:v>811.56399999999996</c:v>
                </c:pt>
                <c:pt idx="214">
                  <c:v>579.56399999999996</c:v>
                </c:pt>
                <c:pt idx="215">
                  <c:v>412</c:v>
                </c:pt>
                <c:pt idx="216">
                  <c:v>270</c:v>
                </c:pt>
                <c:pt idx="217">
                  <c:v>416</c:v>
                </c:pt>
                <c:pt idx="218">
                  <c:v>808</c:v>
                </c:pt>
                <c:pt idx="219">
                  <c:v>811.56399999999996</c:v>
                </c:pt>
                <c:pt idx="220">
                  <c:v>558</c:v>
                </c:pt>
                <c:pt idx="221">
                  <c:v>406</c:v>
                </c:pt>
                <c:pt idx="222">
                  <c:v>331</c:v>
                </c:pt>
                <c:pt idx="223">
                  <c:v>470</c:v>
                </c:pt>
                <c:pt idx="224">
                  <c:v>772</c:v>
                </c:pt>
                <c:pt idx="225">
                  <c:v>792</c:v>
                </c:pt>
                <c:pt idx="226">
                  <c:v>568</c:v>
                </c:pt>
                <c:pt idx="227">
                  <c:v>391</c:v>
                </c:pt>
                <c:pt idx="228">
                  <c:v>499</c:v>
                </c:pt>
                <c:pt idx="229">
                  <c:v>114</c:v>
                </c:pt>
                <c:pt idx="230">
                  <c:v>171</c:v>
                </c:pt>
                <c:pt idx="231">
                  <c:v>167</c:v>
                </c:pt>
                <c:pt idx="232">
                  <c:v>215</c:v>
                </c:pt>
                <c:pt idx="233">
                  <c:v>194</c:v>
                </c:pt>
                <c:pt idx="234">
                  <c:v>499</c:v>
                </c:pt>
                <c:pt idx="235">
                  <c:v>534.428</c:v>
                </c:pt>
                <c:pt idx="236">
                  <c:v>671</c:v>
                </c:pt>
                <c:pt idx="237">
                  <c:v>560</c:v>
                </c:pt>
                <c:pt idx="238">
                  <c:v>496</c:v>
                </c:pt>
                <c:pt idx="239">
                  <c:v>356</c:v>
                </c:pt>
                <c:pt idx="240">
                  <c:v>346</c:v>
                </c:pt>
                <c:pt idx="241">
                  <c:v>488</c:v>
                </c:pt>
                <c:pt idx="242">
                  <c:v>844.428</c:v>
                </c:pt>
                <c:pt idx="243">
                  <c:v>811.56399999999996</c:v>
                </c:pt>
                <c:pt idx="244">
                  <c:v>579.56399999999996</c:v>
                </c:pt>
                <c:pt idx="245">
                  <c:v>390</c:v>
                </c:pt>
                <c:pt idx="246">
                  <c:v>326</c:v>
                </c:pt>
                <c:pt idx="247">
                  <c:v>534.428</c:v>
                </c:pt>
                <c:pt idx="248">
                  <c:v>844.428</c:v>
                </c:pt>
                <c:pt idx="249">
                  <c:v>811.56399999999996</c:v>
                </c:pt>
                <c:pt idx="250">
                  <c:v>579.56399999999996</c:v>
                </c:pt>
                <c:pt idx="251">
                  <c:v>427</c:v>
                </c:pt>
                <c:pt idx="252">
                  <c:v>318</c:v>
                </c:pt>
                <c:pt idx="253">
                  <c:v>509</c:v>
                </c:pt>
                <c:pt idx="254">
                  <c:v>844.428</c:v>
                </c:pt>
                <c:pt idx="255">
                  <c:v>811.56399999999996</c:v>
                </c:pt>
                <c:pt idx="256">
                  <c:v>579.56399999999996</c:v>
                </c:pt>
                <c:pt idx="257">
                  <c:v>427</c:v>
                </c:pt>
                <c:pt idx="258">
                  <c:v>352</c:v>
                </c:pt>
                <c:pt idx="259">
                  <c:v>491</c:v>
                </c:pt>
                <c:pt idx="260">
                  <c:v>844.428</c:v>
                </c:pt>
                <c:pt idx="261">
                  <c:v>811.56399999999996</c:v>
                </c:pt>
                <c:pt idx="262">
                  <c:v>579.56399999999996</c:v>
                </c:pt>
                <c:pt idx="263">
                  <c:v>427</c:v>
                </c:pt>
                <c:pt idx="264">
                  <c:v>367</c:v>
                </c:pt>
                <c:pt idx="265">
                  <c:v>534.428</c:v>
                </c:pt>
                <c:pt idx="266">
                  <c:v>844.428</c:v>
                </c:pt>
                <c:pt idx="267">
                  <c:v>808</c:v>
                </c:pt>
                <c:pt idx="268">
                  <c:v>579</c:v>
                </c:pt>
                <c:pt idx="269">
                  <c:v>404</c:v>
                </c:pt>
                <c:pt idx="270">
                  <c:v>499</c:v>
                </c:pt>
                <c:pt idx="271">
                  <c:v>534.428</c:v>
                </c:pt>
                <c:pt idx="272">
                  <c:v>729</c:v>
                </c:pt>
                <c:pt idx="273">
                  <c:v>614</c:v>
                </c:pt>
                <c:pt idx="274">
                  <c:v>478</c:v>
                </c:pt>
                <c:pt idx="275">
                  <c:v>330</c:v>
                </c:pt>
                <c:pt idx="276">
                  <c:v>499</c:v>
                </c:pt>
                <c:pt idx="277">
                  <c:v>534.428</c:v>
                </c:pt>
                <c:pt idx="278">
                  <c:v>570</c:v>
                </c:pt>
                <c:pt idx="279">
                  <c:v>481</c:v>
                </c:pt>
                <c:pt idx="280">
                  <c:v>403</c:v>
                </c:pt>
                <c:pt idx="281">
                  <c:v>324</c:v>
                </c:pt>
                <c:pt idx="282">
                  <c:v>338</c:v>
                </c:pt>
                <c:pt idx="283">
                  <c:v>453</c:v>
                </c:pt>
                <c:pt idx="284">
                  <c:v>842</c:v>
                </c:pt>
                <c:pt idx="285">
                  <c:v>774</c:v>
                </c:pt>
                <c:pt idx="286">
                  <c:v>486</c:v>
                </c:pt>
                <c:pt idx="287">
                  <c:v>340</c:v>
                </c:pt>
                <c:pt idx="288">
                  <c:v>36</c:v>
                </c:pt>
                <c:pt idx="289">
                  <c:v>141</c:v>
                </c:pt>
                <c:pt idx="290">
                  <c:v>338</c:v>
                </c:pt>
                <c:pt idx="291">
                  <c:v>281</c:v>
                </c:pt>
                <c:pt idx="292">
                  <c:v>324</c:v>
                </c:pt>
                <c:pt idx="293">
                  <c:v>290</c:v>
                </c:pt>
                <c:pt idx="294">
                  <c:v>311</c:v>
                </c:pt>
                <c:pt idx="295">
                  <c:v>466</c:v>
                </c:pt>
                <c:pt idx="296">
                  <c:v>844.428</c:v>
                </c:pt>
                <c:pt idx="297">
                  <c:v>811.56399999999996</c:v>
                </c:pt>
                <c:pt idx="298">
                  <c:v>579.56399999999996</c:v>
                </c:pt>
                <c:pt idx="299">
                  <c:v>409</c:v>
                </c:pt>
                <c:pt idx="300">
                  <c:v>291</c:v>
                </c:pt>
                <c:pt idx="301">
                  <c:v>457</c:v>
                </c:pt>
                <c:pt idx="302">
                  <c:v>844.428</c:v>
                </c:pt>
                <c:pt idx="303">
                  <c:v>811.56399999999996</c:v>
                </c:pt>
                <c:pt idx="304">
                  <c:v>579.56399999999996</c:v>
                </c:pt>
                <c:pt idx="305">
                  <c:v>417</c:v>
                </c:pt>
                <c:pt idx="306">
                  <c:v>423</c:v>
                </c:pt>
                <c:pt idx="307">
                  <c:v>534.428</c:v>
                </c:pt>
                <c:pt idx="308">
                  <c:v>844.428</c:v>
                </c:pt>
                <c:pt idx="309">
                  <c:v>805</c:v>
                </c:pt>
                <c:pt idx="310">
                  <c:v>579.56399999999996</c:v>
                </c:pt>
                <c:pt idx="311">
                  <c:v>369</c:v>
                </c:pt>
                <c:pt idx="312">
                  <c:v>499</c:v>
                </c:pt>
                <c:pt idx="313">
                  <c:v>534.428</c:v>
                </c:pt>
                <c:pt idx="314">
                  <c:v>646</c:v>
                </c:pt>
                <c:pt idx="315">
                  <c:v>598</c:v>
                </c:pt>
                <c:pt idx="316">
                  <c:v>407</c:v>
                </c:pt>
                <c:pt idx="317">
                  <c:v>325</c:v>
                </c:pt>
                <c:pt idx="318">
                  <c:v>499</c:v>
                </c:pt>
                <c:pt idx="319">
                  <c:v>534.428</c:v>
                </c:pt>
                <c:pt idx="320">
                  <c:v>723</c:v>
                </c:pt>
                <c:pt idx="321">
                  <c:v>540</c:v>
                </c:pt>
                <c:pt idx="322">
                  <c:v>413</c:v>
                </c:pt>
                <c:pt idx="323">
                  <c:v>252</c:v>
                </c:pt>
                <c:pt idx="324">
                  <c:v>300</c:v>
                </c:pt>
                <c:pt idx="325">
                  <c:v>516</c:v>
                </c:pt>
                <c:pt idx="326">
                  <c:v>844.428</c:v>
                </c:pt>
                <c:pt idx="327">
                  <c:v>811.56399999999996</c:v>
                </c:pt>
                <c:pt idx="328">
                  <c:v>579.56399999999996</c:v>
                </c:pt>
                <c:pt idx="329">
                  <c:v>427</c:v>
                </c:pt>
                <c:pt idx="330">
                  <c:v>303</c:v>
                </c:pt>
                <c:pt idx="331">
                  <c:v>495</c:v>
                </c:pt>
                <c:pt idx="332">
                  <c:v>844.428</c:v>
                </c:pt>
                <c:pt idx="333">
                  <c:v>811.56399999999996</c:v>
                </c:pt>
                <c:pt idx="334">
                  <c:v>539</c:v>
                </c:pt>
                <c:pt idx="335">
                  <c:v>425</c:v>
                </c:pt>
                <c:pt idx="336">
                  <c:v>300</c:v>
                </c:pt>
                <c:pt idx="337">
                  <c:v>468</c:v>
                </c:pt>
                <c:pt idx="338">
                  <c:v>844.428</c:v>
                </c:pt>
                <c:pt idx="339">
                  <c:v>811.56399999999996</c:v>
                </c:pt>
                <c:pt idx="340">
                  <c:v>579.56399999999996</c:v>
                </c:pt>
                <c:pt idx="341">
                  <c:v>427</c:v>
                </c:pt>
                <c:pt idx="342">
                  <c:v>296</c:v>
                </c:pt>
                <c:pt idx="343">
                  <c:v>472</c:v>
                </c:pt>
                <c:pt idx="344">
                  <c:v>844.428</c:v>
                </c:pt>
                <c:pt idx="345">
                  <c:v>811.56399999999996</c:v>
                </c:pt>
                <c:pt idx="346">
                  <c:v>559</c:v>
                </c:pt>
                <c:pt idx="347">
                  <c:v>427</c:v>
                </c:pt>
                <c:pt idx="348">
                  <c:v>392</c:v>
                </c:pt>
                <c:pt idx="349">
                  <c:v>502</c:v>
                </c:pt>
                <c:pt idx="350">
                  <c:v>808</c:v>
                </c:pt>
                <c:pt idx="351">
                  <c:v>667</c:v>
                </c:pt>
                <c:pt idx="352">
                  <c:v>508</c:v>
                </c:pt>
                <c:pt idx="353">
                  <c:v>336</c:v>
                </c:pt>
                <c:pt idx="354">
                  <c:v>499</c:v>
                </c:pt>
                <c:pt idx="355">
                  <c:v>534.428</c:v>
                </c:pt>
                <c:pt idx="356">
                  <c:v>712</c:v>
                </c:pt>
                <c:pt idx="357">
                  <c:v>594</c:v>
                </c:pt>
                <c:pt idx="358">
                  <c:v>470</c:v>
                </c:pt>
                <c:pt idx="359">
                  <c:v>315</c:v>
                </c:pt>
                <c:pt idx="360">
                  <c:v>499</c:v>
                </c:pt>
                <c:pt idx="361">
                  <c:v>534.428</c:v>
                </c:pt>
                <c:pt idx="362">
                  <c:v>575</c:v>
                </c:pt>
                <c:pt idx="363">
                  <c:v>401</c:v>
                </c:pt>
                <c:pt idx="364">
                  <c:v>257</c:v>
                </c:pt>
                <c:pt idx="365">
                  <c:v>194</c:v>
                </c:pt>
                <c:pt idx="366">
                  <c:v>329</c:v>
                </c:pt>
                <c:pt idx="367">
                  <c:v>459</c:v>
                </c:pt>
                <c:pt idx="368">
                  <c:v>844.428</c:v>
                </c:pt>
                <c:pt idx="369">
                  <c:v>613</c:v>
                </c:pt>
                <c:pt idx="370">
                  <c:v>516</c:v>
                </c:pt>
                <c:pt idx="371">
                  <c:v>262</c:v>
                </c:pt>
                <c:pt idx="372">
                  <c:v>209</c:v>
                </c:pt>
                <c:pt idx="373">
                  <c:v>374</c:v>
                </c:pt>
                <c:pt idx="374">
                  <c:v>715</c:v>
                </c:pt>
                <c:pt idx="375">
                  <c:v>687</c:v>
                </c:pt>
                <c:pt idx="376">
                  <c:v>395</c:v>
                </c:pt>
                <c:pt idx="377">
                  <c:v>306</c:v>
                </c:pt>
                <c:pt idx="378">
                  <c:v>319</c:v>
                </c:pt>
                <c:pt idx="379">
                  <c:v>478</c:v>
                </c:pt>
                <c:pt idx="380">
                  <c:v>844.428</c:v>
                </c:pt>
                <c:pt idx="381">
                  <c:v>810</c:v>
                </c:pt>
                <c:pt idx="382">
                  <c:v>579.56399999999996</c:v>
                </c:pt>
                <c:pt idx="383">
                  <c:v>427</c:v>
                </c:pt>
                <c:pt idx="384">
                  <c:v>325</c:v>
                </c:pt>
                <c:pt idx="385">
                  <c:v>497</c:v>
                </c:pt>
                <c:pt idx="386">
                  <c:v>844.428</c:v>
                </c:pt>
                <c:pt idx="387">
                  <c:v>811.56399999999996</c:v>
                </c:pt>
                <c:pt idx="388">
                  <c:v>534</c:v>
                </c:pt>
                <c:pt idx="389">
                  <c:v>427</c:v>
                </c:pt>
                <c:pt idx="390">
                  <c:v>470</c:v>
                </c:pt>
                <c:pt idx="391">
                  <c:v>534.428</c:v>
                </c:pt>
                <c:pt idx="392">
                  <c:v>844.428</c:v>
                </c:pt>
                <c:pt idx="393">
                  <c:v>761</c:v>
                </c:pt>
                <c:pt idx="394">
                  <c:v>500</c:v>
                </c:pt>
                <c:pt idx="395">
                  <c:v>372</c:v>
                </c:pt>
                <c:pt idx="396">
                  <c:v>499</c:v>
                </c:pt>
                <c:pt idx="397">
                  <c:v>534.428</c:v>
                </c:pt>
                <c:pt idx="398">
                  <c:v>610</c:v>
                </c:pt>
                <c:pt idx="399">
                  <c:v>495</c:v>
                </c:pt>
                <c:pt idx="400">
                  <c:v>341</c:v>
                </c:pt>
                <c:pt idx="401">
                  <c:v>247</c:v>
                </c:pt>
                <c:pt idx="402">
                  <c:v>306</c:v>
                </c:pt>
                <c:pt idx="403">
                  <c:v>333</c:v>
                </c:pt>
                <c:pt idx="404">
                  <c:v>157</c:v>
                </c:pt>
                <c:pt idx="405">
                  <c:v>106</c:v>
                </c:pt>
                <c:pt idx="406">
                  <c:v>114</c:v>
                </c:pt>
                <c:pt idx="407">
                  <c:v>116</c:v>
                </c:pt>
                <c:pt idx="408">
                  <c:v>370</c:v>
                </c:pt>
                <c:pt idx="409">
                  <c:v>377</c:v>
                </c:pt>
                <c:pt idx="410">
                  <c:v>497</c:v>
                </c:pt>
                <c:pt idx="411">
                  <c:v>456</c:v>
                </c:pt>
                <c:pt idx="412">
                  <c:v>371</c:v>
                </c:pt>
                <c:pt idx="413">
                  <c:v>227</c:v>
                </c:pt>
                <c:pt idx="414">
                  <c:v>254</c:v>
                </c:pt>
                <c:pt idx="415">
                  <c:v>424</c:v>
                </c:pt>
                <c:pt idx="416">
                  <c:v>806</c:v>
                </c:pt>
                <c:pt idx="417">
                  <c:v>784</c:v>
                </c:pt>
                <c:pt idx="418">
                  <c:v>514</c:v>
                </c:pt>
                <c:pt idx="419">
                  <c:v>360</c:v>
                </c:pt>
                <c:pt idx="420">
                  <c:v>319</c:v>
                </c:pt>
                <c:pt idx="421">
                  <c:v>534.428</c:v>
                </c:pt>
                <c:pt idx="422">
                  <c:v>844.428</c:v>
                </c:pt>
                <c:pt idx="423">
                  <c:v>811.56399999999996</c:v>
                </c:pt>
                <c:pt idx="424">
                  <c:v>566</c:v>
                </c:pt>
                <c:pt idx="425">
                  <c:v>392</c:v>
                </c:pt>
                <c:pt idx="426">
                  <c:v>460</c:v>
                </c:pt>
                <c:pt idx="427">
                  <c:v>481</c:v>
                </c:pt>
                <c:pt idx="428">
                  <c:v>827</c:v>
                </c:pt>
                <c:pt idx="429">
                  <c:v>692</c:v>
                </c:pt>
                <c:pt idx="430">
                  <c:v>579.56399999999996</c:v>
                </c:pt>
                <c:pt idx="431">
                  <c:v>415</c:v>
                </c:pt>
                <c:pt idx="432">
                  <c:v>455</c:v>
                </c:pt>
                <c:pt idx="433">
                  <c:v>520</c:v>
                </c:pt>
                <c:pt idx="434">
                  <c:v>837</c:v>
                </c:pt>
                <c:pt idx="435">
                  <c:v>642</c:v>
                </c:pt>
                <c:pt idx="436">
                  <c:v>493</c:v>
                </c:pt>
                <c:pt idx="437">
                  <c:v>308</c:v>
                </c:pt>
                <c:pt idx="438">
                  <c:v>499</c:v>
                </c:pt>
                <c:pt idx="439">
                  <c:v>534.428</c:v>
                </c:pt>
                <c:pt idx="440">
                  <c:v>528</c:v>
                </c:pt>
                <c:pt idx="441">
                  <c:v>473</c:v>
                </c:pt>
                <c:pt idx="442">
                  <c:v>332</c:v>
                </c:pt>
                <c:pt idx="443">
                  <c:v>255</c:v>
                </c:pt>
                <c:pt idx="444">
                  <c:v>499</c:v>
                </c:pt>
                <c:pt idx="445">
                  <c:v>534.428</c:v>
                </c:pt>
                <c:pt idx="446">
                  <c:v>539</c:v>
                </c:pt>
                <c:pt idx="447">
                  <c:v>453</c:v>
                </c:pt>
                <c:pt idx="448">
                  <c:v>336</c:v>
                </c:pt>
                <c:pt idx="449">
                  <c:v>246</c:v>
                </c:pt>
                <c:pt idx="450">
                  <c:v>260</c:v>
                </c:pt>
                <c:pt idx="451">
                  <c:v>447</c:v>
                </c:pt>
                <c:pt idx="452">
                  <c:v>766</c:v>
                </c:pt>
                <c:pt idx="453">
                  <c:v>592</c:v>
                </c:pt>
                <c:pt idx="454">
                  <c:v>239</c:v>
                </c:pt>
                <c:pt idx="455">
                  <c:v>256</c:v>
                </c:pt>
                <c:pt idx="456">
                  <c:v>346</c:v>
                </c:pt>
                <c:pt idx="457">
                  <c:v>446</c:v>
                </c:pt>
                <c:pt idx="458">
                  <c:v>844.428</c:v>
                </c:pt>
                <c:pt idx="459">
                  <c:v>811.56399999999996</c:v>
                </c:pt>
                <c:pt idx="460">
                  <c:v>531</c:v>
                </c:pt>
                <c:pt idx="461">
                  <c:v>427</c:v>
                </c:pt>
                <c:pt idx="462">
                  <c:v>301</c:v>
                </c:pt>
                <c:pt idx="463">
                  <c:v>466</c:v>
                </c:pt>
                <c:pt idx="464">
                  <c:v>844.428</c:v>
                </c:pt>
                <c:pt idx="465">
                  <c:v>811.56399999999996</c:v>
                </c:pt>
                <c:pt idx="466">
                  <c:v>516</c:v>
                </c:pt>
                <c:pt idx="467">
                  <c:v>414</c:v>
                </c:pt>
                <c:pt idx="468">
                  <c:v>353</c:v>
                </c:pt>
                <c:pt idx="469">
                  <c:v>450</c:v>
                </c:pt>
                <c:pt idx="470">
                  <c:v>844.428</c:v>
                </c:pt>
                <c:pt idx="471">
                  <c:v>788</c:v>
                </c:pt>
                <c:pt idx="472">
                  <c:v>513</c:v>
                </c:pt>
                <c:pt idx="473">
                  <c:v>387</c:v>
                </c:pt>
                <c:pt idx="474">
                  <c:v>395</c:v>
                </c:pt>
                <c:pt idx="475">
                  <c:v>534.428</c:v>
                </c:pt>
                <c:pt idx="476">
                  <c:v>425</c:v>
                </c:pt>
                <c:pt idx="477">
                  <c:v>233</c:v>
                </c:pt>
                <c:pt idx="478">
                  <c:v>232</c:v>
                </c:pt>
                <c:pt idx="479">
                  <c:v>229</c:v>
                </c:pt>
                <c:pt idx="480">
                  <c:v>499</c:v>
                </c:pt>
                <c:pt idx="481">
                  <c:v>534.428</c:v>
                </c:pt>
                <c:pt idx="482">
                  <c:v>731</c:v>
                </c:pt>
                <c:pt idx="483">
                  <c:v>521</c:v>
                </c:pt>
                <c:pt idx="484">
                  <c:v>345</c:v>
                </c:pt>
                <c:pt idx="485">
                  <c:v>259</c:v>
                </c:pt>
                <c:pt idx="486">
                  <c:v>499</c:v>
                </c:pt>
                <c:pt idx="487">
                  <c:v>534.428</c:v>
                </c:pt>
                <c:pt idx="488">
                  <c:v>491</c:v>
                </c:pt>
                <c:pt idx="489">
                  <c:v>413</c:v>
                </c:pt>
                <c:pt idx="490">
                  <c:v>266</c:v>
                </c:pt>
                <c:pt idx="491">
                  <c:v>195</c:v>
                </c:pt>
                <c:pt idx="492">
                  <c:v>296</c:v>
                </c:pt>
                <c:pt idx="493">
                  <c:v>524</c:v>
                </c:pt>
                <c:pt idx="494">
                  <c:v>844.428</c:v>
                </c:pt>
                <c:pt idx="495">
                  <c:v>786</c:v>
                </c:pt>
                <c:pt idx="496">
                  <c:v>514</c:v>
                </c:pt>
                <c:pt idx="497">
                  <c:v>403</c:v>
                </c:pt>
                <c:pt idx="498">
                  <c:v>346</c:v>
                </c:pt>
                <c:pt idx="499">
                  <c:v>534.428</c:v>
                </c:pt>
                <c:pt idx="500">
                  <c:v>844.428</c:v>
                </c:pt>
                <c:pt idx="501">
                  <c:v>811.56399999999996</c:v>
                </c:pt>
                <c:pt idx="502">
                  <c:v>482</c:v>
                </c:pt>
                <c:pt idx="503">
                  <c:v>379</c:v>
                </c:pt>
                <c:pt idx="504">
                  <c:v>308</c:v>
                </c:pt>
                <c:pt idx="505">
                  <c:v>532</c:v>
                </c:pt>
                <c:pt idx="506">
                  <c:v>844.428</c:v>
                </c:pt>
                <c:pt idx="507">
                  <c:v>811.56399999999996</c:v>
                </c:pt>
                <c:pt idx="508">
                  <c:v>572</c:v>
                </c:pt>
                <c:pt idx="509">
                  <c:v>427</c:v>
                </c:pt>
                <c:pt idx="510">
                  <c:v>305</c:v>
                </c:pt>
                <c:pt idx="511">
                  <c:v>499</c:v>
                </c:pt>
                <c:pt idx="512">
                  <c:v>844.428</c:v>
                </c:pt>
                <c:pt idx="513">
                  <c:v>809</c:v>
                </c:pt>
                <c:pt idx="514">
                  <c:v>542</c:v>
                </c:pt>
                <c:pt idx="515">
                  <c:v>347</c:v>
                </c:pt>
                <c:pt idx="516">
                  <c:v>448</c:v>
                </c:pt>
                <c:pt idx="517">
                  <c:v>534.428</c:v>
                </c:pt>
                <c:pt idx="518">
                  <c:v>817</c:v>
                </c:pt>
                <c:pt idx="519">
                  <c:v>665</c:v>
                </c:pt>
                <c:pt idx="520">
                  <c:v>471</c:v>
                </c:pt>
                <c:pt idx="521">
                  <c:v>311</c:v>
                </c:pt>
                <c:pt idx="522">
                  <c:v>499</c:v>
                </c:pt>
                <c:pt idx="523">
                  <c:v>534.428</c:v>
                </c:pt>
                <c:pt idx="524">
                  <c:v>618</c:v>
                </c:pt>
                <c:pt idx="525">
                  <c:v>456</c:v>
                </c:pt>
                <c:pt idx="526">
                  <c:v>300</c:v>
                </c:pt>
                <c:pt idx="527">
                  <c:v>296</c:v>
                </c:pt>
                <c:pt idx="528">
                  <c:v>301</c:v>
                </c:pt>
                <c:pt idx="529">
                  <c:v>293</c:v>
                </c:pt>
                <c:pt idx="530">
                  <c:v>225</c:v>
                </c:pt>
                <c:pt idx="531">
                  <c:v>154</c:v>
                </c:pt>
                <c:pt idx="532">
                  <c:v>54</c:v>
                </c:pt>
                <c:pt idx="533">
                  <c:v>55</c:v>
                </c:pt>
                <c:pt idx="534">
                  <c:v>124</c:v>
                </c:pt>
                <c:pt idx="535">
                  <c:v>98</c:v>
                </c:pt>
                <c:pt idx="536">
                  <c:v>124</c:v>
                </c:pt>
                <c:pt idx="537">
                  <c:v>143</c:v>
                </c:pt>
                <c:pt idx="538">
                  <c:v>115</c:v>
                </c:pt>
                <c:pt idx="539">
                  <c:v>81</c:v>
                </c:pt>
                <c:pt idx="540">
                  <c:v>230</c:v>
                </c:pt>
                <c:pt idx="541">
                  <c:v>424</c:v>
                </c:pt>
                <c:pt idx="542">
                  <c:v>723</c:v>
                </c:pt>
                <c:pt idx="543">
                  <c:v>584</c:v>
                </c:pt>
                <c:pt idx="544">
                  <c:v>410</c:v>
                </c:pt>
                <c:pt idx="545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DC-41A3-B97D-F89821704050}"/>
            </c:ext>
          </c:extLst>
        </c:ser>
        <c:ser>
          <c:idx val="1"/>
          <c:order val="1"/>
          <c:tx>
            <c:v>SUAV_EXP_SIM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SUAV_EXP_SIMPLE!$F$3:$F$552</c:f>
              <c:numCache>
                <c:formatCode>0.00</c:formatCode>
                <c:ptCount val="550"/>
                <c:pt idx="0">
                  <c:v>495.83246886447034</c:v>
                </c:pt>
                <c:pt idx="1">
                  <c:v>455.66597509157629</c:v>
                </c:pt>
                <c:pt idx="2">
                  <c:v>460.33278007326106</c:v>
                </c:pt>
                <c:pt idx="3">
                  <c:v>535.66622405860892</c:v>
                </c:pt>
                <c:pt idx="4">
                  <c:v>590.84577924688722</c:v>
                </c:pt>
                <c:pt idx="5">
                  <c:v>588.58942339750979</c:v>
                </c:pt>
                <c:pt idx="6">
                  <c:v>556.27153871800783</c:v>
                </c:pt>
                <c:pt idx="7">
                  <c:v>499.01723097440629</c:v>
                </c:pt>
                <c:pt idx="8">
                  <c:v>480.41378477952503</c:v>
                </c:pt>
                <c:pt idx="9">
                  <c:v>553.21662782362</c:v>
                </c:pt>
                <c:pt idx="10">
                  <c:v>595.97330225889607</c:v>
                </c:pt>
                <c:pt idx="11">
                  <c:v>592.69144180711692</c:v>
                </c:pt>
                <c:pt idx="12">
                  <c:v>559.55315344569351</c:v>
                </c:pt>
                <c:pt idx="13">
                  <c:v>523.64252275655485</c:v>
                </c:pt>
                <c:pt idx="14">
                  <c:v>517.31401820524388</c:v>
                </c:pt>
                <c:pt idx="15">
                  <c:v>562.05121456419511</c:v>
                </c:pt>
                <c:pt idx="16">
                  <c:v>583.84097165135609</c:v>
                </c:pt>
                <c:pt idx="17">
                  <c:v>560.87277732108487</c:v>
                </c:pt>
                <c:pt idx="18">
                  <c:v>526.49822185686799</c:v>
                </c:pt>
                <c:pt idx="19">
                  <c:v>518.99857748549448</c:v>
                </c:pt>
                <c:pt idx="20">
                  <c:v>505.19886198839561</c:v>
                </c:pt>
                <c:pt idx="21">
                  <c:v>502.55908959071655</c:v>
                </c:pt>
                <c:pt idx="22">
                  <c:v>500.04727167257329</c:v>
                </c:pt>
                <c:pt idx="23">
                  <c:v>479.43781733805861</c:v>
                </c:pt>
                <c:pt idx="24">
                  <c:v>445.95025387044689</c:v>
                </c:pt>
                <c:pt idx="25">
                  <c:v>446.76020309635754</c:v>
                </c:pt>
                <c:pt idx="26">
                  <c:v>441.60816247708607</c:v>
                </c:pt>
                <c:pt idx="27">
                  <c:v>429.68652998166885</c:v>
                </c:pt>
                <c:pt idx="28">
                  <c:v>389.54922398533512</c:v>
                </c:pt>
                <c:pt idx="29">
                  <c:v>348.63937918826809</c:v>
                </c:pt>
                <c:pt idx="30">
                  <c:v>317.51150335061453</c:v>
                </c:pt>
                <c:pt idx="31">
                  <c:v>308.80920268049164</c:v>
                </c:pt>
                <c:pt idx="32">
                  <c:v>337.24736214439332</c:v>
                </c:pt>
                <c:pt idx="33">
                  <c:v>438.68348971551467</c:v>
                </c:pt>
                <c:pt idx="34">
                  <c:v>513.2595917724118</c:v>
                </c:pt>
                <c:pt idx="35">
                  <c:v>526.52047341792945</c:v>
                </c:pt>
                <c:pt idx="36">
                  <c:v>506.61637873434358</c:v>
                </c:pt>
                <c:pt idx="37">
                  <c:v>466.49310298747486</c:v>
                </c:pt>
                <c:pt idx="38">
                  <c:v>462.1944823899799</c:v>
                </c:pt>
                <c:pt idx="39">
                  <c:v>538.64118591198394</c:v>
                </c:pt>
                <c:pt idx="40">
                  <c:v>593.22574872958717</c:v>
                </c:pt>
                <c:pt idx="41">
                  <c:v>590.49339898366975</c:v>
                </c:pt>
                <c:pt idx="42">
                  <c:v>557.79471918693582</c:v>
                </c:pt>
                <c:pt idx="43">
                  <c:v>501.83577534954873</c:v>
                </c:pt>
                <c:pt idx="44">
                  <c:v>489.66862027963901</c:v>
                </c:pt>
                <c:pt idx="45">
                  <c:v>560.62049622371126</c:v>
                </c:pt>
                <c:pt idx="46">
                  <c:v>610.809196978969</c:v>
                </c:pt>
                <c:pt idx="47">
                  <c:v>604.56015758317517</c:v>
                </c:pt>
                <c:pt idx="48">
                  <c:v>569.04812606654014</c:v>
                </c:pt>
                <c:pt idx="49">
                  <c:v>508.63850085323213</c:v>
                </c:pt>
                <c:pt idx="50">
                  <c:v>490.31080068258575</c:v>
                </c:pt>
                <c:pt idx="51">
                  <c:v>554.2486405460686</c:v>
                </c:pt>
                <c:pt idx="52">
                  <c:v>605.5989124368549</c:v>
                </c:pt>
                <c:pt idx="53">
                  <c:v>600.39192994948394</c:v>
                </c:pt>
                <c:pt idx="54">
                  <c:v>565.71354395958713</c:v>
                </c:pt>
                <c:pt idx="55">
                  <c:v>517.37083516766972</c:v>
                </c:pt>
                <c:pt idx="56">
                  <c:v>507.29666813413576</c:v>
                </c:pt>
                <c:pt idx="57">
                  <c:v>551.8373345073087</c:v>
                </c:pt>
                <c:pt idx="58">
                  <c:v>569.46986760584696</c:v>
                </c:pt>
                <c:pt idx="59">
                  <c:v>553.97589408467763</c:v>
                </c:pt>
                <c:pt idx="60">
                  <c:v>517.18071526774213</c:v>
                </c:pt>
                <c:pt idx="61">
                  <c:v>513.54457221419375</c:v>
                </c:pt>
                <c:pt idx="62">
                  <c:v>517.03565777135509</c:v>
                </c:pt>
                <c:pt idx="63">
                  <c:v>516.02852621708405</c:v>
                </c:pt>
                <c:pt idx="64">
                  <c:v>472.82282097366726</c:v>
                </c:pt>
                <c:pt idx="65">
                  <c:v>433.25825677893386</c:v>
                </c:pt>
                <c:pt idx="66">
                  <c:v>378.60660542314713</c:v>
                </c:pt>
                <c:pt idx="67">
                  <c:v>402.6852843385177</c:v>
                </c:pt>
                <c:pt idx="68">
                  <c:v>424.74822747081419</c:v>
                </c:pt>
                <c:pt idx="69">
                  <c:v>440.79858197665135</c:v>
                </c:pt>
                <c:pt idx="70">
                  <c:v>450.8388655813211</c:v>
                </c:pt>
                <c:pt idx="71">
                  <c:v>453.67109246505692</c:v>
                </c:pt>
                <c:pt idx="72">
                  <c:v>422.93687397204553</c:v>
                </c:pt>
                <c:pt idx="73">
                  <c:v>393.14949917763647</c:v>
                </c:pt>
                <c:pt idx="74">
                  <c:v>407.3195993421092</c:v>
                </c:pt>
                <c:pt idx="75">
                  <c:v>489.45567947368738</c:v>
                </c:pt>
                <c:pt idx="76">
                  <c:v>553.87734357894999</c:v>
                </c:pt>
                <c:pt idx="77">
                  <c:v>554.10187486315999</c:v>
                </c:pt>
                <c:pt idx="78">
                  <c:v>528.68149989052802</c:v>
                </c:pt>
                <c:pt idx="79">
                  <c:v>479.54519991242245</c:v>
                </c:pt>
                <c:pt idx="80">
                  <c:v>475.23615992993803</c:v>
                </c:pt>
                <c:pt idx="81">
                  <c:v>542.58892794395047</c:v>
                </c:pt>
                <c:pt idx="82">
                  <c:v>596.38394235516046</c:v>
                </c:pt>
                <c:pt idx="83">
                  <c:v>593.01995388412843</c:v>
                </c:pt>
                <c:pt idx="84">
                  <c:v>559.81596310730276</c:v>
                </c:pt>
                <c:pt idx="85">
                  <c:v>501.05277048584225</c:v>
                </c:pt>
                <c:pt idx="86">
                  <c:v>487.04221638867381</c:v>
                </c:pt>
                <c:pt idx="87">
                  <c:v>558.51937311093911</c:v>
                </c:pt>
                <c:pt idx="88">
                  <c:v>609.12829848875128</c:v>
                </c:pt>
                <c:pt idx="89">
                  <c:v>603.21543879100113</c:v>
                </c:pt>
                <c:pt idx="90">
                  <c:v>567.97235103280093</c:v>
                </c:pt>
                <c:pt idx="91">
                  <c:v>506.37788082624076</c:v>
                </c:pt>
                <c:pt idx="92">
                  <c:v>488.90230466099263</c:v>
                </c:pt>
                <c:pt idx="93">
                  <c:v>560.00744372879421</c:v>
                </c:pt>
                <c:pt idx="94">
                  <c:v>610.31875498303543</c:v>
                </c:pt>
                <c:pt idx="95">
                  <c:v>604.16780398642845</c:v>
                </c:pt>
                <c:pt idx="96">
                  <c:v>568.73424318914283</c:v>
                </c:pt>
                <c:pt idx="97">
                  <c:v>531.58739455131433</c:v>
                </c:pt>
                <c:pt idx="98">
                  <c:v>522.86991564105153</c:v>
                </c:pt>
                <c:pt idx="99">
                  <c:v>576.49593251284125</c:v>
                </c:pt>
                <c:pt idx="100">
                  <c:v>594.996746010273</c:v>
                </c:pt>
                <c:pt idx="101">
                  <c:v>574.1973968082184</c:v>
                </c:pt>
                <c:pt idx="102">
                  <c:v>531.15791744657474</c:v>
                </c:pt>
                <c:pt idx="103">
                  <c:v>524.72633395725984</c:v>
                </c:pt>
                <c:pt idx="104">
                  <c:v>526.66666716580789</c:v>
                </c:pt>
                <c:pt idx="105">
                  <c:v>548.33333373264634</c:v>
                </c:pt>
                <c:pt idx="106">
                  <c:v>549.46666698611716</c:v>
                </c:pt>
                <c:pt idx="107">
                  <c:v>537.1733335888938</c:v>
                </c:pt>
                <c:pt idx="108">
                  <c:v>497.93866687111506</c:v>
                </c:pt>
                <c:pt idx="109">
                  <c:v>453.55093349689207</c:v>
                </c:pt>
                <c:pt idx="110">
                  <c:v>434.04074679751369</c:v>
                </c:pt>
                <c:pt idx="111">
                  <c:v>415.83259743801102</c:v>
                </c:pt>
                <c:pt idx="112">
                  <c:v>408.06607795040884</c:v>
                </c:pt>
                <c:pt idx="113">
                  <c:v>394.65286236032711</c:v>
                </c:pt>
                <c:pt idx="114">
                  <c:v>370.5222898882617</c:v>
                </c:pt>
                <c:pt idx="115">
                  <c:v>358.21783191060939</c:v>
                </c:pt>
                <c:pt idx="116">
                  <c:v>378.5742655284875</c:v>
                </c:pt>
                <c:pt idx="117">
                  <c:v>471.74501242279001</c:v>
                </c:pt>
                <c:pt idx="118">
                  <c:v>539.70880993823209</c:v>
                </c:pt>
                <c:pt idx="119">
                  <c:v>491.56704795058573</c:v>
                </c:pt>
                <c:pt idx="120">
                  <c:v>445.45363836046857</c:v>
                </c:pt>
                <c:pt idx="121">
                  <c:v>416.76291068837486</c:v>
                </c:pt>
                <c:pt idx="122">
                  <c:v>426.81032855069986</c:v>
                </c:pt>
                <c:pt idx="123">
                  <c:v>510.3338628405599</c:v>
                </c:pt>
                <c:pt idx="124">
                  <c:v>533.26709027244794</c:v>
                </c:pt>
                <c:pt idx="125">
                  <c:v>521.81367221795836</c:v>
                </c:pt>
                <c:pt idx="126">
                  <c:v>489.05093777436673</c:v>
                </c:pt>
                <c:pt idx="127">
                  <c:v>454.4407502194934</c:v>
                </c:pt>
                <c:pt idx="128">
                  <c:v>455.55260017559476</c:v>
                </c:pt>
                <c:pt idx="129">
                  <c:v>521.04208014047583</c:v>
                </c:pt>
                <c:pt idx="130">
                  <c:v>553.43366411238071</c:v>
                </c:pt>
                <c:pt idx="131">
                  <c:v>558.65973128990458</c:v>
                </c:pt>
                <c:pt idx="132">
                  <c:v>525.12778503192374</c:v>
                </c:pt>
                <c:pt idx="133">
                  <c:v>481.10222802553903</c:v>
                </c:pt>
                <c:pt idx="134">
                  <c:v>477.88178242043125</c:v>
                </c:pt>
                <c:pt idx="135">
                  <c:v>546.30542593634505</c:v>
                </c:pt>
                <c:pt idx="136">
                  <c:v>599.35714074907605</c:v>
                </c:pt>
                <c:pt idx="137">
                  <c:v>595.39851259926081</c:v>
                </c:pt>
                <c:pt idx="138">
                  <c:v>561.71881007940863</c:v>
                </c:pt>
                <c:pt idx="139">
                  <c:v>519.37504806352695</c:v>
                </c:pt>
                <c:pt idx="140">
                  <c:v>518.50003845082165</c:v>
                </c:pt>
                <c:pt idx="141">
                  <c:v>577.20003076065734</c:v>
                </c:pt>
                <c:pt idx="142">
                  <c:v>608.96002460852594</c:v>
                </c:pt>
                <c:pt idx="143">
                  <c:v>594.36801968682084</c:v>
                </c:pt>
                <c:pt idx="144">
                  <c:v>548.09441574945674</c:v>
                </c:pt>
                <c:pt idx="145">
                  <c:v>485.07553259956546</c:v>
                </c:pt>
                <c:pt idx="146">
                  <c:v>474.86042607965243</c:v>
                </c:pt>
                <c:pt idx="147">
                  <c:v>460.48834086372199</c:v>
                </c:pt>
                <c:pt idx="148">
                  <c:v>444.99067269097765</c:v>
                </c:pt>
                <c:pt idx="149">
                  <c:v>426.79253815278213</c:v>
                </c:pt>
                <c:pt idx="150">
                  <c:v>389.63403052222571</c:v>
                </c:pt>
                <c:pt idx="151">
                  <c:v>389.90722441778058</c:v>
                </c:pt>
                <c:pt idx="152">
                  <c:v>346.52577953422451</c:v>
                </c:pt>
                <c:pt idx="153">
                  <c:v>323.82062362737963</c:v>
                </c:pt>
                <c:pt idx="154">
                  <c:v>311.85649890190371</c:v>
                </c:pt>
                <c:pt idx="155">
                  <c:v>307.88519912152299</c:v>
                </c:pt>
                <c:pt idx="156">
                  <c:v>288.50815929721841</c:v>
                </c:pt>
                <c:pt idx="157">
                  <c:v>287.20652743777475</c:v>
                </c:pt>
                <c:pt idx="158">
                  <c:v>318.56522195021984</c:v>
                </c:pt>
                <c:pt idx="159">
                  <c:v>423.73777756017591</c:v>
                </c:pt>
                <c:pt idx="160">
                  <c:v>501.30302204814075</c:v>
                </c:pt>
                <c:pt idx="161">
                  <c:v>515.6424176385126</c:v>
                </c:pt>
                <c:pt idx="162">
                  <c:v>495.7139341108101</c:v>
                </c:pt>
                <c:pt idx="163">
                  <c:v>459.97114728864813</c:v>
                </c:pt>
                <c:pt idx="164">
                  <c:v>463.97691783091852</c:v>
                </c:pt>
                <c:pt idx="165">
                  <c:v>540.06713426473493</c:v>
                </c:pt>
                <c:pt idx="166">
                  <c:v>594.36650741178801</c:v>
                </c:pt>
                <c:pt idx="167">
                  <c:v>591.40600592943042</c:v>
                </c:pt>
                <c:pt idx="168">
                  <c:v>558.52480474354434</c:v>
                </c:pt>
                <c:pt idx="169">
                  <c:v>514.41984379483551</c:v>
                </c:pt>
                <c:pt idx="170">
                  <c:v>510.13587503586848</c:v>
                </c:pt>
                <c:pt idx="171">
                  <c:v>576.99430002869485</c:v>
                </c:pt>
                <c:pt idx="172">
                  <c:v>623.90824002295597</c:v>
                </c:pt>
                <c:pt idx="173">
                  <c:v>615.03939201836488</c:v>
                </c:pt>
                <c:pt idx="174">
                  <c:v>577.43151361469188</c:v>
                </c:pt>
                <c:pt idx="175">
                  <c:v>529.54521089175353</c:v>
                </c:pt>
                <c:pt idx="176">
                  <c:v>520.03616871340284</c:v>
                </c:pt>
                <c:pt idx="177">
                  <c:v>584.82893497072223</c:v>
                </c:pt>
                <c:pt idx="178">
                  <c:v>630.17594797657785</c:v>
                </c:pt>
                <c:pt idx="179">
                  <c:v>620.05355838126229</c:v>
                </c:pt>
                <c:pt idx="180">
                  <c:v>581.44284670500986</c:v>
                </c:pt>
                <c:pt idx="181">
                  <c:v>564.95427736400791</c:v>
                </c:pt>
                <c:pt idx="182">
                  <c:v>557.5634218912063</c:v>
                </c:pt>
                <c:pt idx="183">
                  <c:v>569.45073751296502</c:v>
                </c:pt>
                <c:pt idx="184">
                  <c:v>564.76059001037208</c:v>
                </c:pt>
                <c:pt idx="185">
                  <c:v>542.20847200829769</c:v>
                </c:pt>
                <c:pt idx="186">
                  <c:v>504.96677760663817</c:v>
                </c:pt>
                <c:pt idx="187">
                  <c:v>503.77342208531059</c:v>
                </c:pt>
                <c:pt idx="188">
                  <c:v>495.41873766824847</c:v>
                </c:pt>
                <c:pt idx="189">
                  <c:v>488.93499013459882</c:v>
                </c:pt>
                <c:pt idx="190">
                  <c:v>479.54799210767908</c:v>
                </c:pt>
                <c:pt idx="191">
                  <c:v>462.03839368614331</c:v>
                </c:pt>
                <c:pt idx="192">
                  <c:v>411.03071494891469</c:v>
                </c:pt>
                <c:pt idx="193">
                  <c:v>399.82457195913179</c:v>
                </c:pt>
                <c:pt idx="194">
                  <c:v>414.65965756730549</c:v>
                </c:pt>
                <c:pt idx="195">
                  <c:v>432.32772605384446</c:v>
                </c:pt>
                <c:pt idx="196">
                  <c:v>445.86218084307558</c:v>
                </c:pt>
                <c:pt idx="197">
                  <c:v>415.08974467446046</c:v>
                </c:pt>
                <c:pt idx="198">
                  <c:v>352.87179573956843</c:v>
                </c:pt>
                <c:pt idx="199">
                  <c:v>372.09743659165474</c:v>
                </c:pt>
                <c:pt idx="200">
                  <c:v>397.6779492733238</c:v>
                </c:pt>
                <c:pt idx="201">
                  <c:v>417.74235941865908</c:v>
                </c:pt>
                <c:pt idx="202">
                  <c:v>430.59388753492726</c:v>
                </c:pt>
                <c:pt idx="203">
                  <c:v>419.27511002794182</c:v>
                </c:pt>
                <c:pt idx="204">
                  <c:v>387.62008802235346</c:v>
                </c:pt>
                <c:pt idx="205">
                  <c:v>368.49607041788283</c:v>
                </c:pt>
                <c:pt idx="206">
                  <c:v>386.39685633430628</c:v>
                </c:pt>
                <c:pt idx="207">
                  <c:v>478.00308506744506</c:v>
                </c:pt>
                <c:pt idx="208">
                  <c:v>544.71526805395604</c:v>
                </c:pt>
                <c:pt idx="209">
                  <c:v>546.17221444316488</c:v>
                </c:pt>
                <c:pt idx="210">
                  <c:v>513.93777155453199</c:v>
                </c:pt>
                <c:pt idx="211">
                  <c:v>460.1502172436256</c:v>
                </c:pt>
                <c:pt idx="212">
                  <c:v>454.1201737949005</c:v>
                </c:pt>
                <c:pt idx="213">
                  <c:v>532.18173903592037</c:v>
                </c:pt>
                <c:pt idx="214">
                  <c:v>588.05819122873629</c:v>
                </c:pt>
                <c:pt idx="215">
                  <c:v>586.35935298298909</c:v>
                </c:pt>
                <c:pt idx="216">
                  <c:v>551.48748238639132</c:v>
                </c:pt>
                <c:pt idx="217">
                  <c:v>495.18998590911309</c:v>
                </c:pt>
                <c:pt idx="218">
                  <c:v>479.35198872729046</c:v>
                </c:pt>
                <c:pt idx="219">
                  <c:v>545.08159098183239</c:v>
                </c:pt>
                <c:pt idx="220">
                  <c:v>598.37807278546597</c:v>
                </c:pt>
                <c:pt idx="221">
                  <c:v>590.30245822837276</c:v>
                </c:pt>
                <c:pt idx="222">
                  <c:v>553.44196658269823</c:v>
                </c:pt>
                <c:pt idx="223">
                  <c:v>508.95357326615857</c:v>
                </c:pt>
                <c:pt idx="224">
                  <c:v>501.16285861292687</c:v>
                </c:pt>
                <c:pt idx="225">
                  <c:v>555.33028689034154</c:v>
                </c:pt>
                <c:pt idx="226">
                  <c:v>602.66422951227321</c:v>
                </c:pt>
                <c:pt idx="227">
                  <c:v>595.73138360981864</c:v>
                </c:pt>
                <c:pt idx="228">
                  <c:v>554.78510688785491</c:v>
                </c:pt>
                <c:pt idx="229">
                  <c:v>543.62808551028388</c:v>
                </c:pt>
                <c:pt idx="230">
                  <c:v>457.70246840822716</c:v>
                </c:pt>
                <c:pt idx="231">
                  <c:v>400.36197472658176</c:v>
                </c:pt>
                <c:pt idx="232">
                  <c:v>353.68957978126542</c:v>
                </c:pt>
                <c:pt idx="233">
                  <c:v>325.95166382501236</c:v>
                </c:pt>
                <c:pt idx="234">
                  <c:v>299.56133106000993</c:v>
                </c:pt>
                <c:pt idx="235">
                  <c:v>339.44906484800799</c:v>
                </c:pt>
                <c:pt idx="236">
                  <c:v>378.44485187840644</c:v>
                </c:pt>
                <c:pt idx="237">
                  <c:v>436.95588150272522</c:v>
                </c:pt>
                <c:pt idx="238">
                  <c:v>461.56470520218022</c:v>
                </c:pt>
                <c:pt idx="239">
                  <c:v>468.45176416174417</c:v>
                </c:pt>
                <c:pt idx="240">
                  <c:v>445.96141132939533</c:v>
                </c:pt>
                <c:pt idx="241">
                  <c:v>425.96912906351628</c:v>
                </c:pt>
                <c:pt idx="242">
                  <c:v>438.37530325081309</c:v>
                </c:pt>
                <c:pt idx="243">
                  <c:v>519.58584260065049</c:v>
                </c:pt>
                <c:pt idx="244">
                  <c:v>577.98147408052046</c:v>
                </c:pt>
                <c:pt idx="245">
                  <c:v>578.29797926441643</c:v>
                </c:pt>
                <c:pt idx="246">
                  <c:v>540.63838341153314</c:v>
                </c:pt>
                <c:pt idx="247">
                  <c:v>497.7107067292265</c:v>
                </c:pt>
                <c:pt idx="248">
                  <c:v>505.05416538338125</c:v>
                </c:pt>
                <c:pt idx="249">
                  <c:v>572.92893230670506</c:v>
                </c:pt>
                <c:pt idx="250">
                  <c:v>620.65594584536404</c:v>
                </c:pt>
                <c:pt idx="251">
                  <c:v>612.43755667629125</c:v>
                </c:pt>
                <c:pt idx="252">
                  <c:v>575.35004534103302</c:v>
                </c:pt>
                <c:pt idx="253">
                  <c:v>523.88003627282649</c:v>
                </c:pt>
                <c:pt idx="254">
                  <c:v>520.90402901826121</c:v>
                </c:pt>
                <c:pt idx="255">
                  <c:v>585.60882321460895</c:v>
                </c:pt>
                <c:pt idx="256">
                  <c:v>630.7998585716872</c:v>
                </c:pt>
                <c:pt idx="257">
                  <c:v>620.55268685734973</c:v>
                </c:pt>
                <c:pt idx="258">
                  <c:v>581.84214948587976</c:v>
                </c:pt>
                <c:pt idx="259">
                  <c:v>535.87371958870381</c:v>
                </c:pt>
                <c:pt idx="260">
                  <c:v>526.89897567096307</c:v>
                </c:pt>
                <c:pt idx="261">
                  <c:v>590.40478053677043</c:v>
                </c:pt>
                <c:pt idx="262">
                  <c:v>634.63662442941643</c:v>
                </c:pt>
                <c:pt idx="263">
                  <c:v>623.62209954353318</c:v>
                </c:pt>
                <c:pt idx="264">
                  <c:v>584.29767963482652</c:v>
                </c:pt>
                <c:pt idx="265">
                  <c:v>540.83814370786126</c:v>
                </c:pt>
                <c:pt idx="266">
                  <c:v>539.55611496628899</c:v>
                </c:pt>
                <c:pt idx="267">
                  <c:v>600.5304919730313</c:v>
                </c:pt>
                <c:pt idx="268">
                  <c:v>642.02439357842513</c:v>
                </c:pt>
                <c:pt idx="269">
                  <c:v>629.41951486274024</c:v>
                </c:pt>
                <c:pt idx="270">
                  <c:v>584.33561189019224</c:v>
                </c:pt>
                <c:pt idx="271">
                  <c:v>567.26848951215379</c:v>
                </c:pt>
                <c:pt idx="272">
                  <c:v>560.70039160972306</c:v>
                </c:pt>
                <c:pt idx="273">
                  <c:v>594.36031328777847</c:v>
                </c:pt>
                <c:pt idx="274">
                  <c:v>598.28825063022282</c:v>
                </c:pt>
                <c:pt idx="275">
                  <c:v>574.23060050417826</c:v>
                </c:pt>
                <c:pt idx="276">
                  <c:v>525.38448040334265</c:v>
                </c:pt>
                <c:pt idx="277">
                  <c:v>520.10758432267414</c:v>
                </c:pt>
                <c:pt idx="278">
                  <c:v>522.97166745813934</c:v>
                </c:pt>
                <c:pt idx="279">
                  <c:v>532.37733396651151</c:v>
                </c:pt>
                <c:pt idx="280">
                  <c:v>522.10186717320926</c:v>
                </c:pt>
                <c:pt idx="281">
                  <c:v>498.28149373856746</c:v>
                </c:pt>
                <c:pt idx="282">
                  <c:v>463.42519499085398</c:v>
                </c:pt>
                <c:pt idx="283">
                  <c:v>438.34015599268321</c:v>
                </c:pt>
                <c:pt idx="284">
                  <c:v>441.27212479414663</c:v>
                </c:pt>
                <c:pt idx="285">
                  <c:v>521.41769983531731</c:v>
                </c:pt>
                <c:pt idx="286">
                  <c:v>571.9341598682538</c:v>
                </c:pt>
                <c:pt idx="287">
                  <c:v>554.74732789460313</c:v>
                </c:pt>
                <c:pt idx="288">
                  <c:v>511.79786231568255</c:v>
                </c:pt>
                <c:pt idx="289">
                  <c:v>416.63828985254605</c:v>
                </c:pt>
                <c:pt idx="290">
                  <c:v>361.51063188203688</c:v>
                </c:pt>
                <c:pt idx="291">
                  <c:v>356.80850550562951</c:v>
                </c:pt>
                <c:pt idx="292">
                  <c:v>341.6468044045036</c:v>
                </c:pt>
                <c:pt idx="293">
                  <c:v>338.1174435236029</c:v>
                </c:pt>
                <c:pt idx="294">
                  <c:v>328.49395481888234</c:v>
                </c:pt>
                <c:pt idx="295">
                  <c:v>324.99516385510589</c:v>
                </c:pt>
                <c:pt idx="296">
                  <c:v>353.1961310840847</c:v>
                </c:pt>
                <c:pt idx="297">
                  <c:v>451.44250486726776</c:v>
                </c:pt>
                <c:pt idx="298">
                  <c:v>523.46680389381424</c:v>
                </c:pt>
                <c:pt idx="299">
                  <c:v>534.68624311505141</c:v>
                </c:pt>
                <c:pt idx="300">
                  <c:v>509.54899449204117</c:v>
                </c:pt>
                <c:pt idx="301">
                  <c:v>465.83919559363295</c:v>
                </c:pt>
                <c:pt idx="302">
                  <c:v>464.07135647490634</c:v>
                </c:pt>
                <c:pt idx="303">
                  <c:v>540.14268517992514</c:v>
                </c:pt>
                <c:pt idx="304">
                  <c:v>594.42694814394019</c:v>
                </c:pt>
                <c:pt idx="305">
                  <c:v>591.45435851515219</c:v>
                </c:pt>
                <c:pt idx="306">
                  <c:v>556.56348681212182</c:v>
                </c:pt>
                <c:pt idx="307">
                  <c:v>529.85078944969746</c:v>
                </c:pt>
                <c:pt idx="308">
                  <c:v>530.76623155975801</c:v>
                </c:pt>
                <c:pt idx="309">
                  <c:v>593.49858524780643</c:v>
                </c:pt>
                <c:pt idx="310">
                  <c:v>635.79886819824515</c:v>
                </c:pt>
                <c:pt idx="311">
                  <c:v>624.55189455859613</c:v>
                </c:pt>
                <c:pt idx="312">
                  <c:v>573.44151564687695</c:v>
                </c:pt>
                <c:pt idx="313">
                  <c:v>558.55321251750161</c:v>
                </c:pt>
                <c:pt idx="314">
                  <c:v>553.72817001400131</c:v>
                </c:pt>
                <c:pt idx="315">
                  <c:v>572.18253601120114</c:v>
                </c:pt>
                <c:pt idx="316">
                  <c:v>577.34602880896091</c:v>
                </c:pt>
                <c:pt idx="317">
                  <c:v>543.2768230471687</c:v>
                </c:pt>
                <c:pt idx="318">
                  <c:v>499.62145843773499</c:v>
                </c:pt>
                <c:pt idx="319">
                  <c:v>499.497166750188</c:v>
                </c:pt>
                <c:pt idx="320">
                  <c:v>506.48333340015046</c:v>
                </c:pt>
                <c:pt idx="321">
                  <c:v>549.78666672012037</c:v>
                </c:pt>
                <c:pt idx="322">
                  <c:v>547.82933337609632</c:v>
                </c:pt>
                <c:pt idx="323">
                  <c:v>520.8634667008771</c:v>
                </c:pt>
                <c:pt idx="324">
                  <c:v>467.09077336070175</c:v>
                </c:pt>
                <c:pt idx="325">
                  <c:v>433.67261868856144</c:v>
                </c:pt>
                <c:pt idx="326">
                  <c:v>450.13809495084917</c:v>
                </c:pt>
                <c:pt idx="327">
                  <c:v>528.99607596067938</c:v>
                </c:pt>
                <c:pt idx="328">
                  <c:v>585.50966076854354</c:v>
                </c:pt>
                <c:pt idx="329">
                  <c:v>584.32052861483487</c:v>
                </c:pt>
                <c:pt idx="330">
                  <c:v>552.85642289186796</c:v>
                </c:pt>
                <c:pt idx="331">
                  <c:v>502.88513831349439</c:v>
                </c:pt>
                <c:pt idx="332">
                  <c:v>501.30811065079553</c:v>
                </c:pt>
                <c:pt idx="333">
                  <c:v>569.9320885206364</c:v>
                </c:pt>
                <c:pt idx="334">
                  <c:v>618.2584708165092</c:v>
                </c:pt>
                <c:pt idx="335">
                  <c:v>602.40677665320732</c:v>
                </c:pt>
                <c:pt idx="336">
                  <c:v>566.92542132256585</c:v>
                </c:pt>
                <c:pt idx="337">
                  <c:v>513.54033705805273</c:v>
                </c:pt>
                <c:pt idx="338">
                  <c:v>504.43226964644225</c:v>
                </c:pt>
                <c:pt idx="339">
                  <c:v>572.43141571715387</c:v>
                </c:pt>
                <c:pt idx="340">
                  <c:v>620.25793257372311</c:v>
                </c:pt>
                <c:pt idx="341">
                  <c:v>612.11914605897846</c:v>
                </c:pt>
                <c:pt idx="342">
                  <c:v>575.09531684718274</c:v>
                </c:pt>
                <c:pt idx="343">
                  <c:v>519.2762534777462</c:v>
                </c:pt>
                <c:pt idx="344">
                  <c:v>509.82100278219696</c:v>
                </c:pt>
                <c:pt idx="345">
                  <c:v>576.74240222575759</c:v>
                </c:pt>
                <c:pt idx="346">
                  <c:v>623.70672178060613</c:v>
                </c:pt>
                <c:pt idx="347">
                  <c:v>610.765377424485</c:v>
                </c:pt>
                <c:pt idx="348">
                  <c:v>574.01230193958804</c:v>
                </c:pt>
                <c:pt idx="349">
                  <c:v>537.60984155167046</c:v>
                </c:pt>
                <c:pt idx="350">
                  <c:v>530.48787324133639</c:v>
                </c:pt>
                <c:pt idx="351">
                  <c:v>585.99029859306916</c:v>
                </c:pt>
                <c:pt idx="352">
                  <c:v>602.19223887445537</c:v>
                </c:pt>
                <c:pt idx="353">
                  <c:v>583.35379109956432</c:v>
                </c:pt>
                <c:pt idx="354">
                  <c:v>533.88303287965152</c:v>
                </c:pt>
                <c:pt idx="355">
                  <c:v>526.90642630372122</c:v>
                </c:pt>
                <c:pt idx="356">
                  <c:v>528.41074104297695</c:v>
                </c:pt>
                <c:pt idx="357">
                  <c:v>565.12859283438161</c:v>
                </c:pt>
                <c:pt idx="358">
                  <c:v>570.90287426750524</c:v>
                </c:pt>
                <c:pt idx="359">
                  <c:v>550.72229941400428</c:v>
                </c:pt>
                <c:pt idx="360">
                  <c:v>503.57783953120344</c:v>
                </c:pt>
                <c:pt idx="361">
                  <c:v>502.66227162496278</c:v>
                </c:pt>
                <c:pt idx="362">
                  <c:v>509.01541729997024</c:v>
                </c:pt>
                <c:pt idx="363">
                  <c:v>522.21233383997628</c:v>
                </c:pt>
                <c:pt idx="364">
                  <c:v>497.96986707198101</c:v>
                </c:pt>
                <c:pt idx="365">
                  <c:v>449.77589365758479</c:v>
                </c:pt>
                <c:pt idx="366">
                  <c:v>398.62071492606788</c:v>
                </c:pt>
                <c:pt idx="367">
                  <c:v>384.69657194085431</c:v>
                </c:pt>
                <c:pt idx="368">
                  <c:v>399.5572575526835</c:v>
                </c:pt>
                <c:pt idx="369">
                  <c:v>488.53140604214684</c:v>
                </c:pt>
                <c:pt idx="370">
                  <c:v>513.42512483371752</c:v>
                </c:pt>
                <c:pt idx="371">
                  <c:v>513.94009986697404</c:v>
                </c:pt>
                <c:pt idx="372">
                  <c:v>463.55207989357928</c:v>
                </c:pt>
                <c:pt idx="373">
                  <c:v>412.64166391486344</c:v>
                </c:pt>
                <c:pt idx="374">
                  <c:v>404.9133311318908</c:v>
                </c:pt>
                <c:pt idx="375">
                  <c:v>466.93066490551269</c:v>
                </c:pt>
                <c:pt idx="376">
                  <c:v>510.94453192441017</c:v>
                </c:pt>
                <c:pt idx="377">
                  <c:v>487.75562553952818</c:v>
                </c:pt>
                <c:pt idx="378">
                  <c:v>451.40450043162258</c:v>
                </c:pt>
                <c:pt idx="379">
                  <c:v>424.9236003452981</c:v>
                </c:pt>
                <c:pt idx="380">
                  <c:v>435.5388802762385</c:v>
                </c:pt>
                <c:pt idx="381">
                  <c:v>517.31670422099091</c:v>
                </c:pt>
                <c:pt idx="382">
                  <c:v>575.85336337679269</c:v>
                </c:pt>
                <c:pt idx="383">
                  <c:v>576.59549070143419</c:v>
                </c:pt>
                <c:pt idx="384">
                  <c:v>546.6763925611474</c:v>
                </c:pt>
                <c:pt idx="385">
                  <c:v>502.34111404891792</c:v>
                </c:pt>
                <c:pt idx="386">
                  <c:v>501.27289123913431</c:v>
                </c:pt>
                <c:pt idx="387">
                  <c:v>569.90391299130749</c:v>
                </c:pt>
                <c:pt idx="388">
                  <c:v>618.23593039304603</c:v>
                </c:pt>
                <c:pt idx="389">
                  <c:v>601.38874431443685</c:v>
                </c:pt>
                <c:pt idx="390">
                  <c:v>566.51099545154955</c:v>
                </c:pt>
                <c:pt idx="391">
                  <c:v>547.20879636123959</c:v>
                </c:pt>
                <c:pt idx="392">
                  <c:v>544.6526370889917</c:v>
                </c:pt>
                <c:pt idx="393">
                  <c:v>604.60770967119333</c:v>
                </c:pt>
                <c:pt idx="394">
                  <c:v>635.88616773695469</c:v>
                </c:pt>
                <c:pt idx="395">
                  <c:v>608.70893418956371</c:v>
                </c:pt>
                <c:pt idx="396">
                  <c:v>561.36714735165094</c:v>
                </c:pt>
                <c:pt idx="397">
                  <c:v>548.89371788132075</c:v>
                </c:pt>
                <c:pt idx="398">
                  <c:v>546.00057430505672</c:v>
                </c:pt>
                <c:pt idx="399">
                  <c:v>558.80045944404537</c:v>
                </c:pt>
                <c:pt idx="400">
                  <c:v>546.04036755523634</c:v>
                </c:pt>
                <c:pt idx="401">
                  <c:v>505.03229404418909</c:v>
                </c:pt>
                <c:pt idx="402">
                  <c:v>453.42583523535131</c:v>
                </c:pt>
                <c:pt idx="403">
                  <c:v>423.94066818828105</c:v>
                </c:pt>
                <c:pt idx="404">
                  <c:v>405.75253455062489</c:v>
                </c:pt>
                <c:pt idx="405">
                  <c:v>356.00202764049993</c:v>
                </c:pt>
                <c:pt idx="406">
                  <c:v>306.00162211239996</c:v>
                </c:pt>
                <c:pt idx="407">
                  <c:v>267.60129768991999</c:v>
                </c:pt>
                <c:pt idx="408">
                  <c:v>237.281038151936</c:v>
                </c:pt>
                <c:pt idx="409">
                  <c:v>263.82483052154885</c:v>
                </c:pt>
                <c:pt idx="410">
                  <c:v>286.45986441723909</c:v>
                </c:pt>
                <c:pt idx="411">
                  <c:v>328.56789153379128</c:v>
                </c:pt>
                <c:pt idx="412">
                  <c:v>354.05431322703305</c:v>
                </c:pt>
                <c:pt idx="413">
                  <c:v>357.44345058162645</c:v>
                </c:pt>
                <c:pt idx="414">
                  <c:v>331.35476046530118</c:v>
                </c:pt>
                <c:pt idx="415">
                  <c:v>315.88380837224099</c:v>
                </c:pt>
                <c:pt idx="416">
                  <c:v>337.50704669779282</c:v>
                </c:pt>
                <c:pt idx="417">
                  <c:v>431.2056373582343</c:v>
                </c:pt>
                <c:pt idx="418">
                  <c:v>501.76450988658746</c:v>
                </c:pt>
                <c:pt idx="419">
                  <c:v>504.21160790927001</c:v>
                </c:pt>
                <c:pt idx="420">
                  <c:v>475.36928632741603</c:v>
                </c:pt>
                <c:pt idx="421">
                  <c:v>444.09542906193286</c:v>
                </c:pt>
                <c:pt idx="422">
                  <c:v>462.16194324954631</c:v>
                </c:pt>
                <c:pt idx="423">
                  <c:v>538.61515459963709</c:v>
                </c:pt>
                <c:pt idx="424">
                  <c:v>593.20492367970974</c:v>
                </c:pt>
                <c:pt idx="425">
                  <c:v>587.76393894376781</c:v>
                </c:pt>
                <c:pt idx="426">
                  <c:v>548.61115115501423</c:v>
                </c:pt>
                <c:pt idx="427">
                  <c:v>530.88892092401147</c:v>
                </c:pt>
                <c:pt idx="428">
                  <c:v>520.91113673920927</c:v>
                </c:pt>
                <c:pt idx="429">
                  <c:v>582.12890939136742</c:v>
                </c:pt>
                <c:pt idx="430">
                  <c:v>604.10312751309391</c:v>
                </c:pt>
                <c:pt idx="431">
                  <c:v>599.19530201047519</c:v>
                </c:pt>
                <c:pt idx="432">
                  <c:v>562.35624160838017</c:v>
                </c:pt>
                <c:pt idx="433">
                  <c:v>540.88499328670423</c:v>
                </c:pt>
                <c:pt idx="434">
                  <c:v>536.70799462936338</c:v>
                </c:pt>
                <c:pt idx="435">
                  <c:v>596.76639570349073</c:v>
                </c:pt>
                <c:pt idx="436">
                  <c:v>605.81311656279263</c:v>
                </c:pt>
                <c:pt idx="437">
                  <c:v>583.25049325023417</c:v>
                </c:pt>
                <c:pt idx="438">
                  <c:v>528.20039460018734</c:v>
                </c:pt>
                <c:pt idx="439">
                  <c:v>522.36031568014982</c:v>
                </c:pt>
                <c:pt idx="440">
                  <c:v>524.7738525441199</c:v>
                </c:pt>
                <c:pt idx="441">
                  <c:v>525.4190820352959</c:v>
                </c:pt>
                <c:pt idx="442">
                  <c:v>514.93526562823672</c:v>
                </c:pt>
                <c:pt idx="443">
                  <c:v>478.34821250258938</c:v>
                </c:pt>
                <c:pt idx="444">
                  <c:v>433.67857000207152</c:v>
                </c:pt>
                <c:pt idx="445">
                  <c:v>446.74285600165723</c:v>
                </c:pt>
                <c:pt idx="446">
                  <c:v>464.27988480132581</c:v>
                </c:pt>
                <c:pt idx="447">
                  <c:v>479.22390784106068</c:v>
                </c:pt>
                <c:pt idx="448">
                  <c:v>473.97912627284859</c:v>
                </c:pt>
                <c:pt idx="449">
                  <c:v>446.38330101827887</c:v>
                </c:pt>
                <c:pt idx="450">
                  <c:v>406.30664081462311</c:v>
                </c:pt>
                <c:pt idx="451">
                  <c:v>377.04531265169851</c:v>
                </c:pt>
                <c:pt idx="452">
                  <c:v>391.03625012135888</c:v>
                </c:pt>
                <c:pt idx="453">
                  <c:v>466.02900009708719</c:v>
                </c:pt>
                <c:pt idx="454">
                  <c:v>491.22320007766973</c:v>
                </c:pt>
                <c:pt idx="455">
                  <c:v>440.7785600621358</c:v>
                </c:pt>
                <c:pt idx="456">
                  <c:v>403.82284804970863</c:v>
                </c:pt>
                <c:pt idx="457">
                  <c:v>392.25827843976691</c:v>
                </c:pt>
                <c:pt idx="458">
                  <c:v>403.00662275181355</c:v>
                </c:pt>
                <c:pt idx="459">
                  <c:v>491.29089820145089</c:v>
                </c:pt>
                <c:pt idx="460">
                  <c:v>555.3455185611607</c:v>
                </c:pt>
                <c:pt idx="461">
                  <c:v>550.47641484892858</c:v>
                </c:pt>
                <c:pt idx="462">
                  <c:v>525.78113187914289</c:v>
                </c:pt>
                <c:pt idx="463">
                  <c:v>480.82490550331431</c:v>
                </c:pt>
                <c:pt idx="464">
                  <c:v>477.85992440265147</c:v>
                </c:pt>
                <c:pt idx="465">
                  <c:v>551.17353952212125</c:v>
                </c:pt>
                <c:pt idx="466">
                  <c:v>603.25163161769706</c:v>
                </c:pt>
                <c:pt idx="467">
                  <c:v>585.80130529415771</c:v>
                </c:pt>
                <c:pt idx="468">
                  <c:v>551.44104423532622</c:v>
                </c:pt>
                <c:pt idx="469">
                  <c:v>511.75283538826102</c:v>
                </c:pt>
                <c:pt idx="470">
                  <c:v>499.40226831060886</c:v>
                </c:pt>
                <c:pt idx="471">
                  <c:v>568.40741464848713</c:v>
                </c:pt>
                <c:pt idx="472">
                  <c:v>612.32593171878978</c:v>
                </c:pt>
                <c:pt idx="473">
                  <c:v>592.46074537503182</c:v>
                </c:pt>
                <c:pt idx="474">
                  <c:v>551.3685963000255</c:v>
                </c:pt>
                <c:pt idx="475">
                  <c:v>520.09487704002049</c:v>
                </c:pt>
                <c:pt idx="476">
                  <c:v>522.96150163201651</c:v>
                </c:pt>
                <c:pt idx="477">
                  <c:v>503.36920130561322</c:v>
                </c:pt>
                <c:pt idx="478">
                  <c:v>449.29536104449062</c:v>
                </c:pt>
                <c:pt idx="479">
                  <c:v>405.83628883559254</c:v>
                </c:pt>
                <c:pt idx="480">
                  <c:v>370.46903106847407</c:v>
                </c:pt>
                <c:pt idx="481">
                  <c:v>396.17522485477929</c:v>
                </c:pt>
                <c:pt idx="482">
                  <c:v>423.82577988382349</c:v>
                </c:pt>
                <c:pt idx="483">
                  <c:v>485.26062390705886</c:v>
                </c:pt>
                <c:pt idx="484">
                  <c:v>492.4084991256471</c:v>
                </c:pt>
                <c:pt idx="485">
                  <c:v>462.9267993005177</c:v>
                </c:pt>
                <c:pt idx="486">
                  <c:v>422.14143944041422</c:v>
                </c:pt>
                <c:pt idx="487">
                  <c:v>437.51315155233141</c:v>
                </c:pt>
                <c:pt idx="488">
                  <c:v>456.89612124186516</c:v>
                </c:pt>
                <c:pt idx="489">
                  <c:v>463.71689699349213</c:v>
                </c:pt>
                <c:pt idx="490">
                  <c:v>453.57351759479377</c:v>
                </c:pt>
                <c:pt idx="491">
                  <c:v>416.05881407583502</c:v>
                </c:pt>
                <c:pt idx="492">
                  <c:v>371.84705126066802</c:v>
                </c:pt>
                <c:pt idx="493">
                  <c:v>356.67764100853441</c:v>
                </c:pt>
                <c:pt idx="494">
                  <c:v>390.14211280682753</c:v>
                </c:pt>
                <c:pt idx="495">
                  <c:v>480.99929024546208</c:v>
                </c:pt>
                <c:pt idx="496">
                  <c:v>541.99943219636975</c:v>
                </c:pt>
                <c:pt idx="497">
                  <c:v>536.39954575709589</c:v>
                </c:pt>
                <c:pt idx="498">
                  <c:v>509.71963660567678</c:v>
                </c:pt>
                <c:pt idx="499">
                  <c:v>476.97570928454144</c:v>
                </c:pt>
                <c:pt idx="500">
                  <c:v>488.4661674276332</c:v>
                </c:pt>
                <c:pt idx="501">
                  <c:v>559.6585339421066</c:v>
                </c:pt>
                <c:pt idx="502">
                  <c:v>610.03962715368527</c:v>
                </c:pt>
                <c:pt idx="503">
                  <c:v>584.43170172294822</c:v>
                </c:pt>
                <c:pt idx="504">
                  <c:v>543.34536137835858</c:v>
                </c:pt>
                <c:pt idx="505">
                  <c:v>496.27628910268692</c:v>
                </c:pt>
                <c:pt idx="506">
                  <c:v>503.42103128214956</c:v>
                </c:pt>
                <c:pt idx="507">
                  <c:v>571.62242502571962</c:v>
                </c:pt>
                <c:pt idx="508">
                  <c:v>619.61074002057569</c:v>
                </c:pt>
                <c:pt idx="509">
                  <c:v>610.08859201646055</c:v>
                </c:pt>
                <c:pt idx="510">
                  <c:v>573.47087361316846</c:v>
                </c:pt>
                <c:pt idx="511">
                  <c:v>519.77669889053482</c:v>
                </c:pt>
                <c:pt idx="512">
                  <c:v>515.62135911242785</c:v>
                </c:pt>
                <c:pt idx="513">
                  <c:v>581.3826872899424</c:v>
                </c:pt>
                <c:pt idx="514">
                  <c:v>626.90614983195394</c:v>
                </c:pt>
                <c:pt idx="515">
                  <c:v>609.9249198655632</c:v>
                </c:pt>
                <c:pt idx="516">
                  <c:v>557.33993589245063</c:v>
                </c:pt>
                <c:pt idx="517">
                  <c:v>535.4719487139605</c:v>
                </c:pt>
                <c:pt idx="518">
                  <c:v>535.26315897116842</c:v>
                </c:pt>
                <c:pt idx="519">
                  <c:v>591.61052717693474</c:v>
                </c:pt>
                <c:pt idx="520">
                  <c:v>606.28842174154784</c:v>
                </c:pt>
                <c:pt idx="521">
                  <c:v>579.23073739323831</c:v>
                </c:pt>
                <c:pt idx="522">
                  <c:v>525.58458991459065</c:v>
                </c:pt>
                <c:pt idx="523">
                  <c:v>520.26767193167257</c:v>
                </c:pt>
                <c:pt idx="524">
                  <c:v>523.09973754533803</c:v>
                </c:pt>
                <c:pt idx="525">
                  <c:v>542.07979003627042</c:v>
                </c:pt>
                <c:pt idx="526">
                  <c:v>524.86383202901641</c:v>
                </c:pt>
                <c:pt idx="527">
                  <c:v>479.89106562321314</c:v>
                </c:pt>
                <c:pt idx="528">
                  <c:v>443.11285249857053</c:v>
                </c:pt>
                <c:pt idx="529">
                  <c:v>414.69028199885645</c:v>
                </c:pt>
                <c:pt idx="530">
                  <c:v>390.35222559908522</c:v>
                </c:pt>
                <c:pt idx="531">
                  <c:v>357.28178047926821</c:v>
                </c:pt>
                <c:pt idx="532">
                  <c:v>316.62542438341461</c:v>
                </c:pt>
                <c:pt idx="533">
                  <c:v>264.1003395067317</c:v>
                </c:pt>
                <c:pt idx="534">
                  <c:v>222.28027160538537</c:v>
                </c:pt>
                <c:pt idx="535">
                  <c:v>202.62421728430832</c:v>
                </c:pt>
                <c:pt idx="536">
                  <c:v>181.69937382744666</c:v>
                </c:pt>
                <c:pt idx="537">
                  <c:v>170.15949906195735</c:v>
                </c:pt>
                <c:pt idx="538">
                  <c:v>164.72759924956588</c:v>
                </c:pt>
                <c:pt idx="539">
                  <c:v>154.7820793996527</c:v>
                </c:pt>
                <c:pt idx="540">
                  <c:v>140.02566351972217</c:v>
                </c:pt>
                <c:pt idx="541">
                  <c:v>158.02053081577776</c:v>
                </c:pt>
                <c:pt idx="542">
                  <c:v>211.21642465262221</c:v>
                </c:pt>
                <c:pt idx="543">
                  <c:v>313.57313972209778</c:v>
                </c:pt>
                <c:pt idx="544">
                  <c:v>367.65851177767826</c:v>
                </c:pt>
                <c:pt idx="545">
                  <c:v>376.12680942214263</c:v>
                </c:pt>
                <c:pt idx="546">
                  <c:v>354.50144753771411</c:v>
                </c:pt>
                <c:pt idx="547">
                  <c:v>354.50144753771411</c:v>
                </c:pt>
                <c:pt idx="548">
                  <c:v>354.50144753771411</c:v>
                </c:pt>
                <c:pt idx="549">
                  <c:v>354.50144753771411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DC-41A3-B97D-F8982170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227087"/>
        <c:axId val="1125164511"/>
      </c:lineChart>
      <c:catAx>
        <c:axId val="9972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Periodo (1 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64511"/>
        <c:crosses val="autoZero"/>
        <c:auto val="1"/>
        <c:lblAlgn val="ctr"/>
        <c:lblOffset val="100"/>
        <c:noMultiLvlLbl val="0"/>
      </c:catAx>
      <c:valAx>
        <c:axId val="11251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MÓVIL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'Promedio movil'!$B$8:$B$547</c:f>
              <c:numCache>
                <c:formatCode>0.00</c:formatCode>
                <c:ptCount val="54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250</c:v>
                </c:pt>
                <c:pt idx="244">
                  <c:v>251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390</c:v>
                </c:pt>
                <c:pt idx="384">
                  <c:v>391</c:v>
                </c:pt>
                <c:pt idx="385">
                  <c:v>392</c:v>
                </c:pt>
                <c:pt idx="386">
                  <c:v>393</c:v>
                </c:pt>
                <c:pt idx="387">
                  <c:v>394</c:v>
                </c:pt>
                <c:pt idx="388">
                  <c:v>395</c:v>
                </c:pt>
                <c:pt idx="389">
                  <c:v>396</c:v>
                </c:pt>
                <c:pt idx="390">
                  <c:v>397</c:v>
                </c:pt>
                <c:pt idx="391">
                  <c:v>398</c:v>
                </c:pt>
                <c:pt idx="392">
                  <c:v>399</c:v>
                </c:pt>
                <c:pt idx="393">
                  <c:v>400</c:v>
                </c:pt>
                <c:pt idx="394">
                  <c:v>401</c:v>
                </c:pt>
                <c:pt idx="395">
                  <c:v>402</c:v>
                </c:pt>
                <c:pt idx="396">
                  <c:v>403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408</c:v>
                </c:pt>
                <c:pt idx="402">
                  <c:v>409</c:v>
                </c:pt>
                <c:pt idx="403">
                  <c:v>410</c:v>
                </c:pt>
                <c:pt idx="404">
                  <c:v>411</c:v>
                </c:pt>
                <c:pt idx="405">
                  <c:v>412</c:v>
                </c:pt>
                <c:pt idx="406">
                  <c:v>413</c:v>
                </c:pt>
                <c:pt idx="407">
                  <c:v>414</c:v>
                </c:pt>
                <c:pt idx="408">
                  <c:v>415</c:v>
                </c:pt>
                <c:pt idx="409">
                  <c:v>416</c:v>
                </c:pt>
                <c:pt idx="410">
                  <c:v>417</c:v>
                </c:pt>
                <c:pt idx="411">
                  <c:v>418</c:v>
                </c:pt>
                <c:pt idx="412">
                  <c:v>419</c:v>
                </c:pt>
                <c:pt idx="413">
                  <c:v>420</c:v>
                </c:pt>
                <c:pt idx="414">
                  <c:v>421</c:v>
                </c:pt>
                <c:pt idx="415">
                  <c:v>422</c:v>
                </c:pt>
                <c:pt idx="416">
                  <c:v>423</c:v>
                </c:pt>
                <c:pt idx="417">
                  <c:v>424</c:v>
                </c:pt>
                <c:pt idx="418">
                  <c:v>425</c:v>
                </c:pt>
                <c:pt idx="419">
                  <c:v>426</c:v>
                </c:pt>
                <c:pt idx="420">
                  <c:v>427</c:v>
                </c:pt>
                <c:pt idx="421">
                  <c:v>428</c:v>
                </c:pt>
                <c:pt idx="422">
                  <c:v>429</c:v>
                </c:pt>
                <c:pt idx="423">
                  <c:v>430</c:v>
                </c:pt>
                <c:pt idx="424">
                  <c:v>431</c:v>
                </c:pt>
                <c:pt idx="425">
                  <c:v>432</c:v>
                </c:pt>
                <c:pt idx="426">
                  <c:v>433</c:v>
                </c:pt>
                <c:pt idx="427">
                  <c:v>434</c:v>
                </c:pt>
                <c:pt idx="428">
                  <c:v>435</c:v>
                </c:pt>
                <c:pt idx="429">
                  <c:v>436</c:v>
                </c:pt>
                <c:pt idx="430">
                  <c:v>437</c:v>
                </c:pt>
                <c:pt idx="431">
                  <c:v>438</c:v>
                </c:pt>
                <c:pt idx="432">
                  <c:v>439</c:v>
                </c:pt>
                <c:pt idx="433">
                  <c:v>440</c:v>
                </c:pt>
                <c:pt idx="434">
                  <c:v>441</c:v>
                </c:pt>
                <c:pt idx="435">
                  <c:v>442</c:v>
                </c:pt>
                <c:pt idx="436">
                  <c:v>443</c:v>
                </c:pt>
                <c:pt idx="437">
                  <c:v>444</c:v>
                </c:pt>
                <c:pt idx="438">
                  <c:v>445</c:v>
                </c:pt>
                <c:pt idx="439">
                  <c:v>446</c:v>
                </c:pt>
                <c:pt idx="440">
                  <c:v>447</c:v>
                </c:pt>
                <c:pt idx="441">
                  <c:v>448</c:v>
                </c:pt>
                <c:pt idx="442">
                  <c:v>449</c:v>
                </c:pt>
                <c:pt idx="443">
                  <c:v>450</c:v>
                </c:pt>
                <c:pt idx="444">
                  <c:v>451</c:v>
                </c:pt>
                <c:pt idx="445">
                  <c:v>452</c:v>
                </c:pt>
                <c:pt idx="446">
                  <c:v>453</c:v>
                </c:pt>
                <c:pt idx="447">
                  <c:v>454</c:v>
                </c:pt>
                <c:pt idx="448">
                  <c:v>455</c:v>
                </c:pt>
                <c:pt idx="449">
                  <c:v>456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460</c:v>
                </c:pt>
                <c:pt idx="454">
                  <c:v>461</c:v>
                </c:pt>
                <c:pt idx="455">
                  <c:v>462</c:v>
                </c:pt>
                <c:pt idx="456">
                  <c:v>463</c:v>
                </c:pt>
                <c:pt idx="457">
                  <c:v>464</c:v>
                </c:pt>
                <c:pt idx="458">
                  <c:v>465</c:v>
                </c:pt>
                <c:pt idx="459">
                  <c:v>466</c:v>
                </c:pt>
                <c:pt idx="460">
                  <c:v>467</c:v>
                </c:pt>
                <c:pt idx="461">
                  <c:v>468</c:v>
                </c:pt>
                <c:pt idx="462">
                  <c:v>469</c:v>
                </c:pt>
                <c:pt idx="463">
                  <c:v>470</c:v>
                </c:pt>
                <c:pt idx="464">
                  <c:v>471</c:v>
                </c:pt>
                <c:pt idx="465">
                  <c:v>472</c:v>
                </c:pt>
                <c:pt idx="466">
                  <c:v>473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519</c:v>
                </c:pt>
                <c:pt idx="513">
                  <c:v>520</c:v>
                </c:pt>
                <c:pt idx="514">
                  <c:v>521</c:v>
                </c:pt>
                <c:pt idx="515">
                  <c:v>522</c:v>
                </c:pt>
                <c:pt idx="516">
                  <c:v>523</c:v>
                </c:pt>
                <c:pt idx="517">
                  <c:v>524</c:v>
                </c:pt>
                <c:pt idx="518">
                  <c:v>525</c:v>
                </c:pt>
                <c:pt idx="519">
                  <c:v>526</c:v>
                </c:pt>
                <c:pt idx="520">
                  <c:v>527</c:v>
                </c:pt>
                <c:pt idx="521">
                  <c:v>528</c:v>
                </c:pt>
                <c:pt idx="522">
                  <c:v>529</c:v>
                </c:pt>
                <c:pt idx="523">
                  <c:v>530</c:v>
                </c:pt>
                <c:pt idx="524">
                  <c:v>531</c:v>
                </c:pt>
                <c:pt idx="525">
                  <c:v>532</c:v>
                </c:pt>
                <c:pt idx="526">
                  <c:v>533</c:v>
                </c:pt>
                <c:pt idx="527">
                  <c:v>534</c:v>
                </c:pt>
                <c:pt idx="528">
                  <c:v>535</c:v>
                </c:pt>
                <c:pt idx="529">
                  <c:v>536</c:v>
                </c:pt>
                <c:pt idx="530">
                  <c:v>537</c:v>
                </c:pt>
                <c:pt idx="531">
                  <c:v>538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542</c:v>
                </c:pt>
                <c:pt idx="536">
                  <c:v>543</c:v>
                </c:pt>
                <c:pt idx="537">
                  <c:v>544</c:v>
                </c:pt>
                <c:pt idx="538">
                  <c:v>545</c:v>
                </c:pt>
                <c:pt idx="539">
                  <c:v>546</c:v>
                </c:pt>
              </c:numCache>
            </c:numRef>
          </c:cat>
          <c:val>
            <c:numRef>
              <c:f>'Promedio movil'!$C$8:$C$547</c:f>
              <c:numCache>
                <c:formatCode>General</c:formatCode>
                <c:ptCount val="540"/>
                <c:pt idx="0">
                  <c:v>270</c:v>
                </c:pt>
                <c:pt idx="1">
                  <c:v>406</c:v>
                </c:pt>
                <c:pt idx="2">
                  <c:v>844.428</c:v>
                </c:pt>
                <c:pt idx="3">
                  <c:v>767</c:v>
                </c:pt>
                <c:pt idx="4">
                  <c:v>579.56399999999996</c:v>
                </c:pt>
                <c:pt idx="5">
                  <c:v>427</c:v>
                </c:pt>
                <c:pt idx="6">
                  <c:v>380</c:v>
                </c:pt>
                <c:pt idx="7">
                  <c:v>492</c:v>
                </c:pt>
                <c:pt idx="8">
                  <c:v>741</c:v>
                </c:pt>
                <c:pt idx="9">
                  <c:v>671</c:v>
                </c:pt>
                <c:pt idx="10">
                  <c:v>469</c:v>
                </c:pt>
                <c:pt idx="11">
                  <c:v>389</c:v>
                </c:pt>
                <c:pt idx="12">
                  <c:v>489</c:v>
                </c:pt>
                <c:pt idx="13">
                  <c:v>450</c:v>
                </c:pt>
                <c:pt idx="14">
                  <c:v>492</c:v>
                </c:pt>
                <c:pt idx="15">
                  <c:v>490</c:v>
                </c:pt>
                <c:pt idx="16">
                  <c:v>397</c:v>
                </c:pt>
                <c:pt idx="17">
                  <c:v>312</c:v>
                </c:pt>
                <c:pt idx="18">
                  <c:v>450</c:v>
                </c:pt>
                <c:pt idx="19">
                  <c:v>421</c:v>
                </c:pt>
                <c:pt idx="20">
                  <c:v>382</c:v>
                </c:pt>
                <c:pt idx="21">
                  <c:v>229</c:v>
                </c:pt>
                <c:pt idx="22">
                  <c:v>185</c:v>
                </c:pt>
                <c:pt idx="23">
                  <c:v>193</c:v>
                </c:pt>
                <c:pt idx="24">
                  <c:v>274</c:v>
                </c:pt>
                <c:pt idx="25">
                  <c:v>451</c:v>
                </c:pt>
                <c:pt idx="26">
                  <c:v>844.428</c:v>
                </c:pt>
                <c:pt idx="27">
                  <c:v>811.56399999999996</c:v>
                </c:pt>
                <c:pt idx="28">
                  <c:v>579.56399999999996</c:v>
                </c:pt>
                <c:pt idx="29">
                  <c:v>427</c:v>
                </c:pt>
                <c:pt idx="30">
                  <c:v>306</c:v>
                </c:pt>
                <c:pt idx="31">
                  <c:v>445</c:v>
                </c:pt>
                <c:pt idx="32">
                  <c:v>844.428</c:v>
                </c:pt>
                <c:pt idx="33">
                  <c:v>811.56399999999996</c:v>
                </c:pt>
                <c:pt idx="34">
                  <c:v>579.56399999999996</c:v>
                </c:pt>
                <c:pt idx="35">
                  <c:v>427</c:v>
                </c:pt>
                <c:pt idx="36">
                  <c:v>278</c:v>
                </c:pt>
                <c:pt idx="37">
                  <c:v>441</c:v>
                </c:pt>
                <c:pt idx="38">
                  <c:v>844.428</c:v>
                </c:pt>
                <c:pt idx="39">
                  <c:v>811.56399999999996</c:v>
                </c:pt>
                <c:pt idx="40">
                  <c:v>579.56399999999996</c:v>
                </c:pt>
                <c:pt idx="41">
                  <c:v>427</c:v>
                </c:pt>
                <c:pt idx="42">
                  <c:v>267</c:v>
                </c:pt>
                <c:pt idx="43">
                  <c:v>417</c:v>
                </c:pt>
                <c:pt idx="44">
                  <c:v>810</c:v>
                </c:pt>
                <c:pt idx="45">
                  <c:v>811</c:v>
                </c:pt>
                <c:pt idx="46">
                  <c:v>579.56399999999996</c:v>
                </c:pt>
                <c:pt idx="47">
                  <c:v>427</c:v>
                </c:pt>
                <c:pt idx="48">
                  <c:v>324</c:v>
                </c:pt>
                <c:pt idx="49">
                  <c:v>467</c:v>
                </c:pt>
                <c:pt idx="50">
                  <c:v>730</c:v>
                </c:pt>
                <c:pt idx="51">
                  <c:v>640</c:v>
                </c:pt>
                <c:pt idx="52">
                  <c:v>492</c:v>
                </c:pt>
                <c:pt idx="53">
                  <c:v>370</c:v>
                </c:pt>
                <c:pt idx="54">
                  <c:v>499</c:v>
                </c:pt>
                <c:pt idx="55">
                  <c:v>531</c:v>
                </c:pt>
                <c:pt idx="56">
                  <c:v>512</c:v>
                </c:pt>
                <c:pt idx="57">
                  <c:v>300</c:v>
                </c:pt>
                <c:pt idx="58">
                  <c:v>275</c:v>
                </c:pt>
                <c:pt idx="59">
                  <c:v>160</c:v>
                </c:pt>
                <c:pt idx="60">
                  <c:v>499</c:v>
                </c:pt>
                <c:pt idx="61">
                  <c:v>513</c:v>
                </c:pt>
                <c:pt idx="62">
                  <c:v>505</c:v>
                </c:pt>
                <c:pt idx="63">
                  <c:v>491</c:v>
                </c:pt>
                <c:pt idx="64">
                  <c:v>465</c:v>
                </c:pt>
                <c:pt idx="65">
                  <c:v>300</c:v>
                </c:pt>
                <c:pt idx="66">
                  <c:v>274</c:v>
                </c:pt>
                <c:pt idx="67">
                  <c:v>464</c:v>
                </c:pt>
                <c:pt idx="68">
                  <c:v>818</c:v>
                </c:pt>
                <c:pt idx="69">
                  <c:v>811.56399999999996</c:v>
                </c:pt>
                <c:pt idx="70">
                  <c:v>555</c:v>
                </c:pt>
                <c:pt idx="71">
                  <c:v>427</c:v>
                </c:pt>
                <c:pt idx="72">
                  <c:v>283</c:v>
                </c:pt>
                <c:pt idx="73">
                  <c:v>458</c:v>
                </c:pt>
                <c:pt idx="74">
                  <c:v>812</c:v>
                </c:pt>
                <c:pt idx="75">
                  <c:v>811.56399999999996</c:v>
                </c:pt>
                <c:pt idx="76">
                  <c:v>579.56399999999996</c:v>
                </c:pt>
                <c:pt idx="77">
                  <c:v>427</c:v>
                </c:pt>
                <c:pt idx="78">
                  <c:v>266</c:v>
                </c:pt>
                <c:pt idx="79">
                  <c:v>431</c:v>
                </c:pt>
                <c:pt idx="80">
                  <c:v>844.428</c:v>
                </c:pt>
                <c:pt idx="81">
                  <c:v>811.56399999999996</c:v>
                </c:pt>
                <c:pt idx="82">
                  <c:v>579.56399999999996</c:v>
                </c:pt>
                <c:pt idx="83">
                  <c:v>427</c:v>
                </c:pt>
                <c:pt idx="84">
                  <c:v>260</c:v>
                </c:pt>
                <c:pt idx="85">
                  <c:v>419</c:v>
                </c:pt>
                <c:pt idx="86">
                  <c:v>844.428</c:v>
                </c:pt>
                <c:pt idx="87">
                  <c:v>811.56399999999996</c:v>
                </c:pt>
                <c:pt idx="88">
                  <c:v>579.56399999999996</c:v>
                </c:pt>
                <c:pt idx="89">
                  <c:v>427</c:v>
                </c:pt>
                <c:pt idx="90">
                  <c:v>383</c:v>
                </c:pt>
                <c:pt idx="91">
                  <c:v>488</c:v>
                </c:pt>
                <c:pt idx="92">
                  <c:v>791</c:v>
                </c:pt>
                <c:pt idx="93">
                  <c:v>669</c:v>
                </c:pt>
                <c:pt idx="94">
                  <c:v>491</c:v>
                </c:pt>
                <c:pt idx="95">
                  <c:v>359</c:v>
                </c:pt>
                <c:pt idx="96">
                  <c:v>499</c:v>
                </c:pt>
                <c:pt idx="97">
                  <c:v>534.428</c:v>
                </c:pt>
                <c:pt idx="98">
                  <c:v>635</c:v>
                </c:pt>
                <c:pt idx="99">
                  <c:v>554</c:v>
                </c:pt>
                <c:pt idx="100">
                  <c:v>488</c:v>
                </c:pt>
                <c:pt idx="101">
                  <c:v>341</c:v>
                </c:pt>
                <c:pt idx="102">
                  <c:v>276</c:v>
                </c:pt>
                <c:pt idx="103">
                  <c:v>356</c:v>
                </c:pt>
                <c:pt idx="104">
                  <c:v>343</c:v>
                </c:pt>
                <c:pt idx="105">
                  <c:v>377</c:v>
                </c:pt>
                <c:pt idx="106">
                  <c:v>341</c:v>
                </c:pt>
                <c:pt idx="107">
                  <c:v>274</c:v>
                </c:pt>
                <c:pt idx="108">
                  <c:v>309</c:v>
                </c:pt>
                <c:pt idx="109">
                  <c:v>460</c:v>
                </c:pt>
                <c:pt idx="110">
                  <c:v>844.428</c:v>
                </c:pt>
                <c:pt idx="111">
                  <c:v>811.56399999999996</c:v>
                </c:pt>
                <c:pt idx="112">
                  <c:v>299</c:v>
                </c:pt>
                <c:pt idx="113">
                  <c:v>261</c:v>
                </c:pt>
                <c:pt idx="114">
                  <c:v>302</c:v>
                </c:pt>
                <c:pt idx="115">
                  <c:v>467</c:v>
                </c:pt>
                <c:pt idx="116">
                  <c:v>844.428</c:v>
                </c:pt>
                <c:pt idx="117">
                  <c:v>625</c:v>
                </c:pt>
                <c:pt idx="118">
                  <c:v>476</c:v>
                </c:pt>
                <c:pt idx="119">
                  <c:v>358</c:v>
                </c:pt>
                <c:pt idx="120">
                  <c:v>316</c:v>
                </c:pt>
                <c:pt idx="121">
                  <c:v>460</c:v>
                </c:pt>
                <c:pt idx="122">
                  <c:v>783</c:v>
                </c:pt>
                <c:pt idx="123">
                  <c:v>683</c:v>
                </c:pt>
                <c:pt idx="124">
                  <c:v>579.56399999999996</c:v>
                </c:pt>
                <c:pt idx="125">
                  <c:v>391</c:v>
                </c:pt>
                <c:pt idx="126">
                  <c:v>305</c:v>
                </c:pt>
                <c:pt idx="127">
                  <c:v>465</c:v>
                </c:pt>
                <c:pt idx="128">
                  <c:v>820</c:v>
                </c:pt>
                <c:pt idx="129">
                  <c:v>811.56399999999996</c:v>
                </c:pt>
                <c:pt idx="130">
                  <c:v>579.56399999999996</c:v>
                </c:pt>
                <c:pt idx="131">
                  <c:v>427</c:v>
                </c:pt>
                <c:pt idx="132">
                  <c:v>350</c:v>
                </c:pt>
                <c:pt idx="133">
                  <c:v>515</c:v>
                </c:pt>
                <c:pt idx="134">
                  <c:v>812</c:v>
                </c:pt>
                <c:pt idx="135">
                  <c:v>736</c:v>
                </c:pt>
                <c:pt idx="136">
                  <c:v>536</c:v>
                </c:pt>
                <c:pt idx="137">
                  <c:v>363</c:v>
                </c:pt>
                <c:pt idx="138">
                  <c:v>233</c:v>
                </c:pt>
                <c:pt idx="139">
                  <c:v>434</c:v>
                </c:pt>
                <c:pt idx="140">
                  <c:v>403</c:v>
                </c:pt>
                <c:pt idx="141">
                  <c:v>383</c:v>
                </c:pt>
                <c:pt idx="142">
                  <c:v>354</c:v>
                </c:pt>
                <c:pt idx="143">
                  <c:v>241</c:v>
                </c:pt>
                <c:pt idx="144">
                  <c:v>391</c:v>
                </c:pt>
                <c:pt idx="145">
                  <c:v>173</c:v>
                </c:pt>
                <c:pt idx="146">
                  <c:v>233</c:v>
                </c:pt>
                <c:pt idx="147">
                  <c:v>264</c:v>
                </c:pt>
                <c:pt idx="148">
                  <c:v>292</c:v>
                </c:pt>
                <c:pt idx="149">
                  <c:v>211</c:v>
                </c:pt>
                <c:pt idx="150">
                  <c:v>282</c:v>
                </c:pt>
                <c:pt idx="151">
                  <c:v>444</c:v>
                </c:pt>
                <c:pt idx="152">
                  <c:v>844.428</c:v>
                </c:pt>
                <c:pt idx="153">
                  <c:v>811.56399999999996</c:v>
                </c:pt>
                <c:pt idx="154">
                  <c:v>573</c:v>
                </c:pt>
                <c:pt idx="155">
                  <c:v>416</c:v>
                </c:pt>
                <c:pt idx="156">
                  <c:v>317</c:v>
                </c:pt>
                <c:pt idx="157">
                  <c:v>480</c:v>
                </c:pt>
                <c:pt idx="158">
                  <c:v>844.428</c:v>
                </c:pt>
                <c:pt idx="159">
                  <c:v>811.56399999999996</c:v>
                </c:pt>
                <c:pt idx="160">
                  <c:v>579.56399999999996</c:v>
                </c:pt>
                <c:pt idx="161">
                  <c:v>427</c:v>
                </c:pt>
                <c:pt idx="162">
                  <c:v>338</c:v>
                </c:pt>
                <c:pt idx="163">
                  <c:v>493</c:v>
                </c:pt>
                <c:pt idx="164">
                  <c:v>844.428</c:v>
                </c:pt>
                <c:pt idx="165">
                  <c:v>811.56399999999996</c:v>
                </c:pt>
                <c:pt idx="166">
                  <c:v>579.56399999999996</c:v>
                </c:pt>
                <c:pt idx="167">
                  <c:v>427</c:v>
                </c:pt>
                <c:pt idx="168">
                  <c:v>338</c:v>
                </c:pt>
                <c:pt idx="169">
                  <c:v>482</c:v>
                </c:pt>
                <c:pt idx="170">
                  <c:v>844</c:v>
                </c:pt>
                <c:pt idx="171">
                  <c:v>811.56399999999996</c:v>
                </c:pt>
                <c:pt idx="172">
                  <c:v>579.56399999999996</c:v>
                </c:pt>
                <c:pt idx="173">
                  <c:v>427</c:v>
                </c:pt>
                <c:pt idx="174">
                  <c:v>499</c:v>
                </c:pt>
                <c:pt idx="175">
                  <c:v>528</c:v>
                </c:pt>
                <c:pt idx="176">
                  <c:v>617</c:v>
                </c:pt>
                <c:pt idx="177">
                  <c:v>546</c:v>
                </c:pt>
                <c:pt idx="178">
                  <c:v>452</c:v>
                </c:pt>
                <c:pt idx="179">
                  <c:v>356</c:v>
                </c:pt>
                <c:pt idx="180">
                  <c:v>499</c:v>
                </c:pt>
                <c:pt idx="181">
                  <c:v>462</c:v>
                </c:pt>
                <c:pt idx="182">
                  <c:v>463</c:v>
                </c:pt>
                <c:pt idx="183">
                  <c:v>442</c:v>
                </c:pt>
                <c:pt idx="184">
                  <c:v>392</c:v>
                </c:pt>
                <c:pt idx="185">
                  <c:v>207</c:v>
                </c:pt>
                <c:pt idx="186">
                  <c:v>355</c:v>
                </c:pt>
                <c:pt idx="187">
                  <c:v>474</c:v>
                </c:pt>
                <c:pt idx="188">
                  <c:v>503</c:v>
                </c:pt>
                <c:pt idx="189">
                  <c:v>500</c:v>
                </c:pt>
                <c:pt idx="190">
                  <c:v>292</c:v>
                </c:pt>
                <c:pt idx="191">
                  <c:v>104</c:v>
                </c:pt>
                <c:pt idx="192">
                  <c:v>449</c:v>
                </c:pt>
                <c:pt idx="193">
                  <c:v>500</c:v>
                </c:pt>
                <c:pt idx="194">
                  <c:v>498</c:v>
                </c:pt>
                <c:pt idx="195">
                  <c:v>482</c:v>
                </c:pt>
                <c:pt idx="196">
                  <c:v>374</c:v>
                </c:pt>
                <c:pt idx="197">
                  <c:v>261</c:v>
                </c:pt>
                <c:pt idx="198">
                  <c:v>292</c:v>
                </c:pt>
                <c:pt idx="199">
                  <c:v>458</c:v>
                </c:pt>
                <c:pt idx="200">
                  <c:v>844.428</c:v>
                </c:pt>
                <c:pt idx="201">
                  <c:v>811.56399999999996</c:v>
                </c:pt>
                <c:pt idx="202">
                  <c:v>552</c:v>
                </c:pt>
                <c:pt idx="203">
                  <c:v>385</c:v>
                </c:pt>
                <c:pt idx="204">
                  <c:v>245</c:v>
                </c:pt>
                <c:pt idx="205">
                  <c:v>430</c:v>
                </c:pt>
                <c:pt idx="206">
                  <c:v>844.428</c:v>
                </c:pt>
                <c:pt idx="207">
                  <c:v>811.56399999999996</c:v>
                </c:pt>
                <c:pt idx="208">
                  <c:v>579.56399999999996</c:v>
                </c:pt>
                <c:pt idx="209">
                  <c:v>412</c:v>
                </c:pt>
                <c:pt idx="210">
                  <c:v>270</c:v>
                </c:pt>
                <c:pt idx="211">
                  <c:v>416</c:v>
                </c:pt>
                <c:pt idx="212">
                  <c:v>808</c:v>
                </c:pt>
                <c:pt idx="213">
                  <c:v>811.56399999999996</c:v>
                </c:pt>
                <c:pt idx="214">
                  <c:v>558</c:v>
                </c:pt>
                <c:pt idx="215">
                  <c:v>406</c:v>
                </c:pt>
                <c:pt idx="216">
                  <c:v>331</c:v>
                </c:pt>
                <c:pt idx="217">
                  <c:v>470</c:v>
                </c:pt>
                <c:pt idx="218">
                  <c:v>772</c:v>
                </c:pt>
                <c:pt idx="219">
                  <c:v>792</c:v>
                </c:pt>
                <c:pt idx="220">
                  <c:v>568</c:v>
                </c:pt>
                <c:pt idx="221">
                  <c:v>391</c:v>
                </c:pt>
                <c:pt idx="222">
                  <c:v>499</c:v>
                </c:pt>
                <c:pt idx="223">
                  <c:v>114</c:v>
                </c:pt>
                <c:pt idx="224">
                  <c:v>171</c:v>
                </c:pt>
                <c:pt idx="225">
                  <c:v>167</c:v>
                </c:pt>
                <c:pt idx="226">
                  <c:v>215</c:v>
                </c:pt>
                <c:pt idx="227">
                  <c:v>194</c:v>
                </c:pt>
                <c:pt idx="228">
                  <c:v>499</c:v>
                </c:pt>
                <c:pt idx="229">
                  <c:v>534.428</c:v>
                </c:pt>
                <c:pt idx="230">
                  <c:v>671</c:v>
                </c:pt>
                <c:pt idx="231">
                  <c:v>560</c:v>
                </c:pt>
                <c:pt idx="232">
                  <c:v>496</c:v>
                </c:pt>
                <c:pt idx="233">
                  <c:v>356</c:v>
                </c:pt>
                <c:pt idx="234">
                  <c:v>346</c:v>
                </c:pt>
                <c:pt idx="235">
                  <c:v>488</c:v>
                </c:pt>
                <c:pt idx="236">
                  <c:v>844.428</c:v>
                </c:pt>
                <c:pt idx="237">
                  <c:v>811.56399999999996</c:v>
                </c:pt>
                <c:pt idx="238">
                  <c:v>579.56399999999996</c:v>
                </c:pt>
                <c:pt idx="239">
                  <c:v>390</c:v>
                </c:pt>
                <c:pt idx="240">
                  <c:v>326</c:v>
                </c:pt>
                <c:pt idx="241">
                  <c:v>534.428</c:v>
                </c:pt>
                <c:pt idx="242">
                  <c:v>844.428</c:v>
                </c:pt>
                <c:pt idx="243">
                  <c:v>811.56399999999996</c:v>
                </c:pt>
                <c:pt idx="244">
                  <c:v>579.56399999999996</c:v>
                </c:pt>
                <c:pt idx="245">
                  <c:v>427</c:v>
                </c:pt>
                <c:pt idx="246">
                  <c:v>318</c:v>
                </c:pt>
                <c:pt idx="247">
                  <c:v>509</c:v>
                </c:pt>
                <c:pt idx="248">
                  <c:v>844.428</c:v>
                </c:pt>
                <c:pt idx="249">
                  <c:v>811.56399999999996</c:v>
                </c:pt>
                <c:pt idx="250">
                  <c:v>579.56399999999996</c:v>
                </c:pt>
                <c:pt idx="251">
                  <c:v>427</c:v>
                </c:pt>
                <c:pt idx="252">
                  <c:v>352</c:v>
                </c:pt>
                <c:pt idx="253">
                  <c:v>491</c:v>
                </c:pt>
                <c:pt idx="254">
                  <c:v>844.428</c:v>
                </c:pt>
                <c:pt idx="255">
                  <c:v>811.56399999999996</c:v>
                </c:pt>
                <c:pt idx="256">
                  <c:v>579.56399999999996</c:v>
                </c:pt>
                <c:pt idx="257">
                  <c:v>427</c:v>
                </c:pt>
                <c:pt idx="258">
                  <c:v>367</c:v>
                </c:pt>
                <c:pt idx="259">
                  <c:v>534.428</c:v>
                </c:pt>
                <c:pt idx="260">
                  <c:v>844.428</c:v>
                </c:pt>
                <c:pt idx="261">
                  <c:v>808</c:v>
                </c:pt>
                <c:pt idx="262">
                  <c:v>579</c:v>
                </c:pt>
                <c:pt idx="263">
                  <c:v>404</c:v>
                </c:pt>
                <c:pt idx="264">
                  <c:v>499</c:v>
                </c:pt>
                <c:pt idx="265">
                  <c:v>534.428</c:v>
                </c:pt>
                <c:pt idx="266">
                  <c:v>729</c:v>
                </c:pt>
                <c:pt idx="267">
                  <c:v>614</c:v>
                </c:pt>
                <c:pt idx="268">
                  <c:v>478</c:v>
                </c:pt>
                <c:pt idx="269">
                  <c:v>330</c:v>
                </c:pt>
                <c:pt idx="270">
                  <c:v>499</c:v>
                </c:pt>
                <c:pt idx="271">
                  <c:v>534.428</c:v>
                </c:pt>
                <c:pt idx="272">
                  <c:v>570</c:v>
                </c:pt>
                <c:pt idx="273">
                  <c:v>481</c:v>
                </c:pt>
                <c:pt idx="274">
                  <c:v>403</c:v>
                </c:pt>
                <c:pt idx="275">
                  <c:v>324</c:v>
                </c:pt>
                <c:pt idx="276">
                  <c:v>338</c:v>
                </c:pt>
                <c:pt idx="277">
                  <c:v>453</c:v>
                </c:pt>
                <c:pt idx="278">
                  <c:v>842</c:v>
                </c:pt>
                <c:pt idx="279">
                  <c:v>774</c:v>
                </c:pt>
                <c:pt idx="280">
                  <c:v>486</c:v>
                </c:pt>
                <c:pt idx="281">
                  <c:v>340</c:v>
                </c:pt>
                <c:pt idx="282">
                  <c:v>36</c:v>
                </c:pt>
                <c:pt idx="283">
                  <c:v>141</c:v>
                </c:pt>
                <c:pt idx="284">
                  <c:v>338</c:v>
                </c:pt>
                <c:pt idx="285">
                  <c:v>281</c:v>
                </c:pt>
                <c:pt idx="286">
                  <c:v>324</c:v>
                </c:pt>
                <c:pt idx="287">
                  <c:v>290</c:v>
                </c:pt>
                <c:pt idx="288">
                  <c:v>311</c:v>
                </c:pt>
                <c:pt idx="289">
                  <c:v>466</c:v>
                </c:pt>
                <c:pt idx="290">
                  <c:v>844.428</c:v>
                </c:pt>
                <c:pt idx="291">
                  <c:v>811.56399999999996</c:v>
                </c:pt>
                <c:pt idx="292">
                  <c:v>579.56399999999996</c:v>
                </c:pt>
                <c:pt idx="293">
                  <c:v>409</c:v>
                </c:pt>
                <c:pt idx="294">
                  <c:v>291</c:v>
                </c:pt>
                <c:pt idx="295">
                  <c:v>457</c:v>
                </c:pt>
                <c:pt idx="296">
                  <c:v>844.428</c:v>
                </c:pt>
                <c:pt idx="297">
                  <c:v>811.56399999999996</c:v>
                </c:pt>
                <c:pt idx="298">
                  <c:v>579.56399999999996</c:v>
                </c:pt>
                <c:pt idx="299">
                  <c:v>417</c:v>
                </c:pt>
                <c:pt idx="300">
                  <c:v>423</c:v>
                </c:pt>
                <c:pt idx="301">
                  <c:v>534.428</c:v>
                </c:pt>
                <c:pt idx="302">
                  <c:v>844.428</c:v>
                </c:pt>
                <c:pt idx="303">
                  <c:v>805</c:v>
                </c:pt>
                <c:pt idx="304">
                  <c:v>579.56399999999996</c:v>
                </c:pt>
                <c:pt idx="305">
                  <c:v>369</c:v>
                </c:pt>
                <c:pt idx="306">
                  <c:v>499</c:v>
                </c:pt>
                <c:pt idx="307">
                  <c:v>534.428</c:v>
                </c:pt>
                <c:pt idx="308">
                  <c:v>646</c:v>
                </c:pt>
                <c:pt idx="309">
                  <c:v>598</c:v>
                </c:pt>
                <c:pt idx="310">
                  <c:v>407</c:v>
                </c:pt>
                <c:pt idx="311">
                  <c:v>325</c:v>
                </c:pt>
                <c:pt idx="312">
                  <c:v>499</c:v>
                </c:pt>
                <c:pt idx="313">
                  <c:v>534.428</c:v>
                </c:pt>
                <c:pt idx="314">
                  <c:v>723</c:v>
                </c:pt>
                <c:pt idx="315">
                  <c:v>540</c:v>
                </c:pt>
                <c:pt idx="316">
                  <c:v>413</c:v>
                </c:pt>
                <c:pt idx="317">
                  <c:v>252</c:v>
                </c:pt>
                <c:pt idx="318">
                  <c:v>300</c:v>
                </c:pt>
                <c:pt idx="319">
                  <c:v>516</c:v>
                </c:pt>
                <c:pt idx="320">
                  <c:v>844.428</c:v>
                </c:pt>
                <c:pt idx="321">
                  <c:v>811.56399999999996</c:v>
                </c:pt>
                <c:pt idx="322">
                  <c:v>579.56399999999996</c:v>
                </c:pt>
                <c:pt idx="323">
                  <c:v>427</c:v>
                </c:pt>
                <c:pt idx="324">
                  <c:v>303</c:v>
                </c:pt>
                <c:pt idx="325">
                  <c:v>495</c:v>
                </c:pt>
                <c:pt idx="326">
                  <c:v>844.428</c:v>
                </c:pt>
                <c:pt idx="327">
                  <c:v>811.56399999999996</c:v>
                </c:pt>
                <c:pt idx="328">
                  <c:v>539</c:v>
                </c:pt>
                <c:pt idx="329">
                  <c:v>425</c:v>
                </c:pt>
                <c:pt idx="330">
                  <c:v>300</c:v>
                </c:pt>
                <c:pt idx="331">
                  <c:v>468</c:v>
                </c:pt>
                <c:pt idx="332">
                  <c:v>844.428</c:v>
                </c:pt>
                <c:pt idx="333">
                  <c:v>811.56399999999996</c:v>
                </c:pt>
                <c:pt idx="334">
                  <c:v>579.56399999999996</c:v>
                </c:pt>
                <c:pt idx="335">
                  <c:v>427</c:v>
                </c:pt>
                <c:pt idx="336">
                  <c:v>296</c:v>
                </c:pt>
                <c:pt idx="337">
                  <c:v>472</c:v>
                </c:pt>
                <c:pt idx="338">
                  <c:v>844.428</c:v>
                </c:pt>
                <c:pt idx="339">
                  <c:v>811.56399999999996</c:v>
                </c:pt>
                <c:pt idx="340">
                  <c:v>559</c:v>
                </c:pt>
                <c:pt idx="341">
                  <c:v>427</c:v>
                </c:pt>
                <c:pt idx="342">
                  <c:v>392</c:v>
                </c:pt>
                <c:pt idx="343">
                  <c:v>502</c:v>
                </c:pt>
                <c:pt idx="344">
                  <c:v>808</c:v>
                </c:pt>
                <c:pt idx="345">
                  <c:v>667</c:v>
                </c:pt>
                <c:pt idx="346">
                  <c:v>508</c:v>
                </c:pt>
                <c:pt idx="347">
                  <c:v>336</c:v>
                </c:pt>
                <c:pt idx="348">
                  <c:v>499</c:v>
                </c:pt>
                <c:pt idx="349">
                  <c:v>534.428</c:v>
                </c:pt>
                <c:pt idx="350">
                  <c:v>712</c:v>
                </c:pt>
                <c:pt idx="351">
                  <c:v>594</c:v>
                </c:pt>
                <c:pt idx="352">
                  <c:v>470</c:v>
                </c:pt>
                <c:pt idx="353">
                  <c:v>315</c:v>
                </c:pt>
                <c:pt idx="354">
                  <c:v>499</c:v>
                </c:pt>
                <c:pt idx="355">
                  <c:v>534.428</c:v>
                </c:pt>
                <c:pt idx="356">
                  <c:v>575</c:v>
                </c:pt>
                <c:pt idx="357">
                  <c:v>401</c:v>
                </c:pt>
                <c:pt idx="358">
                  <c:v>257</c:v>
                </c:pt>
                <c:pt idx="359">
                  <c:v>194</c:v>
                </c:pt>
                <c:pt idx="360">
                  <c:v>329</c:v>
                </c:pt>
                <c:pt idx="361">
                  <c:v>459</c:v>
                </c:pt>
                <c:pt idx="362">
                  <c:v>844.428</c:v>
                </c:pt>
                <c:pt idx="363">
                  <c:v>613</c:v>
                </c:pt>
                <c:pt idx="364">
                  <c:v>516</c:v>
                </c:pt>
                <c:pt idx="365">
                  <c:v>262</c:v>
                </c:pt>
                <c:pt idx="366">
                  <c:v>209</c:v>
                </c:pt>
                <c:pt idx="367">
                  <c:v>374</c:v>
                </c:pt>
                <c:pt idx="368">
                  <c:v>715</c:v>
                </c:pt>
                <c:pt idx="369">
                  <c:v>687</c:v>
                </c:pt>
                <c:pt idx="370">
                  <c:v>395</c:v>
                </c:pt>
                <c:pt idx="371">
                  <c:v>306</c:v>
                </c:pt>
                <c:pt idx="372">
                  <c:v>319</c:v>
                </c:pt>
                <c:pt idx="373">
                  <c:v>478</c:v>
                </c:pt>
                <c:pt idx="374">
                  <c:v>844.428</c:v>
                </c:pt>
                <c:pt idx="375">
                  <c:v>810</c:v>
                </c:pt>
                <c:pt idx="376">
                  <c:v>579.56399999999996</c:v>
                </c:pt>
                <c:pt idx="377">
                  <c:v>427</c:v>
                </c:pt>
                <c:pt idx="378">
                  <c:v>325</c:v>
                </c:pt>
                <c:pt idx="379">
                  <c:v>497</c:v>
                </c:pt>
                <c:pt idx="380">
                  <c:v>844.428</c:v>
                </c:pt>
                <c:pt idx="381">
                  <c:v>811.56399999999996</c:v>
                </c:pt>
                <c:pt idx="382">
                  <c:v>534</c:v>
                </c:pt>
                <c:pt idx="383">
                  <c:v>427</c:v>
                </c:pt>
                <c:pt idx="384">
                  <c:v>470</c:v>
                </c:pt>
                <c:pt idx="385">
                  <c:v>534.428</c:v>
                </c:pt>
                <c:pt idx="386">
                  <c:v>844.428</c:v>
                </c:pt>
                <c:pt idx="387">
                  <c:v>761</c:v>
                </c:pt>
                <c:pt idx="388">
                  <c:v>500</c:v>
                </c:pt>
                <c:pt idx="389">
                  <c:v>372</c:v>
                </c:pt>
                <c:pt idx="390">
                  <c:v>499</c:v>
                </c:pt>
                <c:pt idx="391">
                  <c:v>534.428</c:v>
                </c:pt>
                <c:pt idx="392">
                  <c:v>610</c:v>
                </c:pt>
                <c:pt idx="393">
                  <c:v>495</c:v>
                </c:pt>
                <c:pt idx="394">
                  <c:v>341</c:v>
                </c:pt>
                <c:pt idx="395">
                  <c:v>247</c:v>
                </c:pt>
                <c:pt idx="396">
                  <c:v>306</c:v>
                </c:pt>
                <c:pt idx="397">
                  <c:v>333</c:v>
                </c:pt>
                <c:pt idx="398">
                  <c:v>157</c:v>
                </c:pt>
                <c:pt idx="399">
                  <c:v>106</c:v>
                </c:pt>
                <c:pt idx="400">
                  <c:v>114</c:v>
                </c:pt>
                <c:pt idx="401">
                  <c:v>116</c:v>
                </c:pt>
                <c:pt idx="402">
                  <c:v>370</c:v>
                </c:pt>
                <c:pt idx="403">
                  <c:v>377</c:v>
                </c:pt>
                <c:pt idx="404">
                  <c:v>497</c:v>
                </c:pt>
                <c:pt idx="405">
                  <c:v>456</c:v>
                </c:pt>
                <c:pt idx="406">
                  <c:v>371</c:v>
                </c:pt>
                <c:pt idx="407">
                  <c:v>227</c:v>
                </c:pt>
                <c:pt idx="408">
                  <c:v>254</c:v>
                </c:pt>
                <c:pt idx="409">
                  <c:v>424</c:v>
                </c:pt>
                <c:pt idx="410">
                  <c:v>806</c:v>
                </c:pt>
                <c:pt idx="411">
                  <c:v>784</c:v>
                </c:pt>
                <c:pt idx="412">
                  <c:v>514</c:v>
                </c:pt>
                <c:pt idx="413">
                  <c:v>360</c:v>
                </c:pt>
                <c:pt idx="414">
                  <c:v>319</c:v>
                </c:pt>
                <c:pt idx="415">
                  <c:v>534.428</c:v>
                </c:pt>
                <c:pt idx="416">
                  <c:v>844.428</c:v>
                </c:pt>
                <c:pt idx="417">
                  <c:v>811.56399999999996</c:v>
                </c:pt>
                <c:pt idx="418">
                  <c:v>566</c:v>
                </c:pt>
                <c:pt idx="419">
                  <c:v>392</c:v>
                </c:pt>
                <c:pt idx="420">
                  <c:v>460</c:v>
                </c:pt>
                <c:pt idx="421">
                  <c:v>481</c:v>
                </c:pt>
                <c:pt idx="422">
                  <c:v>827</c:v>
                </c:pt>
                <c:pt idx="423">
                  <c:v>692</c:v>
                </c:pt>
                <c:pt idx="424">
                  <c:v>579.56399999999996</c:v>
                </c:pt>
                <c:pt idx="425">
                  <c:v>415</c:v>
                </c:pt>
                <c:pt idx="426">
                  <c:v>455</c:v>
                </c:pt>
                <c:pt idx="427">
                  <c:v>520</c:v>
                </c:pt>
                <c:pt idx="428">
                  <c:v>837</c:v>
                </c:pt>
                <c:pt idx="429">
                  <c:v>642</c:v>
                </c:pt>
                <c:pt idx="430">
                  <c:v>493</c:v>
                </c:pt>
                <c:pt idx="431">
                  <c:v>308</c:v>
                </c:pt>
                <c:pt idx="432">
                  <c:v>499</c:v>
                </c:pt>
                <c:pt idx="433">
                  <c:v>534.428</c:v>
                </c:pt>
                <c:pt idx="434">
                  <c:v>528</c:v>
                </c:pt>
                <c:pt idx="435">
                  <c:v>473</c:v>
                </c:pt>
                <c:pt idx="436">
                  <c:v>332</c:v>
                </c:pt>
                <c:pt idx="437">
                  <c:v>255</c:v>
                </c:pt>
                <c:pt idx="438">
                  <c:v>499</c:v>
                </c:pt>
                <c:pt idx="439">
                  <c:v>534.428</c:v>
                </c:pt>
                <c:pt idx="440">
                  <c:v>539</c:v>
                </c:pt>
                <c:pt idx="441">
                  <c:v>453</c:v>
                </c:pt>
                <c:pt idx="442">
                  <c:v>336</c:v>
                </c:pt>
                <c:pt idx="443">
                  <c:v>246</c:v>
                </c:pt>
                <c:pt idx="444">
                  <c:v>260</c:v>
                </c:pt>
                <c:pt idx="445">
                  <c:v>447</c:v>
                </c:pt>
                <c:pt idx="446">
                  <c:v>766</c:v>
                </c:pt>
                <c:pt idx="447">
                  <c:v>592</c:v>
                </c:pt>
                <c:pt idx="448">
                  <c:v>239</c:v>
                </c:pt>
                <c:pt idx="449">
                  <c:v>256</c:v>
                </c:pt>
                <c:pt idx="450">
                  <c:v>346</c:v>
                </c:pt>
                <c:pt idx="451">
                  <c:v>446</c:v>
                </c:pt>
                <c:pt idx="452">
                  <c:v>844.428</c:v>
                </c:pt>
                <c:pt idx="453">
                  <c:v>811.56399999999996</c:v>
                </c:pt>
                <c:pt idx="454">
                  <c:v>531</c:v>
                </c:pt>
                <c:pt idx="455">
                  <c:v>427</c:v>
                </c:pt>
                <c:pt idx="456">
                  <c:v>301</c:v>
                </c:pt>
                <c:pt idx="457">
                  <c:v>466</c:v>
                </c:pt>
                <c:pt idx="458">
                  <c:v>844.428</c:v>
                </c:pt>
                <c:pt idx="459">
                  <c:v>811.56399999999996</c:v>
                </c:pt>
                <c:pt idx="460">
                  <c:v>516</c:v>
                </c:pt>
                <c:pt idx="461">
                  <c:v>414</c:v>
                </c:pt>
                <c:pt idx="462">
                  <c:v>353</c:v>
                </c:pt>
                <c:pt idx="463">
                  <c:v>450</c:v>
                </c:pt>
                <c:pt idx="464">
                  <c:v>844.428</c:v>
                </c:pt>
                <c:pt idx="465">
                  <c:v>788</c:v>
                </c:pt>
                <c:pt idx="466">
                  <c:v>513</c:v>
                </c:pt>
                <c:pt idx="467">
                  <c:v>387</c:v>
                </c:pt>
                <c:pt idx="468">
                  <c:v>395</c:v>
                </c:pt>
                <c:pt idx="469">
                  <c:v>534.428</c:v>
                </c:pt>
                <c:pt idx="470">
                  <c:v>425</c:v>
                </c:pt>
                <c:pt idx="471">
                  <c:v>233</c:v>
                </c:pt>
                <c:pt idx="472">
                  <c:v>232</c:v>
                </c:pt>
                <c:pt idx="473">
                  <c:v>229</c:v>
                </c:pt>
                <c:pt idx="474">
                  <c:v>499</c:v>
                </c:pt>
                <c:pt idx="475">
                  <c:v>534.428</c:v>
                </c:pt>
                <c:pt idx="476">
                  <c:v>731</c:v>
                </c:pt>
                <c:pt idx="477">
                  <c:v>521</c:v>
                </c:pt>
                <c:pt idx="478">
                  <c:v>345</c:v>
                </c:pt>
                <c:pt idx="479">
                  <c:v>259</c:v>
                </c:pt>
                <c:pt idx="480">
                  <c:v>499</c:v>
                </c:pt>
                <c:pt idx="481">
                  <c:v>534.428</c:v>
                </c:pt>
                <c:pt idx="482">
                  <c:v>491</c:v>
                </c:pt>
                <c:pt idx="483">
                  <c:v>413</c:v>
                </c:pt>
                <c:pt idx="484">
                  <c:v>266</c:v>
                </c:pt>
                <c:pt idx="485">
                  <c:v>195</c:v>
                </c:pt>
                <c:pt idx="486">
                  <c:v>296</c:v>
                </c:pt>
                <c:pt idx="487">
                  <c:v>524</c:v>
                </c:pt>
                <c:pt idx="488">
                  <c:v>844.428</c:v>
                </c:pt>
                <c:pt idx="489">
                  <c:v>786</c:v>
                </c:pt>
                <c:pt idx="490">
                  <c:v>514</c:v>
                </c:pt>
                <c:pt idx="491">
                  <c:v>403</c:v>
                </c:pt>
                <c:pt idx="492">
                  <c:v>346</c:v>
                </c:pt>
                <c:pt idx="493">
                  <c:v>534.428</c:v>
                </c:pt>
                <c:pt idx="494">
                  <c:v>844.428</c:v>
                </c:pt>
                <c:pt idx="495">
                  <c:v>811.56399999999996</c:v>
                </c:pt>
                <c:pt idx="496">
                  <c:v>482</c:v>
                </c:pt>
                <c:pt idx="497">
                  <c:v>379</c:v>
                </c:pt>
                <c:pt idx="498">
                  <c:v>308</c:v>
                </c:pt>
                <c:pt idx="499">
                  <c:v>532</c:v>
                </c:pt>
                <c:pt idx="500">
                  <c:v>844.428</c:v>
                </c:pt>
                <c:pt idx="501">
                  <c:v>811.56399999999996</c:v>
                </c:pt>
                <c:pt idx="502">
                  <c:v>572</c:v>
                </c:pt>
                <c:pt idx="503">
                  <c:v>427</c:v>
                </c:pt>
                <c:pt idx="504">
                  <c:v>305</c:v>
                </c:pt>
                <c:pt idx="505">
                  <c:v>499</c:v>
                </c:pt>
                <c:pt idx="506">
                  <c:v>844.428</c:v>
                </c:pt>
                <c:pt idx="507">
                  <c:v>809</c:v>
                </c:pt>
                <c:pt idx="508">
                  <c:v>542</c:v>
                </c:pt>
                <c:pt idx="509">
                  <c:v>347</c:v>
                </c:pt>
                <c:pt idx="510">
                  <c:v>448</c:v>
                </c:pt>
                <c:pt idx="511">
                  <c:v>534.428</c:v>
                </c:pt>
                <c:pt idx="512">
                  <c:v>817</c:v>
                </c:pt>
                <c:pt idx="513">
                  <c:v>665</c:v>
                </c:pt>
                <c:pt idx="514">
                  <c:v>471</c:v>
                </c:pt>
                <c:pt idx="515">
                  <c:v>311</c:v>
                </c:pt>
                <c:pt idx="516">
                  <c:v>499</c:v>
                </c:pt>
                <c:pt idx="517">
                  <c:v>534.428</c:v>
                </c:pt>
                <c:pt idx="518">
                  <c:v>618</c:v>
                </c:pt>
                <c:pt idx="519">
                  <c:v>456</c:v>
                </c:pt>
                <c:pt idx="520">
                  <c:v>300</c:v>
                </c:pt>
                <c:pt idx="521">
                  <c:v>296</c:v>
                </c:pt>
                <c:pt idx="522">
                  <c:v>301</c:v>
                </c:pt>
                <c:pt idx="523">
                  <c:v>293</c:v>
                </c:pt>
                <c:pt idx="524">
                  <c:v>225</c:v>
                </c:pt>
                <c:pt idx="525">
                  <c:v>154</c:v>
                </c:pt>
                <c:pt idx="526">
                  <c:v>54</c:v>
                </c:pt>
                <c:pt idx="527">
                  <c:v>55</c:v>
                </c:pt>
                <c:pt idx="528">
                  <c:v>124</c:v>
                </c:pt>
                <c:pt idx="529">
                  <c:v>98</c:v>
                </c:pt>
                <c:pt idx="530">
                  <c:v>124</c:v>
                </c:pt>
                <c:pt idx="531">
                  <c:v>143</c:v>
                </c:pt>
                <c:pt idx="532">
                  <c:v>115</c:v>
                </c:pt>
                <c:pt idx="533">
                  <c:v>81</c:v>
                </c:pt>
                <c:pt idx="534">
                  <c:v>230</c:v>
                </c:pt>
                <c:pt idx="535">
                  <c:v>424</c:v>
                </c:pt>
                <c:pt idx="536">
                  <c:v>723</c:v>
                </c:pt>
                <c:pt idx="537">
                  <c:v>584</c:v>
                </c:pt>
                <c:pt idx="538">
                  <c:v>410</c:v>
                </c:pt>
                <c:pt idx="539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6-4BB6-AE78-F3E0F32FD098}"/>
            </c:ext>
          </c:extLst>
        </c:ser>
        <c:ser>
          <c:idx val="1"/>
          <c:order val="1"/>
          <c:tx>
            <c:v>Prom_MOVIL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'Promedio movil'!$B$8:$B$547</c:f>
              <c:numCache>
                <c:formatCode>0.00</c:formatCode>
                <c:ptCount val="54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250</c:v>
                </c:pt>
                <c:pt idx="244">
                  <c:v>251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390</c:v>
                </c:pt>
                <c:pt idx="384">
                  <c:v>391</c:v>
                </c:pt>
                <c:pt idx="385">
                  <c:v>392</c:v>
                </c:pt>
                <c:pt idx="386">
                  <c:v>393</c:v>
                </c:pt>
                <c:pt idx="387">
                  <c:v>394</c:v>
                </c:pt>
                <c:pt idx="388">
                  <c:v>395</c:v>
                </c:pt>
                <c:pt idx="389">
                  <c:v>396</c:v>
                </c:pt>
                <c:pt idx="390">
                  <c:v>397</c:v>
                </c:pt>
                <c:pt idx="391">
                  <c:v>398</c:v>
                </c:pt>
                <c:pt idx="392">
                  <c:v>399</c:v>
                </c:pt>
                <c:pt idx="393">
                  <c:v>400</c:v>
                </c:pt>
                <c:pt idx="394">
                  <c:v>401</c:v>
                </c:pt>
                <c:pt idx="395">
                  <c:v>402</c:v>
                </c:pt>
                <c:pt idx="396">
                  <c:v>403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408</c:v>
                </c:pt>
                <c:pt idx="402">
                  <c:v>409</c:v>
                </c:pt>
                <c:pt idx="403">
                  <c:v>410</c:v>
                </c:pt>
                <c:pt idx="404">
                  <c:v>411</c:v>
                </c:pt>
                <c:pt idx="405">
                  <c:v>412</c:v>
                </c:pt>
                <c:pt idx="406">
                  <c:v>413</c:v>
                </c:pt>
                <c:pt idx="407">
                  <c:v>414</c:v>
                </c:pt>
                <c:pt idx="408">
                  <c:v>415</c:v>
                </c:pt>
                <c:pt idx="409">
                  <c:v>416</c:v>
                </c:pt>
                <c:pt idx="410">
                  <c:v>417</c:v>
                </c:pt>
                <c:pt idx="411">
                  <c:v>418</c:v>
                </c:pt>
                <c:pt idx="412">
                  <c:v>419</c:v>
                </c:pt>
                <c:pt idx="413">
                  <c:v>420</c:v>
                </c:pt>
                <c:pt idx="414">
                  <c:v>421</c:v>
                </c:pt>
                <c:pt idx="415">
                  <c:v>422</c:v>
                </c:pt>
                <c:pt idx="416">
                  <c:v>423</c:v>
                </c:pt>
                <c:pt idx="417">
                  <c:v>424</c:v>
                </c:pt>
                <c:pt idx="418">
                  <c:v>425</c:v>
                </c:pt>
                <c:pt idx="419">
                  <c:v>426</c:v>
                </c:pt>
                <c:pt idx="420">
                  <c:v>427</c:v>
                </c:pt>
                <c:pt idx="421">
                  <c:v>428</c:v>
                </c:pt>
                <c:pt idx="422">
                  <c:v>429</c:v>
                </c:pt>
                <c:pt idx="423">
                  <c:v>430</c:v>
                </c:pt>
                <c:pt idx="424">
                  <c:v>431</c:v>
                </c:pt>
                <c:pt idx="425">
                  <c:v>432</c:v>
                </c:pt>
                <c:pt idx="426">
                  <c:v>433</c:v>
                </c:pt>
                <c:pt idx="427">
                  <c:v>434</c:v>
                </c:pt>
                <c:pt idx="428">
                  <c:v>435</c:v>
                </c:pt>
                <c:pt idx="429">
                  <c:v>436</c:v>
                </c:pt>
                <c:pt idx="430">
                  <c:v>437</c:v>
                </c:pt>
                <c:pt idx="431">
                  <c:v>438</c:v>
                </c:pt>
                <c:pt idx="432">
                  <c:v>439</c:v>
                </c:pt>
                <c:pt idx="433">
                  <c:v>440</c:v>
                </c:pt>
                <c:pt idx="434">
                  <c:v>441</c:v>
                </c:pt>
                <c:pt idx="435">
                  <c:v>442</c:v>
                </c:pt>
                <c:pt idx="436">
                  <c:v>443</c:v>
                </c:pt>
                <c:pt idx="437">
                  <c:v>444</c:v>
                </c:pt>
                <c:pt idx="438">
                  <c:v>445</c:v>
                </c:pt>
                <c:pt idx="439">
                  <c:v>446</c:v>
                </c:pt>
                <c:pt idx="440">
                  <c:v>447</c:v>
                </c:pt>
                <c:pt idx="441">
                  <c:v>448</c:v>
                </c:pt>
                <c:pt idx="442">
                  <c:v>449</c:v>
                </c:pt>
                <c:pt idx="443">
                  <c:v>450</c:v>
                </c:pt>
                <c:pt idx="444">
                  <c:v>451</c:v>
                </c:pt>
                <c:pt idx="445">
                  <c:v>452</c:v>
                </c:pt>
                <c:pt idx="446">
                  <c:v>453</c:v>
                </c:pt>
                <c:pt idx="447">
                  <c:v>454</c:v>
                </c:pt>
                <c:pt idx="448">
                  <c:v>455</c:v>
                </c:pt>
                <c:pt idx="449">
                  <c:v>456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460</c:v>
                </c:pt>
                <c:pt idx="454">
                  <c:v>461</c:v>
                </c:pt>
                <c:pt idx="455">
                  <c:v>462</c:v>
                </c:pt>
                <c:pt idx="456">
                  <c:v>463</c:v>
                </c:pt>
                <c:pt idx="457">
                  <c:v>464</c:v>
                </c:pt>
                <c:pt idx="458">
                  <c:v>465</c:v>
                </c:pt>
                <c:pt idx="459">
                  <c:v>466</c:v>
                </c:pt>
                <c:pt idx="460">
                  <c:v>467</c:v>
                </c:pt>
                <c:pt idx="461">
                  <c:v>468</c:v>
                </c:pt>
                <c:pt idx="462">
                  <c:v>469</c:v>
                </c:pt>
                <c:pt idx="463">
                  <c:v>470</c:v>
                </c:pt>
                <c:pt idx="464">
                  <c:v>471</c:v>
                </c:pt>
                <c:pt idx="465">
                  <c:v>472</c:v>
                </c:pt>
                <c:pt idx="466">
                  <c:v>473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519</c:v>
                </c:pt>
                <c:pt idx="513">
                  <c:v>520</c:v>
                </c:pt>
                <c:pt idx="514">
                  <c:v>521</c:v>
                </c:pt>
                <c:pt idx="515">
                  <c:v>522</c:v>
                </c:pt>
                <c:pt idx="516">
                  <c:v>523</c:v>
                </c:pt>
                <c:pt idx="517">
                  <c:v>524</c:v>
                </c:pt>
                <c:pt idx="518">
                  <c:v>525</c:v>
                </c:pt>
                <c:pt idx="519">
                  <c:v>526</c:v>
                </c:pt>
                <c:pt idx="520">
                  <c:v>527</c:v>
                </c:pt>
                <c:pt idx="521">
                  <c:v>528</c:v>
                </c:pt>
                <c:pt idx="522">
                  <c:v>529</c:v>
                </c:pt>
                <c:pt idx="523">
                  <c:v>530</c:v>
                </c:pt>
                <c:pt idx="524">
                  <c:v>531</c:v>
                </c:pt>
                <c:pt idx="525">
                  <c:v>532</c:v>
                </c:pt>
                <c:pt idx="526">
                  <c:v>533</c:v>
                </c:pt>
                <c:pt idx="527">
                  <c:v>534</c:v>
                </c:pt>
                <c:pt idx="528">
                  <c:v>535</c:v>
                </c:pt>
                <c:pt idx="529">
                  <c:v>536</c:v>
                </c:pt>
                <c:pt idx="530">
                  <c:v>537</c:v>
                </c:pt>
                <c:pt idx="531">
                  <c:v>538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542</c:v>
                </c:pt>
                <c:pt idx="536">
                  <c:v>543</c:v>
                </c:pt>
                <c:pt idx="537">
                  <c:v>544</c:v>
                </c:pt>
                <c:pt idx="538">
                  <c:v>545</c:v>
                </c:pt>
                <c:pt idx="539">
                  <c:v>546</c:v>
                </c:pt>
              </c:numCache>
            </c:numRef>
          </c:cat>
          <c:val>
            <c:numRef>
              <c:f>'Promedio movil'!$F$8:$F$547</c:f>
              <c:numCache>
                <c:formatCode>General</c:formatCode>
                <c:ptCount val="540"/>
                <c:pt idx="0">
                  <c:v>571.52133333333325</c:v>
                </c:pt>
                <c:pt idx="1">
                  <c:v>567.35466666666662</c:v>
                </c:pt>
                <c:pt idx="2">
                  <c:v>555.18799999999999</c:v>
                </c:pt>
                <c:pt idx="3">
                  <c:v>556.42599999999993</c:v>
                </c:pt>
                <c:pt idx="4">
                  <c:v>548.99866666666662</c:v>
                </c:pt>
                <c:pt idx="5">
                  <c:v>548.99866666666662</c:v>
                </c:pt>
                <c:pt idx="6">
                  <c:v>548.99866666666662</c:v>
                </c:pt>
                <c:pt idx="7">
                  <c:v>567.33199999999999</c:v>
                </c:pt>
                <c:pt idx="8">
                  <c:v>581.66533333333325</c:v>
                </c:pt>
                <c:pt idx="9">
                  <c:v>564.42733333333331</c:v>
                </c:pt>
                <c:pt idx="10">
                  <c:v>548.42733333333331</c:v>
                </c:pt>
                <c:pt idx="11">
                  <c:v>530</c:v>
                </c:pt>
                <c:pt idx="12">
                  <c:v>523.66666666666663</c:v>
                </c:pt>
                <c:pt idx="13">
                  <c:v>541.83333333333337</c:v>
                </c:pt>
                <c:pt idx="14">
                  <c:v>534.83333333333337</c:v>
                </c:pt>
                <c:pt idx="15">
                  <c:v>493.33333333333331</c:v>
                </c:pt>
                <c:pt idx="16">
                  <c:v>463.16666666666669</c:v>
                </c:pt>
                <c:pt idx="17">
                  <c:v>451.16666666666669</c:v>
                </c:pt>
                <c:pt idx="18">
                  <c:v>438.33333333333331</c:v>
                </c:pt>
                <c:pt idx="19">
                  <c:v>431.83333333333331</c:v>
                </c:pt>
                <c:pt idx="20">
                  <c:v>427</c:v>
                </c:pt>
                <c:pt idx="21">
                  <c:v>408.66666666666669</c:v>
                </c:pt>
                <c:pt idx="22">
                  <c:v>365.16666666666669</c:v>
                </c:pt>
                <c:pt idx="23">
                  <c:v>329.83333333333331</c:v>
                </c:pt>
                <c:pt idx="24">
                  <c:v>310</c:v>
                </c:pt>
                <c:pt idx="25">
                  <c:v>280.66666666666669</c:v>
                </c:pt>
                <c:pt idx="26">
                  <c:v>285.66666666666669</c:v>
                </c:pt>
                <c:pt idx="27">
                  <c:v>362.738</c:v>
                </c:pt>
                <c:pt idx="28">
                  <c:v>459.83199999999994</c:v>
                </c:pt>
                <c:pt idx="29">
                  <c:v>525.59266666666656</c:v>
                </c:pt>
                <c:pt idx="30">
                  <c:v>564.59266666666656</c:v>
                </c:pt>
                <c:pt idx="31">
                  <c:v>569.92599999999993</c:v>
                </c:pt>
                <c:pt idx="32">
                  <c:v>568.92600000000004</c:v>
                </c:pt>
                <c:pt idx="33">
                  <c:v>568.92599999999993</c:v>
                </c:pt>
                <c:pt idx="34">
                  <c:v>568.92599999999993</c:v>
                </c:pt>
                <c:pt idx="35">
                  <c:v>568.92599999999993</c:v>
                </c:pt>
                <c:pt idx="36">
                  <c:v>568.92599999999993</c:v>
                </c:pt>
                <c:pt idx="37">
                  <c:v>564.2593333333333</c:v>
                </c:pt>
                <c:pt idx="38">
                  <c:v>563.59266666666667</c:v>
                </c:pt>
                <c:pt idx="39">
                  <c:v>563.59266666666656</c:v>
                </c:pt>
                <c:pt idx="40">
                  <c:v>563.59266666666656</c:v>
                </c:pt>
                <c:pt idx="41">
                  <c:v>563.59266666666656</c:v>
                </c:pt>
                <c:pt idx="42">
                  <c:v>563.59266666666656</c:v>
                </c:pt>
                <c:pt idx="43">
                  <c:v>561.7593333333333</c:v>
                </c:pt>
                <c:pt idx="44">
                  <c:v>557.7593333333333</c:v>
                </c:pt>
                <c:pt idx="45">
                  <c:v>552.02133333333325</c:v>
                </c:pt>
                <c:pt idx="46">
                  <c:v>551.92733333333331</c:v>
                </c:pt>
                <c:pt idx="47">
                  <c:v>551.92733333333331</c:v>
                </c:pt>
                <c:pt idx="48">
                  <c:v>551.92733333333331</c:v>
                </c:pt>
                <c:pt idx="49">
                  <c:v>561.42733333333331</c:v>
                </c:pt>
                <c:pt idx="50">
                  <c:v>569.76066666666668</c:v>
                </c:pt>
                <c:pt idx="51">
                  <c:v>556.42733333333331</c:v>
                </c:pt>
                <c:pt idx="52">
                  <c:v>527.92733333333331</c:v>
                </c:pt>
                <c:pt idx="53">
                  <c:v>513.33333333333337</c:v>
                </c:pt>
                <c:pt idx="54">
                  <c:v>503.83333333333331</c:v>
                </c:pt>
                <c:pt idx="55">
                  <c:v>533</c:v>
                </c:pt>
                <c:pt idx="56">
                  <c:v>543.66666666666663</c:v>
                </c:pt>
                <c:pt idx="57">
                  <c:v>507.33333333333331</c:v>
                </c:pt>
                <c:pt idx="58">
                  <c:v>450.66666666666669</c:v>
                </c:pt>
                <c:pt idx="59">
                  <c:v>414.5</c:v>
                </c:pt>
                <c:pt idx="60">
                  <c:v>379.5</c:v>
                </c:pt>
                <c:pt idx="61">
                  <c:v>379.5</c:v>
                </c:pt>
                <c:pt idx="62">
                  <c:v>376.5</c:v>
                </c:pt>
                <c:pt idx="63">
                  <c:v>375.33333333333331</c:v>
                </c:pt>
                <c:pt idx="64">
                  <c:v>407.16666666666669</c:v>
                </c:pt>
                <c:pt idx="65">
                  <c:v>438.83333333333331</c:v>
                </c:pt>
                <c:pt idx="66">
                  <c:v>462.16666666666669</c:v>
                </c:pt>
                <c:pt idx="67">
                  <c:v>424.66666666666669</c:v>
                </c:pt>
                <c:pt idx="68">
                  <c:v>416.5</c:v>
                </c:pt>
                <c:pt idx="69">
                  <c:v>468.66666666666669</c:v>
                </c:pt>
                <c:pt idx="70">
                  <c:v>522.09399999999994</c:v>
                </c:pt>
                <c:pt idx="71">
                  <c:v>537.09399999999994</c:v>
                </c:pt>
                <c:pt idx="72">
                  <c:v>558.26066666666668</c:v>
                </c:pt>
                <c:pt idx="73">
                  <c:v>559.76066666666668</c:v>
                </c:pt>
                <c:pt idx="74">
                  <c:v>558.76066666666668</c:v>
                </c:pt>
                <c:pt idx="75">
                  <c:v>557.76066666666668</c:v>
                </c:pt>
                <c:pt idx="76">
                  <c:v>557.76066666666668</c:v>
                </c:pt>
                <c:pt idx="77">
                  <c:v>561.85466666666662</c:v>
                </c:pt>
                <c:pt idx="78">
                  <c:v>561.85466666666662</c:v>
                </c:pt>
                <c:pt idx="79">
                  <c:v>559.02133333333325</c:v>
                </c:pt>
                <c:pt idx="80">
                  <c:v>554.52133333333325</c:v>
                </c:pt>
                <c:pt idx="81">
                  <c:v>559.92599999999993</c:v>
                </c:pt>
                <c:pt idx="82">
                  <c:v>559.92599999999993</c:v>
                </c:pt>
                <c:pt idx="83">
                  <c:v>559.92599999999993</c:v>
                </c:pt>
                <c:pt idx="84">
                  <c:v>559.92599999999993</c:v>
                </c:pt>
                <c:pt idx="85">
                  <c:v>558.92599999999993</c:v>
                </c:pt>
                <c:pt idx="86">
                  <c:v>556.92600000000004</c:v>
                </c:pt>
                <c:pt idx="87">
                  <c:v>556.92599999999993</c:v>
                </c:pt>
                <c:pt idx="88">
                  <c:v>556.92599999999993</c:v>
                </c:pt>
                <c:pt idx="89">
                  <c:v>556.92599999999993</c:v>
                </c:pt>
                <c:pt idx="90">
                  <c:v>556.92599999999993</c:v>
                </c:pt>
                <c:pt idx="91">
                  <c:v>577.42599999999993</c:v>
                </c:pt>
                <c:pt idx="92">
                  <c:v>588.92600000000004</c:v>
                </c:pt>
                <c:pt idx="93">
                  <c:v>580.02133333333325</c:v>
                </c:pt>
                <c:pt idx="94">
                  <c:v>556.26066666666668</c:v>
                </c:pt>
                <c:pt idx="95">
                  <c:v>541.5</c:v>
                </c:pt>
                <c:pt idx="96">
                  <c:v>530.16666666666663</c:v>
                </c:pt>
                <c:pt idx="97">
                  <c:v>549.5</c:v>
                </c:pt>
                <c:pt idx="98">
                  <c:v>557.23799999999994</c:v>
                </c:pt>
                <c:pt idx="99">
                  <c:v>531.23799999999994</c:v>
                </c:pt>
                <c:pt idx="100">
                  <c:v>512.07133333333331</c:v>
                </c:pt>
                <c:pt idx="101">
                  <c:v>511.57133333333331</c:v>
                </c:pt>
                <c:pt idx="102">
                  <c:v>508.57133333333331</c:v>
                </c:pt>
                <c:pt idx="103">
                  <c:v>471.40466666666663</c:v>
                </c:pt>
                <c:pt idx="104">
                  <c:v>441.66666666666669</c:v>
                </c:pt>
                <c:pt idx="105">
                  <c:v>393</c:v>
                </c:pt>
                <c:pt idx="106">
                  <c:v>363.5</c:v>
                </c:pt>
                <c:pt idx="107">
                  <c:v>339</c:v>
                </c:pt>
                <c:pt idx="108">
                  <c:v>327.83333333333331</c:v>
                </c:pt>
                <c:pt idx="109">
                  <c:v>333.33333333333331</c:v>
                </c:pt>
                <c:pt idx="110">
                  <c:v>350.66666666666669</c:v>
                </c:pt>
                <c:pt idx="111">
                  <c:v>434.238</c:v>
                </c:pt>
                <c:pt idx="112">
                  <c:v>506.66533333333331</c:v>
                </c:pt>
                <c:pt idx="113">
                  <c:v>499.66533333333331</c:v>
                </c:pt>
                <c:pt idx="114">
                  <c:v>497.49866666666662</c:v>
                </c:pt>
                <c:pt idx="115">
                  <c:v>496.33199999999994</c:v>
                </c:pt>
                <c:pt idx="116">
                  <c:v>497.49866666666668</c:v>
                </c:pt>
                <c:pt idx="117">
                  <c:v>497.49866666666662</c:v>
                </c:pt>
                <c:pt idx="118">
                  <c:v>466.40466666666663</c:v>
                </c:pt>
                <c:pt idx="119">
                  <c:v>495.90466666666663</c:v>
                </c:pt>
                <c:pt idx="120">
                  <c:v>512.07133333333331</c:v>
                </c:pt>
                <c:pt idx="121">
                  <c:v>514.40466666666669</c:v>
                </c:pt>
                <c:pt idx="122">
                  <c:v>513.23799999999994</c:v>
                </c:pt>
                <c:pt idx="123">
                  <c:v>503</c:v>
                </c:pt>
                <c:pt idx="124">
                  <c:v>512.66666666666663</c:v>
                </c:pt>
                <c:pt idx="125">
                  <c:v>529.92733333333331</c:v>
                </c:pt>
                <c:pt idx="126">
                  <c:v>535.42733333333331</c:v>
                </c:pt>
                <c:pt idx="127">
                  <c:v>533.59399999999994</c:v>
                </c:pt>
                <c:pt idx="128">
                  <c:v>534.42733333333331</c:v>
                </c:pt>
                <c:pt idx="129">
                  <c:v>540.59399999999994</c:v>
                </c:pt>
                <c:pt idx="130">
                  <c:v>562.02133333333325</c:v>
                </c:pt>
                <c:pt idx="131">
                  <c:v>562.02133333333325</c:v>
                </c:pt>
                <c:pt idx="132">
                  <c:v>568.02133333333325</c:v>
                </c:pt>
                <c:pt idx="133">
                  <c:v>575.52133333333325</c:v>
                </c:pt>
                <c:pt idx="134">
                  <c:v>583.85466666666662</c:v>
                </c:pt>
                <c:pt idx="135">
                  <c:v>582.52133333333325</c:v>
                </c:pt>
                <c:pt idx="136">
                  <c:v>569.92733333333331</c:v>
                </c:pt>
                <c:pt idx="137">
                  <c:v>562.66666666666663</c:v>
                </c:pt>
                <c:pt idx="138">
                  <c:v>552</c:v>
                </c:pt>
                <c:pt idx="139">
                  <c:v>532.5</c:v>
                </c:pt>
                <c:pt idx="140">
                  <c:v>519</c:v>
                </c:pt>
                <c:pt idx="141">
                  <c:v>450.83333333333331</c:v>
                </c:pt>
                <c:pt idx="142">
                  <c:v>392</c:v>
                </c:pt>
                <c:pt idx="143">
                  <c:v>361.66666666666669</c:v>
                </c:pt>
                <c:pt idx="144">
                  <c:v>341.33333333333331</c:v>
                </c:pt>
                <c:pt idx="145">
                  <c:v>367.66666666666669</c:v>
                </c:pt>
                <c:pt idx="146">
                  <c:v>324.16666666666669</c:v>
                </c:pt>
                <c:pt idx="147">
                  <c:v>295.83333333333331</c:v>
                </c:pt>
                <c:pt idx="148">
                  <c:v>276</c:v>
                </c:pt>
                <c:pt idx="149">
                  <c:v>265.66666666666669</c:v>
                </c:pt>
                <c:pt idx="150">
                  <c:v>260.66666666666669</c:v>
                </c:pt>
                <c:pt idx="151">
                  <c:v>242.5</c:v>
                </c:pt>
                <c:pt idx="152">
                  <c:v>287.66666666666669</c:v>
                </c:pt>
                <c:pt idx="153">
                  <c:v>389.57133333333331</c:v>
                </c:pt>
                <c:pt idx="154">
                  <c:v>480.83199999999994</c:v>
                </c:pt>
                <c:pt idx="155">
                  <c:v>527.66533333333325</c:v>
                </c:pt>
                <c:pt idx="156">
                  <c:v>561.83199999999999</c:v>
                </c:pt>
                <c:pt idx="157">
                  <c:v>567.66533333333325</c:v>
                </c:pt>
                <c:pt idx="158">
                  <c:v>573.66533333333336</c:v>
                </c:pt>
                <c:pt idx="159">
                  <c:v>573.66533333333325</c:v>
                </c:pt>
                <c:pt idx="160">
                  <c:v>573.66533333333325</c:v>
                </c:pt>
                <c:pt idx="161">
                  <c:v>574.7593333333333</c:v>
                </c:pt>
                <c:pt idx="162">
                  <c:v>576.59266666666656</c:v>
                </c:pt>
                <c:pt idx="163">
                  <c:v>580.09266666666656</c:v>
                </c:pt>
                <c:pt idx="164">
                  <c:v>582.2593333333333</c:v>
                </c:pt>
                <c:pt idx="165">
                  <c:v>582.2593333333333</c:v>
                </c:pt>
                <c:pt idx="166">
                  <c:v>582.2593333333333</c:v>
                </c:pt>
                <c:pt idx="167">
                  <c:v>582.2593333333333</c:v>
                </c:pt>
                <c:pt idx="168">
                  <c:v>582.2593333333333</c:v>
                </c:pt>
                <c:pt idx="169">
                  <c:v>582.2593333333333</c:v>
                </c:pt>
                <c:pt idx="170">
                  <c:v>580.42600000000004</c:v>
                </c:pt>
                <c:pt idx="171">
                  <c:v>580.35466666666662</c:v>
                </c:pt>
                <c:pt idx="172">
                  <c:v>580.35466666666662</c:v>
                </c:pt>
                <c:pt idx="173">
                  <c:v>580.35466666666662</c:v>
                </c:pt>
                <c:pt idx="174">
                  <c:v>580.35466666666662</c:v>
                </c:pt>
                <c:pt idx="175">
                  <c:v>607.18799999999999</c:v>
                </c:pt>
                <c:pt idx="176">
                  <c:v>614.85466666666662</c:v>
                </c:pt>
                <c:pt idx="177">
                  <c:v>577.02133333333325</c:v>
                </c:pt>
                <c:pt idx="178">
                  <c:v>532.76066666666668</c:v>
                </c:pt>
                <c:pt idx="179">
                  <c:v>511.5</c:v>
                </c:pt>
                <c:pt idx="180">
                  <c:v>499.66666666666669</c:v>
                </c:pt>
                <c:pt idx="181">
                  <c:v>499.66666666666669</c:v>
                </c:pt>
                <c:pt idx="182">
                  <c:v>488.66666666666669</c:v>
                </c:pt>
                <c:pt idx="183">
                  <c:v>463</c:v>
                </c:pt>
                <c:pt idx="184">
                  <c:v>445.66666666666669</c:v>
                </c:pt>
                <c:pt idx="185">
                  <c:v>435.66666666666669</c:v>
                </c:pt>
                <c:pt idx="186">
                  <c:v>410.83333333333331</c:v>
                </c:pt>
                <c:pt idx="187">
                  <c:v>386.83333333333331</c:v>
                </c:pt>
                <c:pt idx="188">
                  <c:v>388.83333333333331</c:v>
                </c:pt>
                <c:pt idx="189">
                  <c:v>395.5</c:v>
                </c:pt>
                <c:pt idx="190">
                  <c:v>405.16666666666669</c:v>
                </c:pt>
                <c:pt idx="191">
                  <c:v>388.5</c:v>
                </c:pt>
                <c:pt idx="192">
                  <c:v>371.33333333333331</c:v>
                </c:pt>
                <c:pt idx="193">
                  <c:v>387</c:v>
                </c:pt>
                <c:pt idx="194">
                  <c:v>391.33333333333331</c:v>
                </c:pt>
                <c:pt idx="195">
                  <c:v>390.5</c:v>
                </c:pt>
                <c:pt idx="196">
                  <c:v>387.5</c:v>
                </c:pt>
                <c:pt idx="197">
                  <c:v>401.16666666666669</c:v>
                </c:pt>
                <c:pt idx="198">
                  <c:v>427.33333333333331</c:v>
                </c:pt>
                <c:pt idx="199">
                  <c:v>401.16666666666669</c:v>
                </c:pt>
                <c:pt idx="200">
                  <c:v>394.16666666666669</c:v>
                </c:pt>
                <c:pt idx="201">
                  <c:v>451.90466666666663</c:v>
                </c:pt>
                <c:pt idx="202">
                  <c:v>506.83199999999994</c:v>
                </c:pt>
                <c:pt idx="203">
                  <c:v>536.49866666666662</c:v>
                </c:pt>
                <c:pt idx="204">
                  <c:v>557.16533333333325</c:v>
                </c:pt>
                <c:pt idx="205">
                  <c:v>549.33199999999999</c:v>
                </c:pt>
                <c:pt idx="206">
                  <c:v>544.66533333333336</c:v>
                </c:pt>
                <c:pt idx="207">
                  <c:v>544.66533333333325</c:v>
                </c:pt>
                <c:pt idx="208">
                  <c:v>544.66533333333325</c:v>
                </c:pt>
                <c:pt idx="209">
                  <c:v>549.2593333333333</c:v>
                </c:pt>
                <c:pt idx="210">
                  <c:v>553.7593333333333</c:v>
                </c:pt>
                <c:pt idx="211">
                  <c:v>557.92599999999993</c:v>
                </c:pt>
                <c:pt idx="212">
                  <c:v>555.59266666666667</c:v>
                </c:pt>
                <c:pt idx="213">
                  <c:v>549.52133333333325</c:v>
                </c:pt>
                <c:pt idx="214">
                  <c:v>549.52133333333325</c:v>
                </c:pt>
                <c:pt idx="215">
                  <c:v>545.92733333333331</c:v>
                </c:pt>
                <c:pt idx="216">
                  <c:v>544.92733333333331</c:v>
                </c:pt>
                <c:pt idx="217">
                  <c:v>555.09399999999994</c:v>
                </c:pt>
                <c:pt idx="218">
                  <c:v>564.09399999999994</c:v>
                </c:pt>
                <c:pt idx="219">
                  <c:v>558.09399999999994</c:v>
                </c:pt>
                <c:pt idx="220">
                  <c:v>554.83333333333337</c:v>
                </c:pt>
                <c:pt idx="221">
                  <c:v>556.5</c:v>
                </c:pt>
                <c:pt idx="222">
                  <c:v>554</c:v>
                </c:pt>
                <c:pt idx="223">
                  <c:v>582</c:v>
                </c:pt>
                <c:pt idx="224">
                  <c:v>522.66666666666663</c:v>
                </c:pt>
                <c:pt idx="225">
                  <c:v>422.5</c:v>
                </c:pt>
                <c:pt idx="226">
                  <c:v>318.33333333333331</c:v>
                </c:pt>
                <c:pt idx="227">
                  <c:v>259.5</c:v>
                </c:pt>
                <c:pt idx="228">
                  <c:v>226.66666666666666</c:v>
                </c:pt>
                <c:pt idx="229">
                  <c:v>226.66666666666666</c:v>
                </c:pt>
                <c:pt idx="230">
                  <c:v>296.738</c:v>
                </c:pt>
                <c:pt idx="231">
                  <c:v>380.07133333333331</c:v>
                </c:pt>
                <c:pt idx="232">
                  <c:v>445.57133333333331</c:v>
                </c:pt>
                <c:pt idx="233">
                  <c:v>492.40466666666663</c:v>
                </c:pt>
                <c:pt idx="234">
                  <c:v>519.40466666666669</c:v>
                </c:pt>
                <c:pt idx="235">
                  <c:v>493.90466666666663</c:v>
                </c:pt>
                <c:pt idx="236">
                  <c:v>486.16666666666669</c:v>
                </c:pt>
                <c:pt idx="237">
                  <c:v>515.07133333333331</c:v>
                </c:pt>
                <c:pt idx="238">
                  <c:v>556.99866666666662</c:v>
                </c:pt>
                <c:pt idx="239">
                  <c:v>570.92599999999993</c:v>
                </c:pt>
                <c:pt idx="240">
                  <c:v>576.59266666666656</c:v>
                </c:pt>
                <c:pt idx="241">
                  <c:v>573.2593333333333</c:v>
                </c:pt>
                <c:pt idx="242">
                  <c:v>580.99733333333336</c:v>
                </c:pt>
                <c:pt idx="243">
                  <c:v>580.99733333333324</c:v>
                </c:pt>
                <c:pt idx="244">
                  <c:v>580.99733333333324</c:v>
                </c:pt>
                <c:pt idx="245">
                  <c:v>580.99733333333324</c:v>
                </c:pt>
                <c:pt idx="246">
                  <c:v>587.16399999999999</c:v>
                </c:pt>
                <c:pt idx="247">
                  <c:v>585.83066666666662</c:v>
                </c:pt>
                <c:pt idx="248">
                  <c:v>581.59266666666667</c:v>
                </c:pt>
                <c:pt idx="249">
                  <c:v>581.59266666666656</c:v>
                </c:pt>
                <c:pt idx="250">
                  <c:v>581.59266666666656</c:v>
                </c:pt>
                <c:pt idx="251">
                  <c:v>581.59266666666656</c:v>
                </c:pt>
                <c:pt idx="252">
                  <c:v>581.59266666666656</c:v>
                </c:pt>
                <c:pt idx="253">
                  <c:v>587.2593333333333</c:v>
                </c:pt>
                <c:pt idx="254">
                  <c:v>584.2593333333333</c:v>
                </c:pt>
                <c:pt idx="255">
                  <c:v>584.2593333333333</c:v>
                </c:pt>
                <c:pt idx="256">
                  <c:v>584.2593333333333</c:v>
                </c:pt>
                <c:pt idx="257">
                  <c:v>584.2593333333333</c:v>
                </c:pt>
                <c:pt idx="258">
                  <c:v>584.2593333333333</c:v>
                </c:pt>
                <c:pt idx="259">
                  <c:v>586.7593333333333</c:v>
                </c:pt>
                <c:pt idx="260">
                  <c:v>593.99733333333336</c:v>
                </c:pt>
                <c:pt idx="261">
                  <c:v>593.99733333333324</c:v>
                </c:pt>
                <c:pt idx="262">
                  <c:v>593.40333333333331</c:v>
                </c:pt>
                <c:pt idx="263">
                  <c:v>593.30933333333326</c:v>
                </c:pt>
                <c:pt idx="264">
                  <c:v>589.476</c:v>
                </c:pt>
                <c:pt idx="265">
                  <c:v>611.476</c:v>
                </c:pt>
                <c:pt idx="266">
                  <c:v>611.476</c:v>
                </c:pt>
                <c:pt idx="267">
                  <c:v>592.23799999999994</c:v>
                </c:pt>
                <c:pt idx="268">
                  <c:v>559.90466666666669</c:v>
                </c:pt>
                <c:pt idx="269">
                  <c:v>543.07133333333331</c:v>
                </c:pt>
                <c:pt idx="270">
                  <c:v>530.73799999999994</c:v>
                </c:pt>
                <c:pt idx="271">
                  <c:v>530.73799999999994</c:v>
                </c:pt>
                <c:pt idx="272">
                  <c:v>530.73799999999994</c:v>
                </c:pt>
                <c:pt idx="273">
                  <c:v>504.238</c:v>
                </c:pt>
                <c:pt idx="274">
                  <c:v>482.07133333333331</c:v>
                </c:pt>
                <c:pt idx="275">
                  <c:v>469.57133333333331</c:v>
                </c:pt>
                <c:pt idx="276">
                  <c:v>468.57133333333331</c:v>
                </c:pt>
                <c:pt idx="277">
                  <c:v>441.738</c:v>
                </c:pt>
                <c:pt idx="278">
                  <c:v>428.16666666666669</c:v>
                </c:pt>
                <c:pt idx="279">
                  <c:v>473.5</c:v>
                </c:pt>
                <c:pt idx="280">
                  <c:v>522.33333333333337</c:v>
                </c:pt>
                <c:pt idx="281">
                  <c:v>536.16666666666663</c:v>
                </c:pt>
                <c:pt idx="282">
                  <c:v>538.83333333333337</c:v>
                </c:pt>
                <c:pt idx="283">
                  <c:v>488.5</c:v>
                </c:pt>
                <c:pt idx="284">
                  <c:v>436.5</c:v>
                </c:pt>
                <c:pt idx="285">
                  <c:v>352.5</c:v>
                </c:pt>
                <c:pt idx="286">
                  <c:v>270.33333333333331</c:v>
                </c:pt>
                <c:pt idx="287">
                  <c:v>243.33333333333334</c:v>
                </c:pt>
                <c:pt idx="288">
                  <c:v>235</c:v>
                </c:pt>
                <c:pt idx="289">
                  <c:v>280.83333333333331</c:v>
                </c:pt>
                <c:pt idx="290">
                  <c:v>335</c:v>
                </c:pt>
                <c:pt idx="291">
                  <c:v>419.40466666666663</c:v>
                </c:pt>
                <c:pt idx="292">
                  <c:v>507.83199999999994</c:v>
                </c:pt>
                <c:pt idx="293">
                  <c:v>550.42599999999993</c:v>
                </c:pt>
                <c:pt idx="294">
                  <c:v>570.2593333333333</c:v>
                </c:pt>
                <c:pt idx="295">
                  <c:v>566.92599999999993</c:v>
                </c:pt>
                <c:pt idx="296">
                  <c:v>565.42600000000004</c:v>
                </c:pt>
                <c:pt idx="297">
                  <c:v>565.42599999999993</c:v>
                </c:pt>
                <c:pt idx="298">
                  <c:v>565.42599999999993</c:v>
                </c:pt>
                <c:pt idx="299">
                  <c:v>565.42599999999993</c:v>
                </c:pt>
                <c:pt idx="300">
                  <c:v>566.7593333333333</c:v>
                </c:pt>
                <c:pt idx="301">
                  <c:v>588.7593333333333</c:v>
                </c:pt>
                <c:pt idx="302">
                  <c:v>601.66399999999999</c:v>
                </c:pt>
                <c:pt idx="303">
                  <c:v>601.66399999999987</c:v>
                </c:pt>
                <c:pt idx="304">
                  <c:v>600.56999999999994</c:v>
                </c:pt>
                <c:pt idx="305">
                  <c:v>600.56999999999994</c:v>
                </c:pt>
                <c:pt idx="306">
                  <c:v>592.56999999999994</c:v>
                </c:pt>
                <c:pt idx="307">
                  <c:v>605.23666666666657</c:v>
                </c:pt>
                <c:pt idx="308">
                  <c:v>605.23666666666657</c:v>
                </c:pt>
                <c:pt idx="309">
                  <c:v>572.16533333333325</c:v>
                </c:pt>
                <c:pt idx="310">
                  <c:v>537.66533333333325</c:v>
                </c:pt>
                <c:pt idx="311">
                  <c:v>508.90466666666663</c:v>
                </c:pt>
                <c:pt idx="312">
                  <c:v>501.57133333333331</c:v>
                </c:pt>
                <c:pt idx="313">
                  <c:v>501.57133333333331</c:v>
                </c:pt>
                <c:pt idx="314">
                  <c:v>501.57133333333331</c:v>
                </c:pt>
                <c:pt idx="315">
                  <c:v>514.40466666666669</c:v>
                </c:pt>
                <c:pt idx="316">
                  <c:v>504.738</c:v>
                </c:pt>
                <c:pt idx="317">
                  <c:v>505.738</c:v>
                </c:pt>
                <c:pt idx="318">
                  <c:v>493.57133333333331</c:v>
                </c:pt>
                <c:pt idx="319">
                  <c:v>460.40466666666663</c:v>
                </c:pt>
                <c:pt idx="320">
                  <c:v>457.33333333333331</c:v>
                </c:pt>
                <c:pt idx="321">
                  <c:v>477.57133333333331</c:v>
                </c:pt>
                <c:pt idx="322">
                  <c:v>522.83199999999999</c:v>
                </c:pt>
                <c:pt idx="323">
                  <c:v>550.59266666666656</c:v>
                </c:pt>
                <c:pt idx="324">
                  <c:v>579.7593333333333</c:v>
                </c:pt>
                <c:pt idx="325">
                  <c:v>580.2593333333333</c:v>
                </c:pt>
                <c:pt idx="326">
                  <c:v>576.7593333333333</c:v>
                </c:pt>
                <c:pt idx="327">
                  <c:v>576.7593333333333</c:v>
                </c:pt>
                <c:pt idx="328">
                  <c:v>576.7593333333333</c:v>
                </c:pt>
                <c:pt idx="329">
                  <c:v>569.99866666666662</c:v>
                </c:pt>
                <c:pt idx="330">
                  <c:v>569.66533333333325</c:v>
                </c:pt>
                <c:pt idx="331">
                  <c:v>569.16533333333325</c:v>
                </c:pt>
                <c:pt idx="332">
                  <c:v>564.66533333333336</c:v>
                </c:pt>
                <c:pt idx="333">
                  <c:v>564.66533333333325</c:v>
                </c:pt>
                <c:pt idx="334">
                  <c:v>564.66533333333325</c:v>
                </c:pt>
                <c:pt idx="335">
                  <c:v>571.42599999999993</c:v>
                </c:pt>
                <c:pt idx="336">
                  <c:v>571.7593333333333</c:v>
                </c:pt>
                <c:pt idx="337">
                  <c:v>571.09266666666656</c:v>
                </c:pt>
                <c:pt idx="338">
                  <c:v>571.7593333333333</c:v>
                </c:pt>
                <c:pt idx="339">
                  <c:v>571.7593333333333</c:v>
                </c:pt>
                <c:pt idx="340">
                  <c:v>571.7593333333333</c:v>
                </c:pt>
                <c:pt idx="341">
                  <c:v>568.33199999999999</c:v>
                </c:pt>
                <c:pt idx="342">
                  <c:v>568.33199999999999</c:v>
                </c:pt>
                <c:pt idx="343">
                  <c:v>584.33199999999999</c:v>
                </c:pt>
                <c:pt idx="344">
                  <c:v>589.33199999999999</c:v>
                </c:pt>
                <c:pt idx="345">
                  <c:v>583.26066666666668</c:v>
                </c:pt>
                <c:pt idx="346">
                  <c:v>559.16666666666663</c:v>
                </c:pt>
                <c:pt idx="347">
                  <c:v>550.66666666666663</c:v>
                </c:pt>
                <c:pt idx="348">
                  <c:v>535.5</c:v>
                </c:pt>
                <c:pt idx="349">
                  <c:v>553.33333333333337</c:v>
                </c:pt>
                <c:pt idx="350">
                  <c:v>558.73799999999994</c:v>
                </c:pt>
                <c:pt idx="351">
                  <c:v>542.73799999999994</c:v>
                </c:pt>
                <c:pt idx="352">
                  <c:v>530.57133333333331</c:v>
                </c:pt>
                <c:pt idx="353">
                  <c:v>524.23799999999994</c:v>
                </c:pt>
                <c:pt idx="354">
                  <c:v>520.73799999999994</c:v>
                </c:pt>
                <c:pt idx="355">
                  <c:v>520.73799999999994</c:v>
                </c:pt>
                <c:pt idx="356">
                  <c:v>520.73799999999994</c:v>
                </c:pt>
                <c:pt idx="357">
                  <c:v>497.90466666666663</c:v>
                </c:pt>
                <c:pt idx="358">
                  <c:v>465.738</c:v>
                </c:pt>
                <c:pt idx="359">
                  <c:v>430.238</c:v>
                </c:pt>
                <c:pt idx="360">
                  <c:v>410.07133333333331</c:v>
                </c:pt>
                <c:pt idx="361">
                  <c:v>381.738</c:v>
                </c:pt>
                <c:pt idx="362">
                  <c:v>369.16666666666669</c:v>
                </c:pt>
                <c:pt idx="363">
                  <c:v>414.07133333333331</c:v>
                </c:pt>
                <c:pt idx="364">
                  <c:v>449.40466666666663</c:v>
                </c:pt>
                <c:pt idx="365">
                  <c:v>492.57133333333331</c:v>
                </c:pt>
                <c:pt idx="366">
                  <c:v>503.90466666666663</c:v>
                </c:pt>
                <c:pt idx="367">
                  <c:v>483.90466666666663</c:v>
                </c:pt>
                <c:pt idx="368">
                  <c:v>469.738</c:v>
                </c:pt>
                <c:pt idx="369">
                  <c:v>448.16666666666669</c:v>
                </c:pt>
                <c:pt idx="370">
                  <c:v>460.5</c:v>
                </c:pt>
                <c:pt idx="371">
                  <c:v>440.33333333333331</c:v>
                </c:pt>
                <c:pt idx="372">
                  <c:v>447.66666666666669</c:v>
                </c:pt>
                <c:pt idx="373">
                  <c:v>466</c:v>
                </c:pt>
                <c:pt idx="374">
                  <c:v>483.33333333333331</c:v>
                </c:pt>
                <c:pt idx="375">
                  <c:v>504.90466666666663</c:v>
                </c:pt>
                <c:pt idx="376">
                  <c:v>525.40466666666669</c:v>
                </c:pt>
                <c:pt idx="377">
                  <c:v>556.16533333333325</c:v>
                </c:pt>
                <c:pt idx="378">
                  <c:v>576.33199999999999</c:v>
                </c:pt>
                <c:pt idx="379">
                  <c:v>577.33199999999999</c:v>
                </c:pt>
                <c:pt idx="380">
                  <c:v>580.49866666666662</c:v>
                </c:pt>
                <c:pt idx="381">
                  <c:v>580.49866666666662</c:v>
                </c:pt>
                <c:pt idx="382">
                  <c:v>580.7593333333333</c:v>
                </c:pt>
                <c:pt idx="383">
                  <c:v>573.16533333333325</c:v>
                </c:pt>
                <c:pt idx="384">
                  <c:v>573.16533333333325</c:v>
                </c:pt>
                <c:pt idx="385">
                  <c:v>597.33199999999999</c:v>
                </c:pt>
                <c:pt idx="386">
                  <c:v>603.57000000000005</c:v>
                </c:pt>
                <c:pt idx="387">
                  <c:v>603.56999999999994</c:v>
                </c:pt>
                <c:pt idx="388">
                  <c:v>595.14266666666663</c:v>
                </c:pt>
                <c:pt idx="389">
                  <c:v>589.476</c:v>
                </c:pt>
                <c:pt idx="390">
                  <c:v>580.30933333333326</c:v>
                </c:pt>
                <c:pt idx="391">
                  <c:v>585.14266666666663</c:v>
                </c:pt>
                <c:pt idx="392">
                  <c:v>585.14266666666663</c:v>
                </c:pt>
                <c:pt idx="393">
                  <c:v>546.07133333333331</c:v>
                </c:pt>
                <c:pt idx="394">
                  <c:v>501.738</c:v>
                </c:pt>
                <c:pt idx="395">
                  <c:v>475.238</c:v>
                </c:pt>
                <c:pt idx="396">
                  <c:v>454.40466666666663</c:v>
                </c:pt>
                <c:pt idx="397">
                  <c:v>422.238</c:v>
                </c:pt>
                <c:pt idx="398">
                  <c:v>388.66666666666669</c:v>
                </c:pt>
                <c:pt idx="399">
                  <c:v>313.16666666666669</c:v>
                </c:pt>
                <c:pt idx="400">
                  <c:v>248.33333333333334</c:v>
                </c:pt>
                <c:pt idx="401">
                  <c:v>210.5</c:v>
                </c:pt>
                <c:pt idx="402">
                  <c:v>188.66666666666666</c:v>
                </c:pt>
                <c:pt idx="403">
                  <c:v>199.33333333333334</c:v>
                </c:pt>
                <c:pt idx="404">
                  <c:v>206.66666666666666</c:v>
                </c:pt>
                <c:pt idx="405">
                  <c:v>263.33333333333331</c:v>
                </c:pt>
                <c:pt idx="406">
                  <c:v>321.66666666666669</c:v>
                </c:pt>
                <c:pt idx="407">
                  <c:v>364.5</c:v>
                </c:pt>
                <c:pt idx="408">
                  <c:v>383</c:v>
                </c:pt>
                <c:pt idx="409">
                  <c:v>363.66666666666669</c:v>
                </c:pt>
                <c:pt idx="410">
                  <c:v>371.5</c:v>
                </c:pt>
                <c:pt idx="411">
                  <c:v>423</c:v>
                </c:pt>
                <c:pt idx="412">
                  <c:v>477.66666666666669</c:v>
                </c:pt>
                <c:pt idx="413">
                  <c:v>501.5</c:v>
                </c:pt>
                <c:pt idx="414">
                  <c:v>523.66666666666663</c:v>
                </c:pt>
                <c:pt idx="415">
                  <c:v>534.5</c:v>
                </c:pt>
                <c:pt idx="416">
                  <c:v>552.90466666666669</c:v>
                </c:pt>
                <c:pt idx="417">
                  <c:v>559.30933333333326</c:v>
                </c:pt>
                <c:pt idx="418">
                  <c:v>563.90333333333331</c:v>
                </c:pt>
                <c:pt idx="419">
                  <c:v>572.56999999999994</c:v>
                </c:pt>
                <c:pt idx="420">
                  <c:v>577.90333333333331</c:v>
                </c:pt>
                <c:pt idx="421">
                  <c:v>601.40333333333331</c:v>
                </c:pt>
                <c:pt idx="422">
                  <c:v>592.49866666666674</c:v>
                </c:pt>
                <c:pt idx="423">
                  <c:v>589.59399999999994</c:v>
                </c:pt>
                <c:pt idx="424">
                  <c:v>569.66666666666663</c:v>
                </c:pt>
                <c:pt idx="425">
                  <c:v>571.92733333333331</c:v>
                </c:pt>
                <c:pt idx="426">
                  <c:v>575.76066666666668</c:v>
                </c:pt>
                <c:pt idx="427">
                  <c:v>574.92733333333331</c:v>
                </c:pt>
                <c:pt idx="428">
                  <c:v>581.42733333333331</c:v>
                </c:pt>
                <c:pt idx="429">
                  <c:v>583.09399999999994</c:v>
                </c:pt>
                <c:pt idx="430">
                  <c:v>574.76066666666668</c:v>
                </c:pt>
                <c:pt idx="431">
                  <c:v>560.33333333333337</c:v>
                </c:pt>
                <c:pt idx="432">
                  <c:v>542.5</c:v>
                </c:pt>
                <c:pt idx="433">
                  <c:v>549.83333333333337</c:v>
                </c:pt>
                <c:pt idx="434">
                  <c:v>552.23799999999994</c:v>
                </c:pt>
                <c:pt idx="435">
                  <c:v>500.738</c:v>
                </c:pt>
                <c:pt idx="436">
                  <c:v>472.57133333333331</c:v>
                </c:pt>
                <c:pt idx="437">
                  <c:v>445.738</c:v>
                </c:pt>
                <c:pt idx="438">
                  <c:v>436.90466666666663</c:v>
                </c:pt>
                <c:pt idx="439">
                  <c:v>436.90466666666663</c:v>
                </c:pt>
                <c:pt idx="440">
                  <c:v>436.90466666666663</c:v>
                </c:pt>
                <c:pt idx="441">
                  <c:v>438.738</c:v>
                </c:pt>
                <c:pt idx="442">
                  <c:v>435.40466666666663</c:v>
                </c:pt>
                <c:pt idx="443">
                  <c:v>436.07133333333331</c:v>
                </c:pt>
                <c:pt idx="444">
                  <c:v>434.57133333333331</c:v>
                </c:pt>
                <c:pt idx="445">
                  <c:v>394.738</c:v>
                </c:pt>
                <c:pt idx="446">
                  <c:v>380.16666666666669</c:v>
                </c:pt>
                <c:pt idx="447">
                  <c:v>418</c:v>
                </c:pt>
                <c:pt idx="448">
                  <c:v>441.16666666666669</c:v>
                </c:pt>
                <c:pt idx="449">
                  <c:v>425</c:v>
                </c:pt>
                <c:pt idx="450">
                  <c:v>426.66666666666669</c:v>
                </c:pt>
                <c:pt idx="451">
                  <c:v>441</c:v>
                </c:pt>
                <c:pt idx="452">
                  <c:v>440.83333333333331</c:v>
                </c:pt>
                <c:pt idx="453">
                  <c:v>453.90466666666663</c:v>
                </c:pt>
                <c:pt idx="454">
                  <c:v>490.49866666666662</c:v>
                </c:pt>
                <c:pt idx="455">
                  <c:v>539.16533333333325</c:v>
                </c:pt>
                <c:pt idx="456">
                  <c:v>567.66533333333325</c:v>
                </c:pt>
                <c:pt idx="457">
                  <c:v>560.16533333333325</c:v>
                </c:pt>
                <c:pt idx="458">
                  <c:v>563.49866666666674</c:v>
                </c:pt>
                <c:pt idx="459">
                  <c:v>563.49866666666662</c:v>
                </c:pt>
                <c:pt idx="460">
                  <c:v>563.49866666666662</c:v>
                </c:pt>
                <c:pt idx="461">
                  <c:v>560.99866666666662</c:v>
                </c:pt>
                <c:pt idx="462">
                  <c:v>558.83199999999999</c:v>
                </c:pt>
                <c:pt idx="463">
                  <c:v>567.49866666666662</c:v>
                </c:pt>
                <c:pt idx="464">
                  <c:v>564.83199999999999</c:v>
                </c:pt>
                <c:pt idx="465">
                  <c:v>564.83199999999999</c:v>
                </c:pt>
                <c:pt idx="466">
                  <c:v>560.90466666666669</c:v>
                </c:pt>
                <c:pt idx="467">
                  <c:v>560.40466666666669</c:v>
                </c:pt>
                <c:pt idx="468">
                  <c:v>555.90466666666669</c:v>
                </c:pt>
                <c:pt idx="469">
                  <c:v>562.90466666666669</c:v>
                </c:pt>
                <c:pt idx="470">
                  <c:v>576.976</c:v>
                </c:pt>
                <c:pt idx="471">
                  <c:v>507.07133333333331</c:v>
                </c:pt>
                <c:pt idx="472">
                  <c:v>414.57133333333331</c:v>
                </c:pt>
                <c:pt idx="473">
                  <c:v>367.738</c:v>
                </c:pt>
                <c:pt idx="474">
                  <c:v>341.40466666666663</c:v>
                </c:pt>
                <c:pt idx="475">
                  <c:v>358.738</c:v>
                </c:pt>
                <c:pt idx="476">
                  <c:v>358.738</c:v>
                </c:pt>
                <c:pt idx="477">
                  <c:v>409.738</c:v>
                </c:pt>
                <c:pt idx="478">
                  <c:v>457.738</c:v>
                </c:pt>
                <c:pt idx="479">
                  <c:v>476.57133333333331</c:v>
                </c:pt>
                <c:pt idx="480">
                  <c:v>481.57133333333331</c:v>
                </c:pt>
                <c:pt idx="481">
                  <c:v>481.57133333333331</c:v>
                </c:pt>
                <c:pt idx="482">
                  <c:v>481.57133333333331</c:v>
                </c:pt>
                <c:pt idx="483">
                  <c:v>441.57133333333331</c:v>
                </c:pt>
                <c:pt idx="484">
                  <c:v>423.57133333333331</c:v>
                </c:pt>
                <c:pt idx="485">
                  <c:v>410.40466666666663</c:v>
                </c:pt>
                <c:pt idx="486">
                  <c:v>399.738</c:v>
                </c:pt>
                <c:pt idx="487">
                  <c:v>365.90466666666663</c:v>
                </c:pt>
                <c:pt idx="488">
                  <c:v>364.16666666666669</c:v>
                </c:pt>
                <c:pt idx="489">
                  <c:v>423.07133333333331</c:v>
                </c:pt>
                <c:pt idx="490">
                  <c:v>485.238</c:v>
                </c:pt>
                <c:pt idx="491">
                  <c:v>526.57133333333331</c:v>
                </c:pt>
                <c:pt idx="492">
                  <c:v>561.23799999999994</c:v>
                </c:pt>
                <c:pt idx="493">
                  <c:v>569.57133333333331</c:v>
                </c:pt>
                <c:pt idx="494">
                  <c:v>571.30933333333326</c:v>
                </c:pt>
                <c:pt idx="495">
                  <c:v>571.30933333333326</c:v>
                </c:pt>
                <c:pt idx="496">
                  <c:v>575.56999999999994</c:v>
                </c:pt>
                <c:pt idx="497">
                  <c:v>570.23666666666657</c:v>
                </c:pt>
                <c:pt idx="498">
                  <c:v>566.23666666666668</c:v>
                </c:pt>
                <c:pt idx="499">
                  <c:v>559.90333333333331</c:v>
                </c:pt>
                <c:pt idx="500">
                  <c:v>559.49866666666674</c:v>
                </c:pt>
                <c:pt idx="501">
                  <c:v>559.49866666666662</c:v>
                </c:pt>
                <c:pt idx="502">
                  <c:v>559.49866666666662</c:v>
                </c:pt>
                <c:pt idx="503">
                  <c:v>574.49866666666662</c:v>
                </c:pt>
                <c:pt idx="504">
                  <c:v>582.49866666666662</c:v>
                </c:pt>
                <c:pt idx="505">
                  <c:v>581.99866666666662</c:v>
                </c:pt>
                <c:pt idx="506">
                  <c:v>576.49866666666674</c:v>
                </c:pt>
                <c:pt idx="507">
                  <c:v>576.49866666666662</c:v>
                </c:pt>
                <c:pt idx="508">
                  <c:v>576.07133333333331</c:v>
                </c:pt>
                <c:pt idx="509">
                  <c:v>571.07133333333331</c:v>
                </c:pt>
                <c:pt idx="510">
                  <c:v>557.73799999999994</c:v>
                </c:pt>
                <c:pt idx="511">
                  <c:v>581.57133333333331</c:v>
                </c:pt>
                <c:pt idx="512">
                  <c:v>587.476</c:v>
                </c:pt>
                <c:pt idx="513">
                  <c:v>582.90466666666669</c:v>
                </c:pt>
                <c:pt idx="514">
                  <c:v>558.90466666666669</c:v>
                </c:pt>
                <c:pt idx="515">
                  <c:v>547.07133333333331</c:v>
                </c:pt>
                <c:pt idx="516">
                  <c:v>541.07133333333331</c:v>
                </c:pt>
                <c:pt idx="517">
                  <c:v>549.57133333333331</c:v>
                </c:pt>
                <c:pt idx="518">
                  <c:v>549.57133333333331</c:v>
                </c:pt>
                <c:pt idx="519">
                  <c:v>516.40466666666669</c:v>
                </c:pt>
                <c:pt idx="520">
                  <c:v>481.57133333333331</c:v>
                </c:pt>
                <c:pt idx="521">
                  <c:v>453.07133333333331</c:v>
                </c:pt>
                <c:pt idx="522">
                  <c:v>450.57133333333331</c:v>
                </c:pt>
                <c:pt idx="523">
                  <c:v>417.57133333333331</c:v>
                </c:pt>
                <c:pt idx="524">
                  <c:v>377.33333333333331</c:v>
                </c:pt>
                <c:pt idx="525">
                  <c:v>311.83333333333331</c:v>
                </c:pt>
                <c:pt idx="526">
                  <c:v>261.5</c:v>
                </c:pt>
                <c:pt idx="527">
                  <c:v>220.5</c:v>
                </c:pt>
                <c:pt idx="528">
                  <c:v>180.33333333333334</c:v>
                </c:pt>
                <c:pt idx="529">
                  <c:v>150.83333333333334</c:v>
                </c:pt>
                <c:pt idx="530">
                  <c:v>118.33333333333333</c:v>
                </c:pt>
                <c:pt idx="531">
                  <c:v>101.5</c:v>
                </c:pt>
                <c:pt idx="532">
                  <c:v>99.666666666666671</c:v>
                </c:pt>
                <c:pt idx="533">
                  <c:v>109.83333333333333</c:v>
                </c:pt>
                <c:pt idx="534">
                  <c:v>114.16666666666667</c:v>
                </c:pt>
                <c:pt idx="535">
                  <c:v>131.83333333333334</c:v>
                </c:pt>
                <c:pt idx="536">
                  <c:v>186.16666666666666</c:v>
                </c:pt>
                <c:pt idx="537">
                  <c:v>286</c:v>
                </c:pt>
                <c:pt idx="538">
                  <c:v>359.5</c:v>
                </c:pt>
                <c:pt idx="539">
                  <c:v>408.66666666666669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6-4BB6-AE78-F3E0F32F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780191"/>
        <c:axId val="887808351"/>
      </c:lineChart>
      <c:catAx>
        <c:axId val="108978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PERIODOS</a:t>
                </a:r>
                <a:r>
                  <a:rPr lang="en-US" baseline="0"/>
                  <a:t> (1 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08351"/>
        <c:crosses val="autoZero"/>
        <c:auto val="1"/>
        <c:lblAlgn val="ctr"/>
        <c:lblOffset val="100"/>
        <c:noMultiLvlLbl val="0"/>
      </c:catAx>
      <c:valAx>
        <c:axId val="8878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8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259080</xdr:colOff>
      <xdr:row>467</xdr:row>
      <xdr:rowOff>49530</xdr:rowOff>
    </xdr:from>
    <xdr:to>
      <xdr:col>46</xdr:col>
      <xdr:colOff>160020</xdr:colOff>
      <xdr:row>482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915A1-3640-4419-AEDD-2B962FCB7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461099</xdr:colOff>
      <xdr:row>8</xdr:row>
      <xdr:rowOff>125907</xdr:rowOff>
    </xdr:from>
    <xdr:to>
      <xdr:col>41</xdr:col>
      <xdr:colOff>468718</xdr:colOff>
      <xdr:row>50</xdr:row>
      <xdr:rowOff>88604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43D6F-B5FD-900F-27B9-C6A34166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467</xdr:row>
      <xdr:rowOff>49530</xdr:rowOff>
    </xdr:from>
    <xdr:to>
      <xdr:col>39</xdr:col>
      <xdr:colOff>160020</xdr:colOff>
      <xdr:row>482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AD537-9E5D-469F-B1CB-811D32C0A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369455</xdr:colOff>
      <xdr:row>4</xdr:row>
      <xdr:rowOff>133235</xdr:rowOff>
    </xdr:from>
    <xdr:to>
      <xdr:col>39</xdr:col>
      <xdr:colOff>365514</xdr:colOff>
      <xdr:row>31</xdr:row>
      <xdr:rowOff>11314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4F897-447E-422C-AE8D-85EC874CF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467</xdr:row>
      <xdr:rowOff>49530</xdr:rowOff>
    </xdr:from>
    <xdr:to>
      <xdr:col>38</xdr:col>
      <xdr:colOff>160020</xdr:colOff>
      <xdr:row>482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94175-6886-4BE2-BD66-0D3181F43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601493</xdr:colOff>
      <xdr:row>6</xdr:row>
      <xdr:rowOff>44667</xdr:rowOff>
    </xdr:from>
    <xdr:to>
      <xdr:col>37</xdr:col>
      <xdr:colOff>551234</xdr:colOff>
      <xdr:row>39</xdr:row>
      <xdr:rowOff>64851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220BD-E159-9CBF-EEE9-295873880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443023</xdr:colOff>
      <xdr:row>1</xdr:row>
      <xdr:rowOff>109431</xdr:rowOff>
    </xdr:from>
    <xdr:to>
      <xdr:col>53</xdr:col>
      <xdr:colOff>584791</xdr:colOff>
      <xdr:row>38</xdr:row>
      <xdr:rowOff>88605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03CA2-8C5D-22A9-F0EB-381373C58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F474-1913-4769-85B4-90E4C255C022}">
  <sheetPr>
    <tabColor theme="3" tint="0.749992370372631"/>
  </sheetPr>
  <dimension ref="A1:I18"/>
  <sheetViews>
    <sheetView workbookViewId="0">
      <selection activeCell="B16" sqref="B16:B18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5" t="s">
        <v>14</v>
      </c>
      <c r="B3" s="5"/>
    </row>
    <row r="4" spans="1:9" x14ac:dyDescent="0.3">
      <c r="A4" t="s">
        <v>15</v>
      </c>
      <c r="B4">
        <v>0.13739851153072505</v>
      </c>
    </row>
    <row r="5" spans="1:9" x14ac:dyDescent="0.3">
      <c r="A5" t="s">
        <v>16</v>
      </c>
      <c r="B5">
        <v>1.8878350970858788E-2</v>
      </c>
    </row>
    <row r="6" spans="1:9" x14ac:dyDescent="0.3">
      <c r="A6" t="s">
        <v>17</v>
      </c>
      <c r="B6">
        <v>1.7054704783072281E-2</v>
      </c>
    </row>
    <row r="7" spans="1:9" x14ac:dyDescent="0.3">
      <c r="A7" t="s">
        <v>18</v>
      </c>
      <c r="B7">
        <v>99.683231284924915</v>
      </c>
    </row>
    <row r="8" spans="1:9" ht="15" thickBot="1" x14ac:dyDescent="0.35">
      <c r="A8" s="3" t="s">
        <v>19</v>
      </c>
      <c r="B8" s="3">
        <v>540</v>
      </c>
    </row>
    <row r="10" spans="1:9" ht="15" thickBot="1" x14ac:dyDescent="0.35">
      <c r="A10" t="s">
        <v>20</v>
      </c>
    </row>
    <row r="11" spans="1:9" x14ac:dyDescent="0.3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3">
      <c r="A12" t="s">
        <v>21</v>
      </c>
      <c r="B12">
        <v>1</v>
      </c>
      <c r="C12">
        <v>102865.01354724076</v>
      </c>
      <c r="D12">
        <v>102865.01354724076</v>
      </c>
      <c r="E12">
        <v>10.351981155825417</v>
      </c>
      <c r="F12">
        <v>1.3711976537201073E-3</v>
      </c>
    </row>
    <row r="13" spans="1:9" x14ac:dyDescent="0.3">
      <c r="A13" t="s">
        <v>22</v>
      </c>
      <c r="B13">
        <v>538</v>
      </c>
      <c r="C13">
        <v>5345969.6704792613</v>
      </c>
      <c r="D13">
        <v>9936.7465994038321</v>
      </c>
    </row>
    <row r="14" spans="1:9" ht="15" thickBot="1" x14ac:dyDescent="0.35">
      <c r="A14" s="3" t="s">
        <v>23</v>
      </c>
      <c r="B14" s="3">
        <v>539</v>
      </c>
      <c r="C14" s="3">
        <v>5448834.6840265021</v>
      </c>
      <c r="D14" s="3"/>
      <c r="E14" s="3"/>
      <c r="F14" s="3"/>
    </row>
    <row r="15" spans="1:9" ht="15" thickBot="1" x14ac:dyDescent="0.35"/>
    <row r="16" spans="1:9" x14ac:dyDescent="0.3">
      <c r="A16" s="4"/>
      <c r="B16" s="7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 x14ac:dyDescent="0.3">
      <c r="A17" t="s">
        <v>24</v>
      </c>
      <c r="B17" s="8">
        <v>520.08159076969798</v>
      </c>
      <c r="C17">
        <v>8.6629221215696166</v>
      </c>
      <c r="D17">
        <v>60.035353368207993</v>
      </c>
      <c r="E17">
        <v>1.2896817336559724E-240</v>
      </c>
      <c r="F17">
        <v>503.0642922774274</v>
      </c>
      <c r="G17">
        <v>537.09888926196857</v>
      </c>
      <c r="H17">
        <v>503.0642922774274</v>
      </c>
      <c r="I17">
        <v>537.09888926196857</v>
      </c>
    </row>
    <row r="18" spans="1:9" ht="15" thickBot="1" x14ac:dyDescent="0.35">
      <c r="A18" s="3" t="s">
        <v>37</v>
      </c>
      <c r="B18" s="9">
        <v>-8.8538991687341237E-2</v>
      </c>
      <c r="C18" s="3">
        <v>2.7518378218512458E-2</v>
      </c>
      <c r="D18" s="3">
        <v>-3.2174494799180549</v>
      </c>
      <c r="E18" s="3">
        <v>1.3711976537204211E-3</v>
      </c>
      <c r="F18" s="3">
        <v>-0.14259563095939964</v>
      </c>
      <c r="G18" s="3">
        <v>-3.448235241528283E-2</v>
      </c>
      <c r="H18" s="3">
        <v>-0.14259563095939964</v>
      </c>
      <c r="I18" s="3">
        <v>-3.448235241528283E-2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9342-ACF5-4CA7-B07E-0AE2721FC0C0}">
  <sheetPr>
    <tabColor theme="3" tint="0.749992370372631"/>
  </sheetPr>
  <dimension ref="A1:V554"/>
  <sheetViews>
    <sheetView zoomScale="43" workbookViewId="0">
      <selection activeCell="L43" sqref="L43"/>
    </sheetView>
  </sheetViews>
  <sheetFormatPr defaultRowHeight="14.4" x14ac:dyDescent="0.3"/>
  <cols>
    <col min="1" max="1" width="15.33203125" bestFit="1" customWidth="1"/>
    <col min="2" max="2" width="15.33203125" style="1" customWidth="1"/>
    <col min="4" max="4" width="19.33203125" customWidth="1"/>
    <col min="5" max="5" width="22.44140625" customWidth="1"/>
    <col min="6" max="6" width="12.33203125" customWidth="1"/>
    <col min="7" max="7" width="11" bestFit="1" customWidth="1"/>
    <col min="8" max="11" width="11" customWidth="1"/>
    <col min="12" max="12" width="9.6640625" bestFit="1" customWidth="1"/>
    <col min="15" max="15" width="14.109375" customWidth="1"/>
    <col min="22" max="22" width="9.33203125" bestFit="1" customWidth="1"/>
  </cols>
  <sheetData>
    <row r="1" spans="1:22" ht="44.4" x14ac:dyDescent="0.35">
      <c r="A1" s="2" t="s">
        <v>0</v>
      </c>
      <c r="B1" s="2" t="s">
        <v>63</v>
      </c>
      <c r="C1" s="2" t="s">
        <v>1</v>
      </c>
      <c r="D1" s="2" t="s">
        <v>62</v>
      </c>
      <c r="E1" s="2" t="s">
        <v>61</v>
      </c>
      <c r="F1" s="2" t="s">
        <v>60</v>
      </c>
      <c r="G1" s="2" t="s">
        <v>59</v>
      </c>
      <c r="H1" s="2" t="s">
        <v>56</v>
      </c>
      <c r="I1" s="2" t="s">
        <v>4</v>
      </c>
      <c r="J1" s="2" t="s">
        <v>41</v>
      </c>
      <c r="K1" s="2" t="s">
        <v>40</v>
      </c>
      <c r="L1" s="2" t="s">
        <v>40</v>
      </c>
      <c r="M1" s="2" t="s">
        <v>6</v>
      </c>
      <c r="N1" s="2" t="s">
        <v>7</v>
      </c>
      <c r="O1" s="2" t="s">
        <v>8</v>
      </c>
      <c r="P1" s="2" t="s">
        <v>42</v>
      </c>
      <c r="Q1" s="2" t="s">
        <v>9</v>
      </c>
      <c r="R1" s="2" t="s">
        <v>10</v>
      </c>
      <c r="S1" s="2" t="s">
        <v>11</v>
      </c>
    </row>
    <row r="2" spans="1:22" x14ac:dyDescent="0.3">
      <c r="A2" s="15"/>
      <c r="B2" s="13">
        <v>0</v>
      </c>
      <c r="C2" s="15"/>
      <c r="D2" s="15"/>
      <c r="E2" s="15"/>
      <c r="F2" s="15"/>
      <c r="G2" s="21"/>
      <c r="H2" s="15"/>
      <c r="I2" s="15">
        <f>REGRESION_WINTER!B17</f>
        <v>520.08159076969798</v>
      </c>
      <c r="J2" s="15">
        <f>REGRESION_WINTER!B18</f>
        <v>-8.8538991687341237E-2</v>
      </c>
      <c r="K2" s="15"/>
      <c r="L2" s="15"/>
      <c r="M2" s="2"/>
      <c r="N2" s="2"/>
      <c r="O2" s="2"/>
      <c r="P2" s="2"/>
      <c r="Q2" s="2"/>
      <c r="R2" s="2"/>
      <c r="S2" s="2"/>
    </row>
    <row r="3" spans="1:22" x14ac:dyDescent="0.3">
      <c r="A3" s="17">
        <v>41122.625</v>
      </c>
      <c r="B3" s="13">
        <v>1</v>
      </c>
      <c r="C3" s="21">
        <v>295</v>
      </c>
      <c r="D3" s="15"/>
      <c r="E3" s="15">
        <f t="shared" ref="E3:E66" si="0">(B3*$V$7)+$V$6</f>
        <v>519.99305177801068</v>
      </c>
      <c r="F3" s="15">
        <f>C3/E3</f>
        <v>0.56731527275471738</v>
      </c>
      <c r="G3" s="21"/>
      <c r="H3" s="15" t="s">
        <v>2</v>
      </c>
      <c r="I3" s="15">
        <f t="shared" ref="I3:I66" si="1">$V$4*(C3/K3)+(1-$V$4)*(I2+J2)</f>
        <v>508.90627880462273</v>
      </c>
      <c r="J3" s="15">
        <f t="shared" ref="J3:J66" si="2">$V$5*(I3-I2)+(1-$V$5)*J2</f>
        <v>-1.1972162890261324</v>
      </c>
      <c r="K3" s="22">
        <f t="shared" ref="K3:K8" si="3">G549</f>
        <v>0.72105045594850592</v>
      </c>
      <c r="L3" s="26">
        <f>(I2+J2)*K3</f>
        <v>374.94122707458968</v>
      </c>
      <c r="M3" s="13">
        <f>L3-C3</f>
        <v>79.941227074589676</v>
      </c>
      <c r="N3" s="15">
        <f>ABS(M3)</f>
        <v>79.941227074589676</v>
      </c>
      <c r="O3" s="15">
        <f>SUMSQ($M$3:M3)/B3</f>
        <v>6390.5997861911092</v>
      </c>
      <c r="P3" s="15">
        <f>SUM($N$3:N3)/B3</f>
        <v>79.941227074589676</v>
      </c>
      <c r="Q3" s="15">
        <f t="shared" ref="Q3:Q66" si="4">(N3/C3)*100</f>
        <v>27.098721042233787</v>
      </c>
      <c r="R3" s="15">
        <f>AVERAGE($Q$3:Q3)</f>
        <v>27.098721042233787</v>
      </c>
      <c r="S3" s="15">
        <f>SUM($M$3:M3)/P3</f>
        <v>1</v>
      </c>
    </row>
    <row r="4" spans="1:22" x14ac:dyDescent="0.3">
      <c r="A4" s="17">
        <v>41122.666666666664</v>
      </c>
      <c r="B4" s="13">
        <v>2</v>
      </c>
      <c r="C4" s="21">
        <v>479</v>
      </c>
      <c r="D4" s="15"/>
      <c r="E4" s="15">
        <f t="shared" si="0"/>
        <v>519.90451278632327</v>
      </c>
      <c r="F4" s="15">
        <f t="shared" ref="F4:F67" si="5">C4/E4</f>
        <v>0.92132302801700294</v>
      </c>
      <c r="G4" s="21"/>
      <c r="H4" s="15" t="s">
        <v>2</v>
      </c>
      <c r="I4" s="15">
        <f t="shared" si="1"/>
        <v>508.12222869768112</v>
      </c>
      <c r="J4" s="15">
        <f t="shared" si="2"/>
        <v>-1.1558996708176799</v>
      </c>
      <c r="K4" s="22">
        <f t="shared" si="3"/>
        <v>0.93583800042675946</v>
      </c>
      <c r="L4" s="26">
        <f t="shared" ref="L4:L67" si="6">(I3+J3)*K4</f>
        <v>475.13343386314051</v>
      </c>
      <c r="M4" s="13">
        <f t="shared" ref="M4:M67" si="7">L4-C4</f>
        <v>-3.8665661368594897</v>
      </c>
      <c r="N4" s="15">
        <f t="shared" ref="N4:N67" si="8">ABS(M4)</f>
        <v>3.8665661368594897</v>
      </c>
      <c r="O4" s="15">
        <f>SUMSQ($M$3:M4)/B4</f>
        <v>3202.7750599409087</v>
      </c>
      <c r="P4" s="15">
        <f>SUM($N$3:N4)/B4</f>
        <v>41.903896605724583</v>
      </c>
      <c r="Q4" s="15">
        <f t="shared" si="4"/>
        <v>0.80721631249676196</v>
      </c>
      <c r="R4" s="15">
        <f>AVERAGE($Q$3:Q4)</f>
        <v>13.952968677365275</v>
      </c>
      <c r="S4" s="15">
        <f>SUM($M$3:M4)/P4</f>
        <v>1.8154555327758579</v>
      </c>
      <c r="U4" s="19" t="s">
        <v>12</v>
      </c>
      <c r="V4" s="19">
        <v>0.1</v>
      </c>
    </row>
    <row r="5" spans="1:22" x14ac:dyDescent="0.3">
      <c r="A5" s="17">
        <v>41122.708333333336</v>
      </c>
      <c r="B5" s="13">
        <v>3</v>
      </c>
      <c r="C5" s="21">
        <v>837</v>
      </c>
      <c r="D5" s="15"/>
      <c r="E5" s="15">
        <f t="shared" si="0"/>
        <v>519.81597379463597</v>
      </c>
      <c r="F5" s="15">
        <f t="shared" si="5"/>
        <v>1.6101852236089116</v>
      </c>
      <c r="G5" s="21"/>
      <c r="H5" s="15" t="s">
        <v>2</v>
      </c>
      <c r="I5" s="15">
        <f t="shared" si="1"/>
        <v>514.87926652125805</v>
      </c>
      <c r="J5" s="15">
        <f t="shared" si="2"/>
        <v>-0.36460592137821957</v>
      </c>
      <c r="K5" s="22">
        <f t="shared" si="3"/>
        <v>1.4280944124471635</v>
      </c>
      <c r="L5" s="26">
        <f t="shared" si="6"/>
        <v>723.99578178211391</v>
      </c>
      <c r="M5" s="13">
        <f t="shared" si="7"/>
        <v>-113.00421821788609</v>
      </c>
      <c r="N5" s="15">
        <f t="shared" si="8"/>
        <v>113.00421821788609</v>
      </c>
      <c r="O5" s="15">
        <f>SUMSQ($M$3:M5)/B5</f>
        <v>6391.834484972479</v>
      </c>
      <c r="P5" s="15">
        <f>SUM($N$3:N5)/B5</f>
        <v>65.604003809778419</v>
      </c>
      <c r="Q5" s="15">
        <f t="shared" si="4"/>
        <v>13.501101340249233</v>
      </c>
      <c r="R5" s="15">
        <f>AVERAGE($Q$3:Q5)</f>
        <v>13.802346231659927</v>
      </c>
      <c r="S5" s="15">
        <f>SUM($M$3:M5)/P5</f>
        <v>-0.56291621144396486</v>
      </c>
      <c r="U5" s="19" t="s">
        <v>38</v>
      </c>
      <c r="V5" s="19">
        <v>0.1</v>
      </c>
    </row>
    <row r="6" spans="1:22" x14ac:dyDescent="0.3">
      <c r="A6" s="17">
        <v>41122.75</v>
      </c>
      <c r="B6" s="13">
        <v>4</v>
      </c>
      <c r="C6" s="21">
        <v>811.56399999999996</v>
      </c>
      <c r="D6" s="21">
        <f>(C3+C9+2*SUM(C4:C8))/12</f>
        <v>569.43799999999999</v>
      </c>
      <c r="E6" s="15">
        <f t="shared" si="0"/>
        <v>519.72743480294866</v>
      </c>
      <c r="F6" s="15">
        <f t="shared" si="5"/>
        <v>1.5615184915295057</v>
      </c>
      <c r="G6" s="21"/>
      <c r="H6" s="15" t="s">
        <v>2</v>
      </c>
      <c r="I6" s="15">
        <f t="shared" si="1"/>
        <v>525.53734127563007</v>
      </c>
      <c r="J6" s="15">
        <f t="shared" si="2"/>
        <v>0.73766214619680481</v>
      </c>
      <c r="K6" s="22">
        <f t="shared" si="3"/>
        <v>1.2990397506873752</v>
      </c>
      <c r="L6" s="26">
        <f t="shared" si="6"/>
        <v>668.37499643066735</v>
      </c>
      <c r="M6" s="13">
        <f t="shared" si="7"/>
        <v>-143.18900356933261</v>
      </c>
      <c r="N6" s="15">
        <f t="shared" si="8"/>
        <v>143.18900356933261</v>
      </c>
      <c r="O6" s="15">
        <f>SUMSQ($M$3:M6)/B6</f>
        <v>9919.6485495239467</v>
      </c>
      <c r="P6" s="15">
        <f>SUM($N$3:N6)/B6</f>
        <v>85.000253749666967</v>
      </c>
      <c r="Q6" s="15">
        <f t="shared" si="4"/>
        <v>17.643587390437798</v>
      </c>
      <c r="R6" s="15">
        <f>AVERAGE($Q$3:Q6)</f>
        <v>14.762656521354394</v>
      </c>
      <c r="S6" s="15">
        <f>SUM($M$3:M6)/P6</f>
        <v>-2.1190355664108145</v>
      </c>
      <c r="U6" s="19" t="s">
        <v>3</v>
      </c>
      <c r="V6" s="19">
        <f>REGRESION_WINTER!B17</f>
        <v>520.08159076969798</v>
      </c>
    </row>
    <row r="7" spans="1:22" x14ac:dyDescent="0.3">
      <c r="A7" s="17">
        <v>41122.791666666664</v>
      </c>
      <c r="B7" s="13">
        <v>5</v>
      </c>
      <c r="C7" s="21">
        <v>579.56399999999996</v>
      </c>
      <c r="D7" s="21">
        <f t="shared" ref="D7:D70" si="9">(C4+C10+2*SUM(C5:C9))/12</f>
        <v>561.27133333333325</v>
      </c>
      <c r="E7" s="15">
        <f t="shared" si="0"/>
        <v>519.63889581126125</v>
      </c>
      <c r="F7" s="15">
        <f t="shared" si="5"/>
        <v>1.1153206672398599</v>
      </c>
      <c r="G7" s="21"/>
      <c r="H7" s="15" t="s">
        <v>2</v>
      </c>
      <c r="I7" s="15">
        <f t="shared" si="1"/>
        <v>535.69961973572674</v>
      </c>
      <c r="J7" s="15">
        <f t="shared" si="2"/>
        <v>1.6801237775867914</v>
      </c>
      <c r="K7" s="22">
        <f t="shared" si="3"/>
        <v>0.93399553670695001</v>
      </c>
      <c r="L7" s="26">
        <f t="shared" si="6"/>
        <v>491.53850427642118</v>
      </c>
      <c r="M7" s="13">
        <f t="shared" si="7"/>
        <v>-88.025495723578786</v>
      </c>
      <c r="N7" s="15">
        <f t="shared" si="8"/>
        <v>88.025495723578786</v>
      </c>
      <c r="O7" s="15">
        <f>SUMSQ($M$3:M7)/B7</f>
        <v>9485.4164190955144</v>
      </c>
      <c r="P7" s="15">
        <f>SUM($N$3:N7)/B7</f>
        <v>85.605302144449325</v>
      </c>
      <c r="Q7" s="15">
        <f t="shared" si="4"/>
        <v>15.188226964335049</v>
      </c>
      <c r="R7" s="15">
        <f>AVERAGE($Q$3:Q7)</f>
        <v>14.847770609950524</v>
      </c>
      <c r="S7" s="15">
        <f>SUM($M$3:M7)/P7</f>
        <v>-3.1323300059218804</v>
      </c>
      <c r="U7" s="19" t="s">
        <v>39</v>
      </c>
      <c r="V7" s="19">
        <f>REGRESION_WINTER!B18</f>
        <v>-8.8538991687341237E-2</v>
      </c>
    </row>
    <row r="8" spans="1:22" x14ac:dyDescent="0.3">
      <c r="A8" s="17">
        <v>41122.833333333336</v>
      </c>
      <c r="B8" s="13">
        <v>6</v>
      </c>
      <c r="C8" s="21">
        <v>427</v>
      </c>
      <c r="D8" s="21">
        <f t="shared" si="9"/>
        <v>555.8069999999999</v>
      </c>
      <c r="E8" s="15">
        <f t="shared" si="0"/>
        <v>519.55035681957395</v>
      </c>
      <c r="F8" s="15">
        <f>C8/E8</f>
        <v>0.82186451110125169</v>
      </c>
      <c r="G8" s="21"/>
      <c r="H8" s="15" t="s">
        <v>2</v>
      </c>
      <c r="I8" s="15">
        <f t="shared" si="1"/>
        <v>546.32234798163518</v>
      </c>
      <c r="J8" s="15">
        <f t="shared" si="2"/>
        <v>2.5743842244189556</v>
      </c>
      <c r="K8" s="22">
        <f t="shared" si="3"/>
        <v>0.68123174361325112</v>
      </c>
      <c r="L8" s="26">
        <f t="shared" si="6"/>
        <v>366.08013965601623</v>
      </c>
      <c r="M8" s="13">
        <f t="shared" si="7"/>
        <v>-60.919860343983771</v>
      </c>
      <c r="N8" s="15">
        <f t="shared" si="8"/>
        <v>60.919860343983771</v>
      </c>
      <c r="O8" s="15">
        <f>SUMSQ($M$3:M8)/B8</f>
        <v>8523.0519133013422</v>
      </c>
      <c r="P8" s="15">
        <f>SUM($N$3:N8)/B8</f>
        <v>81.491061844371742</v>
      </c>
      <c r="Q8" s="15">
        <f t="shared" si="4"/>
        <v>14.266946216389641</v>
      </c>
      <c r="R8" s="15">
        <f>AVERAGE($Q$3:Q8)</f>
        <v>14.750966544357043</v>
      </c>
      <c r="S8" s="15">
        <f>SUM($M$3:M8)/P8</f>
        <v>-4.0380369266200473</v>
      </c>
    </row>
    <row r="9" spans="1:22" x14ac:dyDescent="0.3">
      <c r="A9" s="17">
        <v>41123.625</v>
      </c>
      <c r="B9" s="13">
        <v>7</v>
      </c>
      <c r="C9" s="21">
        <v>270</v>
      </c>
      <c r="D9" s="21">
        <f t="shared" si="9"/>
        <v>552.71233333333328</v>
      </c>
      <c r="E9" s="15">
        <f t="shared" si="0"/>
        <v>519.46181782788665</v>
      </c>
      <c r="F9" s="15">
        <f t="shared" si="5"/>
        <v>0.51976871202776087</v>
      </c>
      <c r="G9" s="21"/>
      <c r="H9" s="15" t="s">
        <v>2</v>
      </c>
      <c r="I9" s="15">
        <f t="shared" si="1"/>
        <v>531.45242744372513</v>
      </c>
      <c r="J9" s="15">
        <f t="shared" si="2"/>
        <v>0.8299537481860555</v>
      </c>
      <c r="K9" s="22">
        <f>K3</f>
        <v>0.72105045594850592</v>
      </c>
      <c r="L9" s="26">
        <f t="shared" si="6"/>
        <v>395.78223902582027</v>
      </c>
      <c r="M9" s="13">
        <f t="shared" si="7"/>
        <v>125.78223902582027</v>
      </c>
      <c r="N9" s="15">
        <f t="shared" si="8"/>
        <v>125.78223902582027</v>
      </c>
      <c r="O9" s="15">
        <f>SUMSQ($M$3:M9)/B9</f>
        <v>9565.6404477366632</v>
      </c>
      <c r="P9" s="15">
        <f>SUM($N$3:N9)/B9</f>
        <v>87.818372870292961</v>
      </c>
      <c r="Q9" s="15">
        <f t="shared" si="4"/>
        <v>46.586014454007504</v>
      </c>
      <c r="R9" s="15">
        <f>AVERAGE($Q$3:Q9)</f>
        <v>19.298830531449966</v>
      </c>
      <c r="S9" s="15">
        <f>SUM($M$3:M9)/P9</f>
        <v>-2.3147966791809753</v>
      </c>
    </row>
    <row r="10" spans="1:22" x14ac:dyDescent="0.3">
      <c r="A10" s="17">
        <v>41123.666666666664</v>
      </c>
      <c r="B10" s="13">
        <v>8</v>
      </c>
      <c r="C10" s="15">
        <v>406</v>
      </c>
      <c r="D10" s="21">
        <f t="shared" si="9"/>
        <v>548.99866666666662</v>
      </c>
      <c r="E10" s="15">
        <f t="shared" si="0"/>
        <v>519.37327883619923</v>
      </c>
      <c r="F10" s="15">
        <f t="shared" si="5"/>
        <v>0.78171137512071531</v>
      </c>
      <c r="G10" s="21"/>
      <c r="H10" s="15" t="s">
        <v>2</v>
      </c>
      <c r="I10" s="15">
        <f t="shared" si="1"/>
        <v>522.43772012503644</v>
      </c>
      <c r="J10" s="15">
        <f t="shared" si="2"/>
        <v>-0.15451235850141931</v>
      </c>
      <c r="K10" s="22">
        <f t="shared" ref="K10:K73" si="10">K4</f>
        <v>0.93583800042675946</v>
      </c>
      <c r="L10" s="26">
        <f t="shared" si="6"/>
        <v>498.13007927703234</v>
      </c>
      <c r="M10" s="13">
        <f t="shared" si="7"/>
        <v>92.130079277032337</v>
      </c>
      <c r="N10" s="15">
        <f t="shared" si="8"/>
        <v>92.130079277032337</v>
      </c>
      <c r="O10" s="15">
        <f>SUMSQ($M$3:M10)/B10</f>
        <v>9430.9293302186143</v>
      </c>
      <c r="P10" s="15">
        <f>SUM($N$3:N10)/B10</f>
        <v>88.357336171135387</v>
      </c>
      <c r="Q10" s="15">
        <f t="shared" si="4"/>
        <v>22.692137752963628</v>
      </c>
      <c r="R10" s="15">
        <f>AVERAGE($Q$3:Q10)</f>
        <v>19.722993934139172</v>
      </c>
      <c r="S10" s="15">
        <f>SUM($M$3:M10)/P10</f>
        <v>-1.2579781536070065</v>
      </c>
    </row>
    <row r="11" spans="1:22" x14ac:dyDescent="0.3">
      <c r="A11" s="17">
        <v>41123.708333333336</v>
      </c>
      <c r="B11" s="13">
        <v>9</v>
      </c>
      <c r="C11" s="15">
        <v>844.428</v>
      </c>
      <c r="D11" s="21">
        <f t="shared" si="9"/>
        <v>548.99866666666662</v>
      </c>
      <c r="E11" s="15">
        <f t="shared" si="0"/>
        <v>519.28473984451193</v>
      </c>
      <c r="F11" s="15">
        <f t="shared" si="5"/>
        <v>1.6261367515880494</v>
      </c>
      <c r="G11" s="21"/>
      <c r="H11" s="15" t="s">
        <v>2</v>
      </c>
      <c r="I11" s="15">
        <f t="shared" si="1"/>
        <v>529.18459106546845</v>
      </c>
      <c r="J11" s="15">
        <f t="shared" si="2"/>
        <v>0.53562597139192447</v>
      </c>
      <c r="K11" s="22">
        <f t="shared" si="10"/>
        <v>1.4280944124471635</v>
      </c>
      <c r="L11" s="26">
        <f t="shared" si="6"/>
        <v>745.86973072636965</v>
      </c>
      <c r="M11" s="13">
        <f t="shared" si="7"/>
        <v>-98.558269273630344</v>
      </c>
      <c r="N11" s="15">
        <f t="shared" si="8"/>
        <v>98.558269273630344</v>
      </c>
      <c r="O11" s="15">
        <f>SUMSQ($M$3:M11)/B11</f>
        <v>9462.3518982180376</v>
      </c>
      <c r="P11" s="15">
        <f>SUM($N$3:N11)/B11</f>
        <v>89.490773182523711</v>
      </c>
      <c r="Q11" s="15">
        <f t="shared" si="4"/>
        <v>11.671601282007506</v>
      </c>
      <c r="R11" s="15">
        <f>AVERAGE($Q$3:Q11)</f>
        <v>18.828394750568989</v>
      </c>
      <c r="S11" s="15">
        <f>SUM($M$3:M11)/P11</f>
        <v>-2.3433686002478544</v>
      </c>
    </row>
    <row r="12" spans="1:22" x14ac:dyDescent="0.3">
      <c r="A12" s="17">
        <v>41123.75</v>
      </c>
      <c r="B12" s="13">
        <v>10</v>
      </c>
      <c r="C12" s="15">
        <v>767</v>
      </c>
      <c r="D12" s="21">
        <f t="shared" si="9"/>
        <v>558.16533333333325</v>
      </c>
      <c r="E12" s="15">
        <f t="shared" si="0"/>
        <v>519.19620085282452</v>
      </c>
      <c r="F12" s="15">
        <f t="shared" si="5"/>
        <v>1.4772835370138233</v>
      </c>
      <c r="G12" s="21"/>
      <c r="H12" s="15" t="s">
        <v>2</v>
      </c>
      <c r="I12" s="15">
        <f t="shared" si="1"/>
        <v>535.79180809361139</v>
      </c>
      <c r="J12" s="15">
        <f t="shared" si="2"/>
        <v>1.142785077067026</v>
      </c>
      <c r="K12" s="22">
        <f t="shared" si="10"/>
        <v>1.2990397506873752</v>
      </c>
      <c r="L12" s="26">
        <f t="shared" si="6"/>
        <v>688.12761867362542</v>
      </c>
      <c r="M12" s="13">
        <f t="shared" si="7"/>
        <v>-78.87238132637458</v>
      </c>
      <c r="N12" s="15">
        <f t="shared" si="8"/>
        <v>78.87238132637458</v>
      </c>
      <c r="O12" s="15">
        <f>SUMSQ($M$3:M12)/B12</f>
        <v>9138.201962005538</v>
      </c>
      <c r="P12" s="15">
        <f>SUM($N$3:N12)/B12</f>
        <v>88.428933996908796</v>
      </c>
      <c r="Q12" s="15">
        <f t="shared" si="4"/>
        <v>10.283230942160962</v>
      </c>
      <c r="R12" s="15">
        <f>AVERAGE($Q$3:Q12)</f>
        <v>17.973878369728187</v>
      </c>
      <c r="S12" s="15">
        <f>SUM($M$3:M12)/P12</f>
        <v>-3.2634369337109881</v>
      </c>
    </row>
    <row r="13" spans="1:22" x14ac:dyDescent="0.3">
      <c r="A13" s="17">
        <v>41123.791666666664</v>
      </c>
      <c r="B13" s="13">
        <v>11</v>
      </c>
      <c r="C13" s="15">
        <v>579.56399999999996</v>
      </c>
      <c r="D13" s="21">
        <f t="shared" si="9"/>
        <v>574.49866666666662</v>
      </c>
      <c r="E13" s="15">
        <f t="shared" si="0"/>
        <v>519.10766186113722</v>
      </c>
      <c r="F13" s="15">
        <f t="shared" si="5"/>
        <v>1.1164620416545403</v>
      </c>
      <c r="G13" s="21"/>
      <c r="H13" s="15" t="s">
        <v>2</v>
      </c>
      <c r="I13" s="15">
        <f t="shared" si="1"/>
        <v>545.29325050969305</v>
      </c>
      <c r="J13" s="15">
        <f t="shared" si="2"/>
        <v>1.9786508109684893</v>
      </c>
      <c r="K13" s="22">
        <f t="shared" si="10"/>
        <v>0.93399553670695001</v>
      </c>
      <c r="L13" s="26">
        <f t="shared" si="6"/>
        <v>501.49451352497567</v>
      </c>
      <c r="M13" s="13">
        <f t="shared" si="7"/>
        <v>-78.069486475024291</v>
      </c>
      <c r="N13" s="15">
        <f t="shared" si="8"/>
        <v>78.069486475024291</v>
      </c>
      <c r="O13" s="15">
        <f>SUMSQ($M$3:M13)/B13</f>
        <v>8861.5331216844897</v>
      </c>
      <c r="P13" s="15">
        <f>SUM($N$3:N13)/B13</f>
        <v>87.48716604037385</v>
      </c>
      <c r="Q13" s="15">
        <f t="shared" si="4"/>
        <v>13.470382300319603</v>
      </c>
      <c r="R13" s="15">
        <f>AVERAGE($Q$3:Q13)</f>
        <v>17.564469636145589</v>
      </c>
      <c r="S13" s="15">
        <f>SUM($M$3:M13)/P13</f>
        <v>-4.1909202490342876</v>
      </c>
    </row>
    <row r="14" spans="1:22" x14ac:dyDescent="0.3">
      <c r="A14" s="17">
        <v>41123.833333333336</v>
      </c>
      <c r="B14" s="13">
        <v>12</v>
      </c>
      <c r="C14" s="15">
        <v>427</v>
      </c>
      <c r="D14" s="21">
        <f t="shared" si="9"/>
        <v>573.04633333333334</v>
      </c>
      <c r="E14" s="15">
        <f t="shared" si="0"/>
        <v>519.01912286944992</v>
      </c>
      <c r="F14" s="15">
        <f t="shared" si="5"/>
        <v>0.82270571773788825</v>
      </c>
      <c r="G14" s="21"/>
      <c r="H14" s="15" t="s">
        <v>2</v>
      </c>
      <c r="I14" s="15">
        <f t="shared" si="1"/>
        <v>555.22529000824829</v>
      </c>
      <c r="J14" s="15">
        <f t="shared" si="2"/>
        <v>2.7739896797271646</v>
      </c>
      <c r="K14" s="22">
        <f t="shared" si="10"/>
        <v>0.68123174361325112</v>
      </c>
      <c r="L14" s="26">
        <f t="shared" si="6"/>
        <v>372.81899156721335</v>
      </c>
      <c r="M14" s="13">
        <f t="shared" si="7"/>
        <v>-54.181008432786655</v>
      </c>
      <c r="N14" s="15">
        <f t="shared" si="8"/>
        <v>54.181008432786655</v>
      </c>
      <c r="O14" s="15">
        <f>SUMSQ($M$3:M14)/B14</f>
        <v>8367.7038344435914</v>
      </c>
      <c r="P14" s="15">
        <f>SUM($N$3:N14)/B14</f>
        <v>84.711652906408247</v>
      </c>
      <c r="Q14" s="15">
        <f t="shared" si="4"/>
        <v>12.688760757092894</v>
      </c>
      <c r="R14" s="15">
        <f>AVERAGE($Q$3:Q14)</f>
        <v>17.158160562891197</v>
      </c>
      <c r="S14" s="15">
        <f>SUM($M$3:M14)/P14</f>
        <v>-4.9678259092283543</v>
      </c>
    </row>
    <row r="15" spans="1:22" x14ac:dyDescent="0.3">
      <c r="A15" s="17">
        <v>41124.625</v>
      </c>
      <c r="B15" s="13">
        <v>13</v>
      </c>
      <c r="C15" s="15">
        <v>380</v>
      </c>
      <c r="D15" s="21">
        <f t="shared" si="9"/>
        <v>556.42733333333331</v>
      </c>
      <c r="E15" s="15">
        <f t="shared" si="0"/>
        <v>518.9305838777625</v>
      </c>
      <c r="F15" s="15">
        <f t="shared" si="5"/>
        <v>0.73227520559765558</v>
      </c>
      <c r="G15" s="21"/>
      <c r="H15" s="15" t="s">
        <v>2</v>
      </c>
      <c r="I15" s="15">
        <f t="shared" si="1"/>
        <v>554.90024066045578</v>
      </c>
      <c r="J15" s="15">
        <f t="shared" si="2"/>
        <v>2.4640857769751965</v>
      </c>
      <c r="K15" s="22">
        <f t="shared" si="10"/>
        <v>0.72105045594850592</v>
      </c>
      <c r="L15" s="26">
        <f t="shared" si="6"/>
        <v>402.34563503795255</v>
      </c>
      <c r="M15" s="13">
        <f t="shared" si="7"/>
        <v>22.345635037952547</v>
      </c>
      <c r="N15" s="15">
        <f t="shared" si="8"/>
        <v>22.345635037952547</v>
      </c>
      <c r="O15" s="15">
        <f>SUMSQ($M$3:M15)/B15</f>
        <v>7762.4441091209592</v>
      </c>
      <c r="P15" s="15">
        <f>SUM($N$3:N15)/B15</f>
        <v>79.914266916527041</v>
      </c>
      <c r="Q15" s="15">
        <f t="shared" si="4"/>
        <v>5.8804302731454072</v>
      </c>
      <c r="R15" s="15">
        <f>AVERAGE($Q$3:Q15)</f>
        <v>16.290642848295366</v>
      </c>
      <c r="S15" s="15">
        <f>SUM($M$3:M15)/P15</f>
        <v>-4.9864326416244804</v>
      </c>
    </row>
    <row r="16" spans="1:22" x14ac:dyDescent="0.3">
      <c r="A16" s="17">
        <v>41124.666666666664</v>
      </c>
      <c r="B16" s="13">
        <v>14</v>
      </c>
      <c r="C16" s="15">
        <v>492</v>
      </c>
      <c r="D16" s="21">
        <f t="shared" si="9"/>
        <v>539.21366666666665</v>
      </c>
      <c r="E16" s="15">
        <f t="shared" si="0"/>
        <v>518.8420448860752</v>
      </c>
      <c r="F16" s="15">
        <f t="shared" si="5"/>
        <v>0.94826547857745602</v>
      </c>
      <c r="G16" s="21"/>
      <c r="H16" s="15" t="s">
        <v>2</v>
      </c>
      <c r="I16" s="15">
        <f t="shared" si="1"/>
        <v>554.20109554181511</v>
      </c>
      <c r="J16" s="15">
        <f t="shared" si="2"/>
        <v>2.1477626874136093</v>
      </c>
      <c r="K16" s="22">
        <f t="shared" si="10"/>
        <v>0.93583800042675946</v>
      </c>
      <c r="L16" s="26">
        <f t="shared" si="6"/>
        <v>521.60271676241314</v>
      </c>
      <c r="M16" s="13">
        <f t="shared" si="7"/>
        <v>29.602716762413138</v>
      </c>
      <c r="N16" s="15">
        <f t="shared" si="8"/>
        <v>29.602716762413138</v>
      </c>
      <c r="O16" s="15">
        <f>SUMSQ($M$3:M16)/B16</f>
        <v>7270.5781613062945</v>
      </c>
      <c r="P16" s="15">
        <f>SUM($N$3:N16)/B16</f>
        <v>76.320584762661753</v>
      </c>
      <c r="Q16" s="15">
        <f t="shared" si="4"/>
        <v>6.0168123500839714</v>
      </c>
      <c r="R16" s="15">
        <f>AVERAGE($Q$3:Q16)</f>
        <v>15.556797812708838</v>
      </c>
      <c r="S16" s="15">
        <f>SUM($M$3:M16)/P16</f>
        <v>-4.8333538516350263</v>
      </c>
    </row>
    <row r="17" spans="1:19" x14ac:dyDescent="0.3">
      <c r="A17" s="17">
        <v>41124.708333333336</v>
      </c>
      <c r="B17" s="13">
        <v>15</v>
      </c>
      <c r="C17" s="15">
        <v>741</v>
      </c>
      <c r="D17" s="21">
        <f t="shared" si="9"/>
        <v>526.83333333333337</v>
      </c>
      <c r="E17" s="15">
        <f t="shared" si="0"/>
        <v>518.7535058943879</v>
      </c>
      <c r="F17" s="15">
        <f t="shared" si="5"/>
        <v>1.4284240811489741</v>
      </c>
      <c r="G17" s="21"/>
      <c r="H17" s="15" t="s">
        <v>2</v>
      </c>
      <c r="I17" s="15">
        <f t="shared" si="1"/>
        <v>552.60129817002996</v>
      </c>
      <c r="J17" s="15">
        <f t="shared" si="2"/>
        <v>1.7730066814937342</v>
      </c>
      <c r="K17" s="22">
        <f t="shared" si="10"/>
        <v>1.4280944124471635</v>
      </c>
      <c r="L17" s="26">
        <f t="shared" si="6"/>
        <v>794.51869580852076</v>
      </c>
      <c r="M17" s="13">
        <f t="shared" si="7"/>
        <v>53.518695808520761</v>
      </c>
      <c r="N17" s="15">
        <f t="shared" si="8"/>
        <v>53.518695808520761</v>
      </c>
      <c r="O17" s="15">
        <f>SUMSQ($M$3:M17)/B17</f>
        <v>6976.8230039555401</v>
      </c>
      <c r="P17" s="15">
        <f>SUM($N$3:N17)/B17</f>
        <v>74.800458832385686</v>
      </c>
      <c r="Q17" s="15">
        <f t="shared" si="4"/>
        <v>7.2224960605291173</v>
      </c>
      <c r="R17" s="15">
        <f>AVERAGE($Q$3:Q17)</f>
        <v>15.001177695896859</v>
      </c>
      <c r="S17" s="15">
        <f>SUM($M$3:M17)/P17</f>
        <v>-4.2160930753086081</v>
      </c>
    </row>
    <row r="18" spans="1:19" x14ac:dyDescent="0.3">
      <c r="A18" s="17">
        <v>41124.75</v>
      </c>
      <c r="B18" s="13">
        <v>16</v>
      </c>
      <c r="C18" s="15">
        <v>671</v>
      </c>
      <c r="D18" s="21">
        <f t="shared" si="9"/>
        <v>532.75</v>
      </c>
      <c r="E18" s="15">
        <f t="shared" si="0"/>
        <v>518.66496690270048</v>
      </c>
      <c r="F18" s="15">
        <f t="shared" si="5"/>
        <v>1.2937060391932678</v>
      </c>
      <c r="G18" s="21"/>
      <c r="H18" s="15" t="s">
        <v>2</v>
      </c>
      <c r="I18" s="15">
        <f t="shared" si="1"/>
        <v>550.59041303945241</v>
      </c>
      <c r="J18" s="15">
        <f t="shared" si="2"/>
        <v>1.3946175002866059</v>
      </c>
      <c r="K18" s="22">
        <f t="shared" si="10"/>
        <v>1.2990397506873752</v>
      </c>
      <c r="L18" s="26">
        <f t="shared" si="6"/>
        <v>720.1542587618103</v>
      </c>
      <c r="M18" s="13">
        <f t="shared" si="7"/>
        <v>49.154258761810297</v>
      </c>
      <c r="N18" s="15">
        <f t="shared" si="8"/>
        <v>49.154258761810297</v>
      </c>
      <c r="O18" s="15">
        <f>SUMSQ($M$3:M18)/B18</f>
        <v>6691.7803883597571</v>
      </c>
      <c r="P18" s="15">
        <f>SUM($N$3:N18)/B18</f>
        <v>73.197571327974728</v>
      </c>
      <c r="Q18" s="15">
        <f t="shared" si="4"/>
        <v>7.3255229153219528</v>
      </c>
      <c r="R18" s="15">
        <f>AVERAGE($Q$3:Q18)</f>
        <v>14.521449272110926</v>
      </c>
      <c r="S18" s="15">
        <f>SUM($M$3:M18)/P18</f>
        <v>-3.6368889421004136</v>
      </c>
    </row>
    <row r="19" spans="1:19" x14ac:dyDescent="0.3">
      <c r="A19" s="17">
        <v>41124.791666666664</v>
      </c>
      <c r="B19" s="13">
        <v>17</v>
      </c>
      <c r="C19" s="15">
        <v>469</v>
      </c>
      <c r="D19" s="21">
        <f t="shared" si="9"/>
        <v>538.33333333333337</v>
      </c>
      <c r="E19" s="15">
        <f t="shared" si="0"/>
        <v>518.57642791101318</v>
      </c>
      <c r="F19" s="15">
        <f t="shared" si="5"/>
        <v>0.90439899454990191</v>
      </c>
      <c r="G19" s="21"/>
      <c r="H19" s="15" t="s">
        <v>2</v>
      </c>
      <c r="I19" s="15">
        <f t="shared" si="1"/>
        <v>547.00090020681523</v>
      </c>
      <c r="J19" s="15">
        <f t="shared" si="2"/>
        <v>0.89620446699422707</v>
      </c>
      <c r="K19" s="22">
        <f t="shared" si="10"/>
        <v>0.93399553670695001</v>
      </c>
      <c r="L19" s="26">
        <f t="shared" si="6"/>
        <v>515.55155485316573</v>
      </c>
      <c r="M19" s="13">
        <f t="shared" si="7"/>
        <v>46.551554853165726</v>
      </c>
      <c r="N19" s="15">
        <f t="shared" si="8"/>
        <v>46.551554853165726</v>
      </c>
      <c r="O19" s="15">
        <f>SUMSQ($M$3:M19)/B19</f>
        <v>6425.6196160590243</v>
      </c>
      <c r="P19" s="15">
        <f>SUM($N$3:N19)/B19</f>
        <v>71.630158594162438</v>
      </c>
      <c r="Q19" s="15">
        <f t="shared" si="4"/>
        <v>9.9257046595236087</v>
      </c>
      <c r="R19" s="15">
        <f>AVERAGE($Q$3:Q19)</f>
        <v>14.251111353723436</v>
      </c>
      <c r="S19" s="15">
        <f>SUM($M$3:M19)/P19</f>
        <v>-3.0665837855069782</v>
      </c>
    </row>
    <row r="20" spans="1:19" x14ac:dyDescent="0.3">
      <c r="A20" s="17">
        <v>41124.833333333336</v>
      </c>
      <c r="B20" s="13">
        <v>18</v>
      </c>
      <c r="C20" s="15">
        <v>389</v>
      </c>
      <c r="D20" s="21">
        <f t="shared" si="9"/>
        <v>514.08333333333337</v>
      </c>
      <c r="E20" s="15">
        <f t="shared" si="0"/>
        <v>518.48788891932588</v>
      </c>
      <c r="F20" s="15">
        <f t="shared" si="5"/>
        <v>0.75025860451781246</v>
      </c>
      <c r="G20" s="21"/>
      <c r="H20" s="15" t="s">
        <v>2</v>
      </c>
      <c r="I20" s="15">
        <f t="shared" si="1"/>
        <v>550.20984188990633</v>
      </c>
      <c r="J20" s="15">
        <f t="shared" si="2"/>
        <v>1.1274781886039142</v>
      </c>
      <c r="K20" s="22">
        <f t="shared" si="10"/>
        <v>0.68123174361325112</v>
      </c>
      <c r="L20" s="26">
        <f t="shared" si="6"/>
        <v>373.24489993759119</v>
      </c>
      <c r="M20" s="13">
        <f t="shared" si="7"/>
        <v>-15.755100062408815</v>
      </c>
      <c r="N20" s="15">
        <f t="shared" si="8"/>
        <v>15.755100062408815</v>
      </c>
      <c r="O20" s="15">
        <f>SUMSQ($M$3:M20)/B20</f>
        <v>6082.4309250544402</v>
      </c>
      <c r="P20" s="15">
        <f>SUM($N$3:N20)/B20</f>
        <v>68.525988675731668</v>
      </c>
      <c r="Q20" s="15">
        <f t="shared" si="4"/>
        <v>4.0501542576886411</v>
      </c>
      <c r="R20" s="15">
        <f>AVERAGE($Q$3:Q20)</f>
        <v>13.684391515054836</v>
      </c>
      <c r="S20" s="15">
        <f>SUM($M$3:M20)/P20</f>
        <v>-3.4354116957663448</v>
      </c>
    </row>
    <row r="21" spans="1:19" x14ac:dyDescent="0.3">
      <c r="A21" s="17">
        <v>41125.625</v>
      </c>
      <c r="B21" s="13">
        <v>19</v>
      </c>
      <c r="C21" s="15">
        <v>489</v>
      </c>
      <c r="D21" s="21">
        <f t="shared" si="9"/>
        <v>478.25</v>
      </c>
      <c r="E21" s="15">
        <f t="shared" si="0"/>
        <v>518.39934992763847</v>
      </c>
      <c r="F21" s="15">
        <f t="shared" si="5"/>
        <v>0.94328821991821132</v>
      </c>
      <c r="G21" s="21"/>
      <c r="H21" s="15" t="s">
        <v>2</v>
      </c>
      <c r="I21" s="15">
        <f t="shared" si="1"/>
        <v>564.02131094509321</v>
      </c>
      <c r="J21" s="15">
        <f t="shared" si="2"/>
        <v>2.3958772752622108</v>
      </c>
      <c r="K21" s="22">
        <f t="shared" si="10"/>
        <v>0.72105045594850592</v>
      </c>
      <c r="L21" s="26">
        <f t="shared" si="6"/>
        <v>397.54202602403717</v>
      </c>
      <c r="M21" s="13">
        <f t="shared" si="7"/>
        <v>-91.45797397596283</v>
      </c>
      <c r="N21" s="15">
        <f t="shared" si="8"/>
        <v>91.45797397596283</v>
      </c>
      <c r="O21" s="15">
        <f>SUMSQ($M$3:M21)/B21</f>
        <v>6202.5430344614642</v>
      </c>
      <c r="P21" s="15">
        <f>SUM($N$3:N21)/B21</f>
        <v>69.732935270480681</v>
      </c>
      <c r="Q21" s="15">
        <f t="shared" si="4"/>
        <v>18.703062162773584</v>
      </c>
      <c r="R21" s="15">
        <f>AVERAGE($Q$3:Q21)</f>
        <v>13.948532075461086</v>
      </c>
      <c r="S21" s="15">
        <f>SUM($M$3:M21)/P21</f>
        <v>-4.6874974596816559</v>
      </c>
    </row>
    <row r="22" spans="1:19" x14ac:dyDescent="0.3">
      <c r="A22" s="17">
        <v>41125.666666666664</v>
      </c>
      <c r="B22" s="13">
        <v>20</v>
      </c>
      <c r="C22" s="15">
        <v>450</v>
      </c>
      <c r="D22" s="21">
        <f t="shared" si="9"/>
        <v>457.16666666666669</v>
      </c>
      <c r="E22" s="15">
        <f t="shared" si="0"/>
        <v>518.31081093595117</v>
      </c>
      <c r="F22" s="15">
        <f t="shared" si="5"/>
        <v>0.86820492743997102</v>
      </c>
      <c r="G22" s="21"/>
      <c r="H22" s="15" t="s">
        <v>2</v>
      </c>
      <c r="I22" s="15">
        <f t="shared" si="1"/>
        <v>557.86071489965582</v>
      </c>
      <c r="J22" s="15">
        <f t="shared" si="2"/>
        <v>1.5402299431922513</v>
      </c>
      <c r="K22" s="22">
        <f t="shared" si="10"/>
        <v>0.93583800042675946</v>
      </c>
      <c r="L22" s="26">
        <f t="shared" si="6"/>
        <v>530.07472883148489</v>
      </c>
      <c r="M22" s="13">
        <f t="shared" si="7"/>
        <v>80.07472883148489</v>
      </c>
      <c r="N22" s="15">
        <f t="shared" si="8"/>
        <v>80.07472883148489</v>
      </c>
      <c r="O22" s="15">
        <f>SUMSQ($M$3:M22)/B22</f>
        <v>6213.013992610182</v>
      </c>
      <c r="P22" s="15">
        <f>SUM($N$3:N22)/B22</f>
        <v>70.250024948530893</v>
      </c>
      <c r="Q22" s="15">
        <f t="shared" si="4"/>
        <v>17.794384184774419</v>
      </c>
      <c r="R22" s="15">
        <f>AVERAGE($Q$3:Q22)</f>
        <v>14.140824680926752</v>
      </c>
      <c r="S22" s="15">
        <f>SUM($M$3:M22)/P22</f>
        <v>-3.5131407894282862</v>
      </c>
    </row>
    <row r="23" spans="1:19" x14ac:dyDescent="0.3">
      <c r="A23" s="17">
        <v>41125.708333333336</v>
      </c>
      <c r="B23" s="13">
        <v>21</v>
      </c>
      <c r="C23" s="15">
        <v>492</v>
      </c>
      <c r="D23" s="21">
        <f t="shared" si="9"/>
        <v>444.75</v>
      </c>
      <c r="E23" s="15">
        <f t="shared" si="0"/>
        <v>518.22227194426387</v>
      </c>
      <c r="F23" s="15">
        <f t="shared" si="5"/>
        <v>0.94939956585446772</v>
      </c>
      <c r="G23" s="21"/>
      <c r="H23" s="15" t="s">
        <v>2</v>
      </c>
      <c r="I23" s="15">
        <f t="shared" si="1"/>
        <v>537.9123541045177</v>
      </c>
      <c r="J23" s="15">
        <f t="shared" si="2"/>
        <v>-0.60862913064078539</v>
      </c>
      <c r="K23" s="22">
        <f t="shared" si="10"/>
        <v>1.4280944124471635</v>
      </c>
      <c r="L23" s="26">
        <f t="shared" si="6"/>
        <v>798.87736364773525</v>
      </c>
      <c r="M23" s="13">
        <f t="shared" si="7"/>
        <v>306.87736364773525</v>
      </c>
      <c r="N23" s="15">
        <f t="shared" si="8"/>
        <v>306.87736364773525</v>
      </c>
      <c r="O23" s="15">
        <f>SUMSQ($M$3:M23)/B23</f>
        <v>10401.618865313714</v>
      </c>
      <c r="P23" s="15">
        <f>SUM($N$3:N23)/B23</f>
        <v>81.517993458016804</v>
      </c>
      <c r="Q23" s="15">
        <f t="shared" si="4"/>
        <v>62.373447895881149</v>
      </c>
      <c r="R23" s="15">
        <f>AVERAGE($Q$3:Q23)</f>
        <v>16.437616262591249</v>
      </c>
      <c r="S23" s="15">
        <f>SUM($M$3:M23)/P23</f>
        <v>0.73700459241110294</v>
      </c>
    </row>
    <row r="24" spans="1:19" x14ac:dyDescent="0.3">
      <c r="A24" s="17">
        <v>41125.75</v>
      </c>
      <c r="B24" s="13">
        <v>22</v>
      </c>
      <c r="C24" s="15">
        <v>490</v>
      </c>
      <c r="D24" s="21">
        <f t="shared" si="9"/>
        <v>435.08333333333331</v>
      </c>
      <c r="E24" s="15">
        <f t="shared" si="0"/>
        <v>518.13373295257645</v>
      </c>
      <c r="F24" s="15">
        <f t="shared" si="5"/>
        <v>0.94570179248462194</v>
      </c>
      <c r="G24" s="21"/>
      <c r="H24" s="15" t="s">
        <v>2</v>
      </c>
      <c r="I24" s="15">
        <f t="shared" si="1"/>
        <v>521.2935222973681</v>
      </c>
      <c r="J24" s="15">
        <f t="shared" si="2"/>
        <v>-2.2096493982916674</v>
      </c>
      <c r="K24" s="22">
        <f t="shared" si="10"/>
        <v>1.2990397506873752</v>
      </c>
      <c r="L24" s="26">
        <f t="shared" si="6"/>
        <v>697.97889693346303</v>
      </c>
      <c r="M24" s="13">
        <f t="shared" si="7"/>
        <v>207.97889693346303</v>
      </c>
      <c r="N24" s="15">
        <f t="shared" si="8"/>
        <v>207.97889693346303</v>
      </c>
      <c r="O24" s="15">
        <f>SUMSQ($M$3:M24)/B24</f>
        <v>11894.964442784001</v>
      </c>
      <c r="P24" s="15">
        <f>SUM($N$3:N24)/B24</f>
        <v>87.266216343264375</v>
      </c>
      <c r="Q24" s="15">
        <f t="shared" si="4"/>
        <v>42.444672843563886</v>
      </c>
      <c r="R24" s="15">
        <f>AVERAGE($Q$3:Q24)</f>
        <v>17.619755198090004</v>
      </c>
      <c r="S24" s="15">
        <f>SUM($M$3:M24)/P24</f>
        <v>3.071727453173231</v>
      </c>
    </row>
    <row r="25" spans="1:19" x14ac:dyDescent="0.3">
      <c r="A25" s="17">
        <v>41125.791666666664</v>
      </c>
      <c r="B25" s="13">
        <v>23</v>
      </c>
      <c r="C25" s="15">
        <v>397</v>
      </c>
      <c r="D25" s="21">
        <f t="shared" si="9"/>
        <v>429.41666666666669</v>
      </c>
      <c r="E25" s="15">
        <f t="shared" si="0"/>
        <v>518.04519396088915</v>
      </c>
      <c r="F25" s="15">
        <f t="shared" si="5"/>
        <v>0.76634240531140285</v>
      </c>
      <c r="G25" s="21"/>
      <c r="H25" s="15" t="s">
        <v>2</v>
      </c>
      <c r="I25" s="15">
        <f t="shared" si="1"/>
        <v>509.681042048949</v>
      </c>
      <c r="J25" s="15">
        <f t="shared" si="2"/>
        <v>-3.1499324833044113</v>
      </c>
      <c r="K25" s="22">
        <f t="shared" si="10"/>
        <v>0.93399553670695001</v>
      </c>
      <c r="L25" s="26">
        <f t="shared" si="6"/>
        <v>484.82202046429518</v>
      </c>
      <c r="M25" s="13">
        <f t="shared" si="7"/>
        <v>87.822020464295178</v>
      </c>
      <c r="N25" s="15">
        <f t="shared" si="8"/>
        <v>87.822020464295178</v>
      </c>
      <c r="O25" s="15">
        <f>SUMSQ($M$3:M25)/B25</f>
        <v>11713.127174768657</v>
      </c>
      <c r="P25" s="15">
        <f>SUM($N$3:N25)/B25</f>
        <v>87.290381739830934</v>
      </c>
      <c r="Q25" s="15">
        <f t="shared" si="4"/>
        <v>22.121415734079388</v>
      </c>
      <c r="R25" s="15">
        <f>AVERAGE($Q$3:Q25)</f>
        <v>17.815479569219978</v>
      </c>
      <c r="S25" s="15">
        <f>SUM($M$3:M25)/P25</f>
        <v>4.0769675403775372</v>
      </c>
    </row>
    <row r="26" spans="1:19" x14ac:dyDescent="0.3">
      <c r="A26" s="17">
        <v>41125.833333333336</v>
      </c>
      <c r="B26" s="13">
        <v>24</v>
      </c>
      <c r="C26" s="15">
        <v>312</v>
      </c>
      <c r="D26" s="21">
        <f t="shared" si="9"/>
        <v>417.83333333333331</v>
      </c>
      <c r="E26" s="15">
        <f t="shared" si="0"/>
        <v>517.95665496920174</v>
      </c>
      <c r="F26" s="15">
        <f t="shared" si="5"/>
        <v>0.60236700698160128</v>
      </c>
      <c r="G26" s="21"/>
      <c r="H26" s="15" t="s">
        <v>2</v>
      </c>
      <c r="I26" s="15">
        <f t="shared" si="1"/>
        <v>501.67739109557129</v>
      </c>
      <c r="J26" s="15">
        <f t="shared" si="2"/>
        <v>-3.6353043303117403</v>
      </c>
      <c r="K26" s="22">
        <f t="shared" si="10"/>
        <v>0.68123174361325112</v>
      </c>
      <c r="L26" s="26">
        <f t="shared" si="6"/>
        <v>345.06507096375879</v>
      </c>
      <c r="M26" s="13">
        <f t="shared" si="7"/>
        <v>33.065070963758785</v>
      </c>
      <c r="N26" s="15">
        <f t="shared" si="8"/>
        <v>33.065070963758785</v>
      </c>
      <c r="O26" s="15">
        <f>SUMSQ($M$3:M26)/B26</f>
        <v>11270.634330729898</v>
      </c>
      <c r="P26" s="15">
        <f>SUM($N$3:N26)/B26</f>
        <v>85.030993790827935</v>
      </c>
      <c r="Q26" s="15">
        <f t="shared" si="4"/>
        <v>10.597779155050894</v>
      </c>
      <c r="R26" s="15">
        <f>AVERAGE($Q$3:Q26)</f>
        <v>17.51474205196293</v>
      </c>
      <c r="S26" s="15">
        <f>SUM($M$3:M26)/P26</f>
        <v>4.5741570992454763</v>
      </c>
    </row>
    <row r="27" spans="1:19" x14ac:dyDescent="0.3">
      <c r="A27" s="17">
        <v>41126.625</v>
      </c>
      <c r="B27" s="13">
        <v>25</v>
      </c>
      <c r="C27" s="15">
        <v>450</v>
      </c>
      <c r="D27" s="21">
        <f t="shared" si="9"/>
        <v>386.91666666666669</v>
      </c>
      <c r="E27" s="15">
        <f t="shared" si="0"/>
        <v>517.86811597751444</v>
      </c>
      <c r="F27" s="15">
        <f t="shared" si="5"/>
        <v>0.86894710470945224</v>
      </c>
      <c r="G27" s="21"/>
      <c r="H27" s="15" t="s">
        <v>2</v>
      </c>
      <c r="I27" s="15">
        <f t="shared" si="1"/>
        <v>510.64682551919429</v>
      </c>
      <c r="J27" s="15">
        <f t="shared" si="2"/>
        <v>-2.3748304549182664</v>
      </c>
      <c r="K27" s="22">
        <f t="shared" si="10"/>
        <v>0.72105045594850592</v>
      </c>
      <c r="L27" s="26">
        <f t="shared" si="6"/>
        <v>359.11347374363578</v>
      </c>
      <c r="M27" s="13">
        <f t="shared" si="7"/>
        <v>-90.88652625636422</v>
      </c>
      <c r="N27" s="15">
        <f t="shared" si="8"/>
        <v>90.88652625636422</v>
      </c>
      <c r="O27" s="15">
        <f>SUMSQ($M$3:M27)/B27</f>
        <v>11150.223383698654</v>
      </c>
      <c r="P27" s="15">
        <f>SUM($N$3:N27)/B27</f>
        <v>85.26521508944937</v>
      </c>
      <c r="Q27" s="15">
        <f t="shared" si="4"/>
        <v>20.197005834747607</v>
      </c>
      <c r="R27" s="15">
        <f>AVERAGE($Q$3:Q27)</f>
        <v>17.622032603274317</v>
      </c>
      <c r="S27" s="15">
        <f>SUM($M$3:M27)/P27</f>
        <v>3.495664642787383</v>
      </c>
    </row>
    <row r="28" spans="1:19" x14ac:dyDescent="0.3">
      <c r="A28" s="17">
        <v>41126.666666666664</v>
      </c>
      <c r="B28" s="13">
        <v>26</v>
      </c>
      <c r="C28" s="15">
        <v>421</v>
      </c>
      <c r="D28" s="21">
        <f t="shared" si="9"/>
        <v>347.5</v>
      </c>
      <c r="E28" s="15">
        <f t="shared" si="0"/>
        <v>517.77957698582713</v>
      </c>
      <c r="F28" s="15">
        <f t="shared" si="5"/>
        <v>0.81308730338648294</v>
      </c>
      <c r="G28" s="21"/>
      <c r="H28" s="15" t="s">
        <v>2</v>
      </c>
      <c r="I28" s="15">
        <f t="shared" si="1"/>
        <v>502.43121412687606</v>
      </c>
      <c r="J28" s="15">
        <f t="shared" si="2"/>
        <v>-2.9589085486582638</v>
      </c>
      <c r="K28" s="22">
        <f t="shared" si="10"/>
        <v>0.93583800042675946</v>
      </c>
      <c r="L28" s="26">
        <f t="shared" si="6"/>
        <v>475.66024753387182</v>
      </c>
      <c r="M28" s="13">
        <f t="shared" si="7"/>
        <v>54.660247533871825</v>
      </c>
      <c r="N28" s="15">
        <f t="shared" si="8"/>
        <v>54.660247533871825</v>
      </c>
      <c r="O28" s="15">
        <f>SUMSQ($M$3:M28)/B28</f>
        <v>10836.281817420404</v>
      </c>
      <c r="P28" s="15">
        <f>SUM($N$3:N28)/B28</f>
        <v>84.088100952696394</v>
      </c>
      <c r="Q28" s="15">
        <f t="shared" si="4"/>
        <v>12.983431718259341</v>
      </c>
      <c r="R28" s="15">
        <f>AVERAGE($Q$3:Q28)</f>
        <v>17.443624876927586</v>
      </c>
      <c r="S28" s="15">
        <f>SUM($M$3:M28)/P28</f>
        <v>4.1946344510758138</v>
      </c>
    </row>
    <row r="29" spans="1:19" x14ac:dyDescent="0.3">
      <c r="A29" s="17">
        <v>41126.708333333336</v>
      </c>
      <c r="B29" s="13">
        <v>27</v>
      </c>
      <c r="C29" s="15">
        <v>382</v>
      </c>
      <c r="D29" s="21">
        <f t="shared" si="9"/>
        <v>319.91666666666669</v>
      </c>
      <c r="E29" s="15">
        <f t="shared" si="0"/>
        <v>517.69103799413972</v>
      </c>
      <c r="F29" s="15">
        <f t="shared" si="5"/>
        <v>0.73789185433865723</v>
      </c>
      <c r="G29" s="21"/>
      <c r="H29" s="15" t="s">
        <v>2</v>
      </c>
      <c r="I29" s="15">
        <f t="shared" si="1"/>
        <v>476.2740067906289</v>
      </c>
      <c r="J29" s="15">
        <f t="shared" si="2"/>
        <v>-5.2787384274171529</v>
      </c>
      <c r="K29" s="22">
        <f t="shared" si="10"/>
        <v>1.4280944124471635</v>
      </c>
      <c r="L29" s="26">
        <f t="shared" si="6"/>
        <v>713.29360876835506</v>
      </c>
      <c r="M29" s="13">
        <f t="shared" si="7"/>
        <v>331.29360876835506</v>
      </c>
      <c r="N29" s="15">
        <f t="shared" si="8"/>
        <v>331.29360876835506</v>
      </c>
      <c r="O29" s="15">
        <f>SUMSQ($M$3:M29)/B29</f>
        <v>14499.954906062607</v>
      </c>
      <c r="P29" s="15">
        <f>SUM($N$3:N29)/B29</f>
        <v>93.243860501424493</v>
      </c>
      <c r="Q29" s="15">
        <f t="shared" si="4"/>
        <v>86.726075593810222</v>
      </c>
      <c r="R29" s="15">
        <f>AVERAGE($Q$3:Q29)</f>
        <v>20.009641570145462</v>
      </c>
      <c r="S29" s="15">
        <f>SUM($M$3:M29)/P29</f>
        <v>7.3357371763862842</v>
      </c>
    </row>
    <row r="30" spans="1:19" x14ac:dyDescent="0.3">
      <c r="A30" s="17">
        <v>41126.75</v>
      </c>
      <c r="B30" s="13">
        <v>28</v>
      </c>
      <c r="C30" s="15">
        <v>229</v>
      </c>
      <c r="D30" s="21">
        <f t="shared" si="9"/>
        <v>295.33333333333331</v>
      </c>
      <c r="E30" s="15">
        <f t="shared" si="0"/>
        <v>517.60249900245242</v>
      </c>
      <c r="F30" s="15">
        <f t="shared" si="5"/>
        <v>0.4424244481843489</v>
      </c>
      <c r="G30" s="21"/>
      <c r="H30" s="15" t="s">
        <v>2</v>
      </c>
      <c r="I30" s="15">
        <f t="shared" si="1"/>
        <v>441.52414742277068</v>
      </c>
      <c r="J30" s="15">
        <f t="shared" si="2"/>
        <v>-8.2258505214612612</v>
      </c>
      <c r="K30" s="22">
        <f t="shared" si="10"/>
        <v>1.2990397506873752</v>
      </c>
      <c r="L30" s="26">
        <f t="shared" si="6"/>
        <v>611.84157598947991</v>
      </c>
      <c r="M30" s="13">
        <f t="shared" si="7"/>
        <v>382.84157598947991</v>
      </c>
      <c r="N30" s="15">
        <f t="shared" si="8"/>
        <v>382.84157598947991</v>
      </c>
      <c r="O30" s="15">
        <f>SUMSQ($M$3:M30)/B30</f>
        <v>19216.659098921398</v>
      </c>
      <c r="P30" s="15">
        <f>SUM($N$3:N30)/B30</f>
        <v>103.58663605456933</v>
      </c>
      <c r="Q30" s="15">
        <f t="shared" si="4"/>
        <v>167.1797275063231</v>
      </c>
      <c r="R30" s="15">
        <f>AVERAGE($Q$3:Q30)</f>
        <v>25.265716067866094</v>
      </c>
      <c r="S30" s="15">
        <f>SUM($M$3:M30)/P30</f>
        <v>10.299147366630757</v>
      </c>
    </row>
    <row r="31" spans="1:19" x14ac:dyDescent="0.3">
      <c r="A31" s="17">
        <v>41126.791666666664</v>
      </c>
      <c r="B31" s="13">
        <v>29</v>
      </c>
      <c r="C31" s="15">
        <v>185</v>
      </c>
      <c r="D31" s="21">
        <f t="shared" si="9"/>
        <v>283.16666666666669</v>
      </c>
      <c r="E31" s="15">
        <f t="shared" si="0"/>
        <v>517.51396001076512</v>
      </c>
      <c r="F31" s="15">
        <f t="shared" si="5"/>
        <v>0.3574782794190744</v>
      </c>
      <c r="G31" s="21"/>
      <c r="H31" s="15" t="s">
        <v>2</v>
      </c>
      <c r="I31" s="15">
        <f t="shared" si="1"/>
        <v>409.77584237833048</v>
      </c>
      <c r="J31" s="15">
        <f t="shared" si="2"/>
        <v>-10.578095973759156</v>
      </c>
      <c r="K31" s="22">
        <f t="shared" si="10"/>
        <v>0.93399553670695001</v>
      </c>
      <c r="L31" s="26">
        <f t="shared" si="6"/>
        <v>404.69867536854588</v>
      </c>
      <c r="M31" s="13">
        <f t="shared" si="7"/>
        <v>219.69867536854588</v>
      </c>
      <c r="N31" s="15">
        <f t="shared" si="8"/>
        <v>219.69867536854588</v>
      </c>
      <c r="O31" s="15">
        <f>SUMSQ($M$3:M31)/B31</f>
        <v>20218.41250787906</v>
      </c>
      <c r="P31" s="15">
        <f>SUM($N$3:N31)/B31</f>
        <v>107.59049947918921</v>
      </c>
      <c r="Q31" s="15">
        <f t="shared" si="4"/>
        <v>118.75604073975452</v>
      </c>
      <c r="R31" s="15">
        <f>AVERAGE($Q$3:Q31)</f>
        <v>28.489520366896731</v>
      </c>
      <c r="S31" s="15">
        <f>SUM($M$3:M31)/P31</f>
        <v>11.957865346251646</v>
      </c>
    </row>
    <row r="32" spans="1:19" x14ac:dyDescent="0.3">
      <c r="A32" s="17">
        <v>41126.833333333336</v>
      </c>
      <c r="B32" s="13">
        <v>30</v>
      </c>
      <c r="C32" s="15">
        <v>193</v>
      </c>
      <c r="D32" s="21">
        <f t="shared" si="9"/>
        <v>324.20233333333334</v>
      </c>
      <c r="E32" s="15">
        <f t="shared" si="0"/>
        <v>517.4254210190777</v>
      </c>
      <c r="F32" s="15">
        <f t="shared" si="5"/>
        <v>0.3730006145037934</v>
      </c>
      <c r="G32" s="21"/>
      <c r="H32" s="15" t="s">
        <v>2</v>
      </c>
      <c r="I32" s="15">
        <f t="shared" si="1"/>
        <v>387.60900621889874</v>
      </c>
      <c r="J32" s="15">
        <f t="shared" si="2"/>
        <v>-11.736969992326415</v>
      </c>
      <c r="K32" s="22">
        <f t="shared" si="10"/>
        <v>0.68123174361325112</v>
      </c>
      <c r="L32" s="26">
        <f t="shared" si="6"/>
        <v>271.94617682966657</v>
      </c>
      <c r="M32" s="13">
        <f t="shared" si="7"/>
        <v>78.94617682966657</v>
      </c>
      <c r="N32" s="15">
        <f t="shared" si="8"/>
        <v>78.94617682966657</v>
      </c>
      <c r="O32" s="15">
        <f>SUMSQ($M$3:M32)/B32</f>
        <v>19752.215385483792</v>
      </c>
      <c r="P32" s="15">
        <f>SUM($N$3:N32)/B32</f>
        <v>106.63568872420511</v>
      </c>
      <c r="Q32" s="15">
        <f t="shared" si="4"/>
        <v>40.904754834024132</v>
      </c>
      <c r="R32" s="15">
        <f>AVERAGE($Q$3:Q32)</f>
        <v>28.903361515800977</v>
      </c>
      <c r="S32" s="15">
        <f>SUM($M$3:M32)/P32</f>
        <v>12.805270903903448</v>
      </c>
    </row>
    <row r="33" spans="1:19" x14ac:dyDescent="0.3">
      <c r="A33" s="17">
        <v>41127.625</v>
      </c>
      <c r="B33" s="13">
        <v>31</v>
      </c>
      <c r="C33" s="15">
        <v>274</v>
      </c>
      <c r="D33" s="21">
        <f t="shared" si="9"/>
        <v>411.28500000000003</v>
      </c>
      <c r="E33" s="15">
        <f t="shared" si="0"/>
        <v>517.3368820273904</v>
      </c>
      <c r="F33" s="15">
        <f t="shared" si="5"/>
        <v>0.52963554217557807</v>
      </c>
      <c r="G33" s="21"/>
      <c r="H33" s="15" t="s">
        <v>2</v>
      </c>
      <c r="I33" s="15">
        <f t="shared" si="1"/>
        <v>376.28494726157339</v>
      </c>
      <c r="J33" s="15">
        <f t="shared" si="2"/>
        <v>-11.695678888826309</v>
      </c>
      <c r="K33" s="22">
        <f t="shared" si="10"/>
        <v>0.72105045594850592</v>
      </c>
      <c r="L33" s="26">
        <f t="shared" si="6"/>
        <v>271.02270309946334</v>
      </c>
      <c r="M33" s="13">
        <f t="shared" si="7"/>
        <v>-2.9772969005366576</v>
      </c>
      <c r="N33" s="15">
        <f t="shared" si="8"/>
        <v>2.9772969005366576</v>
      </c>
      <c r="O33" s="15">
        <f>SUMSQ($M$3:M33)/B33</f>
        <v>19115.333092301538</v>
      </c>
      <c r="P33" s="15">
        <f>SUM($N$3:N33)/B33</f>
        <v>103.29186963311903</v>
      </c>
      <c r="Q33" s="15">
        <f t="shared" si="4"/>
        <v>1.0866047082250574</v>
      </c>
      <c r="R33" s="15">
        <f>AVERAGE($Q$3:Q33)</f>
        <v>28.006046780072726</v>
      </c>
      <c r="S33" s="15">
        <f>SUM($M$3:M33)/P33</f>
        <v>13.190985796624204</v>
      </c>
    </row>
    <row r="34" spans="1:19" x14ac:dyDescent="0.3">
      <c r="A34" s="17">
        <v>41127.666666666664</v>
      </c>
      <c r="B34" s="13">
        <v>32</v>
      </c>
      <c r="C34" s="15">
        <v>451</v>
      </c>
      <c r="D34" s="21">
        <f t="shared" si="9"/>
        <v>492.71233333333333</v>
      </c>
      <c r="E34" s="15">
        <f t="shared" si="0"/>
        <v>517.2483430357031</v>
      </c>
      <c r="F34" s="15">
        <f t="shared" si="5"/>
        <v>0.87192159447646544</v>
      </c>
      <c r="G34" s="21"/>
      <c r="H34" s="15" t="s">
        <v>2</v>
      </c>
      <c r="I34" s="15">
        <f t="shared" si="1"/>
        <v>376.32244313792233</v>
      </c>
      <c r="J34" s="15">
        <f t="shared" si="2"/>
        <v>-10.522361412308785</v>
      </c>
      <c r="K34" s="22">
        <f t="shared" si="10"/>
        <v>0.93583800042675946</v>
      </c>
      <c r="L34" s="26">
        <f t="shared" si="6"/>
        <v>341.19649189100681</v>
      </c>
      <c r="M34" s="13">
        <f t="shared" si="7"/>
        <v>-109.80350810899319</v>
      </c>
      <c r="N34" s="15">
        <f t="shared" si="8"/>
        <v>109.80350810899319</v>
      </c>
      <c r="O34" s="15">
        <f>SUMSQ($M$3:M34)/B34</f>
        <v>18894.754257949669</v>
      </c>
      <c r="P34" s="15">
        <f>SUM($N$3:N34)/B34</f>
        <v>103.49535833549011</v>
      </c>
      <c r="Q34" s="15">
        <f t="shared" si="4"/>
        <v>24.346675855652592</v>
      </c>
      <c r="R34" s="15">
        <f>AVERAGE($Q$3:Q34)</f>
        <v>27.891691438684596</v>
      </c>
      <c r="S34" s="15">
        <f>SUM($M$3:M34)/P34</f>
        <v>12.104099133290919</v>
      </c>
    </row>
    <row r="35" spans="1:19" x14ac:dyDescent="0.3">
      <c r="A35" s="17">
        <v>41127.708333333336</v>
      </c>
      <c r="B35" s="13">
        <v>33</v>
      </c>
      <c r="C35" s="15">
        <v>844.428</v>
      </c>
      <c r="D35" s="21">
        <f t="shared" si="9"/>
        <v>545.09266666666656</v>
      </c>
      <c r="E35" s="15">
        <f t="shared" si="0"/>
        <v>517.15980404401569</v>
      </c>
      <c r="F35" s="15">
        <f t="shared" si="5"/>
        <v>1.6328183153386189</v>
      </c>
      <c r="G35" s="21"/>
      <c r="H35" s="15" t="s">
        <v>2</v>
      </c>
      <c r="I35" s="15">
        <f t="shared" si="1"/>
        <v>388.34977762863917</v>
      </c>
      <c r="J35" s="15">
        <f t="shared" si="2"/>
        <v>-8.2673918220062212</v>
      </c>
      <c r="K35" s="22">
        <f t="shared" si="10"/>
        <v>1.4280944124471635</v>
      </c>
      <c r="L35" s="26">
        <f t="shared" si="6"/>
        <v>522.39705278506449</v>
      </c>
      <c r="M35" s="13">
        <f t="shared" si="7"/>
        <v>-322.03094721493551</v>
      </c>
      <c r="N35" s="15">
        <f t="shared" si="8"/>
        <v>322.03094721493551</v>
      </c>
      <c r="O35" s="15">
        <f>SUMSQ($M$3:M35)/B35</f>
        <v>21464.729309652666</v>
      </c>
      <c r="P35" s="15">
        <f>SUM($N$3:N35)/B35</f>
        <v>110.11764890759451</v>
      </c>
      <c r="Q35" s="15">
        <f t="shared" si="4"/>
        <v>38.135986397293259</v>
      </c>
      <c r="R35" s="15">
        <f>AVERAGE($Q$3:Q35)</f>
        <v>28.202124619248494</v>
      </c>
      <c r="S35" s="15">
        <f>SUM($M$3:M35)/P35</f>
        <v>8.4517526404354282</v>
      </c>
    </row>
    <row r="36" spans="1:19" x14ac:dyDescent="0.3">
      <c r="A36" s="17">
        <v>41127.75</v>
      </c>
      <c r="B36" s="13">
        <v>34</v>
      </c>
      <c r="C36" s="15">
        <v>811.56399999999996</v>
      </c>
      <c r="D36" s="21">
        <f t="shared" si="9"/>
        <v>567.2593333333333</v>
      </c>
      <c r="E36" s="15">
        <f t="shared" si="0"/>
        <v>517.07126505232839</v>
      </c>
      <c r="F36" s="15">
        <f t="shared" si="5"/>
        <v>1.569539935501673</v>
      </c>
      <c r="G36" s="21"/>
      <c r="H36" s="15" t="s">
        <v>2</v>
      </c>
      <c r="I36" s="15">
        <f t="shared" si="1"/>
        <v>404.548293961708</v>
      </c>
      <c r="J36" s="15">
        <f t="shared" si="2"/>
        <v>-5.8208010064987175</v>
      </c>
      <c r="K36" s="22">
        <f t="shared" si="10"/>
        <v>1.2990397506873752</v>
      </c>
      <c r="L36" s="26">
        <f t="shared" si="6"/>
        <v>493.74212769891119</v>
      </c>
      <c r="M36" s="13">
        <f t="shared" si="7"/>
        <v>-317.82187230108877</v>
      </c>
      <c r="N36" s="15">
        <f t="shared" si="8"/>
        <v>317.82187230108877</v>
      </c>
      <c r="O36" s="15">
        <f>SUMSQ($M$3:M36)/B36</f>
        <v>23804.317933279635</v>
      </c>
      <c r="P36" s="15">
        <f>SUM($N$3:N36)/B36</f>
        <v>116.226596654462</v>
      </c>
      <c r="Q36" s="15">
        <f t="shared" si="4"/>
        <v>39.161652352875286</v>
      </c>
      <c r="R36" s="15">
        <f>AVERAGE($Q$3:Q36)</f>
        <v>28.524463670237516</v>
      </c>
      <c r="S36" s="15">
        <f>SUM($M$3:M36)/P36</f>
        <v>5.2730207650684617</v>
      </c>
    </row>
    <row r="37" spans="1:19" x14ac:dyDescent="0.3">
      <c r="A37" s="17">
        <v>41127.791666666664</v>
      </c>
      <c r="B37" s="13">
        <v>35</v>
      </c>
      <c r="C37" s="15">
        <v>579.56399999999996</v>
      </c>
      <c r="D37" s="21">
        <f t="shared" si="9"/>
        <v>569.42600000000004</v>
      </c>
      <c r="E37" s="15">
        <f t="shared" si="0"/>
        <v>516.98272606064108</v>
      </c>
      <c r="F37" s="15">
        <f t="shared" si="5"/>
        <v>1.1210509960675519</v>
      </c>
      <c r="G37" s="21"/>
      <c r="H37" s="15" t="s">
        <v>2</v>
      </c>
      <c r="I37" s="15">
        <f t="shared" si="1"/>
        <v>420.90686031577081</v>
      </c>
      <c r="J37" s="15">
        <f t="shared" si="2"/>
        <v>-3.6028642704425637</v>
      </c>
      <c r="K37" s="22">
        <f t="shared" si="10"/>
        <v>0.93399553670695001</v>
      </c>
      <c r="L37" s="26">
        <f t="shared" si="6"/>
        <v>372.40969878251735</v>
      </c>
      <c r="M37" s="13">
        <f t="shared" si="7"/>
        <v>-207.15430121748261</v>
      </c>
      <c r="N37" s="15">
        <f t="shared" si="8"/>
        <v>207.15430121748261</v>
      </c>
      <c r="O37" s="15">
        <f>SUMSQ($M$3:M37)/B37</f>
        <v>24350.277549840317</v>
      </c>
      <c r="P37" s="15">
        <f>SUM($N$3:N37)/B37</f>
        <v>118.8245310705483</v>
      </c>
      <c r="Q37" s="15">
        <f t="shared" si="4"/>
        <v>35.743127802534772</v>
      </c>
      <c r="R37" s="15">
        <f>AVERAGE($Q$3:Q37)</f>
        <v>28.730711216874582</v>
      </c>
      <c r="S37" s="15">
        <f>SUM($M$3:M37)/P37</f>
        <v>3.4143703555106315</v>
      </c>
    </row>
    <row r="38" spans="1:19" x14ac:dyDescent="0.3">
      <c r="A38" s="17">
        <v>41127.833333333336</v>
      </c>
      <c r="B38" s="13">
        <v>36</v>
      </c>
      <c r="C38" s="15">
        <v>427</v>
      </c>
      <c r="D38" s="21">
        <f t="shared" si="9"/>
        <v>568.92599999999993</v>
      </c>
      <c r="E38" s="15">
        <f t="shared" si="0"/>
        <v>516.89418706895367</v>
      </c>
      <c r="F38" s="15">
        <f t="shared" si="5"/>
        <v>0.82608783515500861</v>
      </c>
      <c r="G38" s="21"/>
      <c r="H38" s="15" t="s">
        <v>2</v>
      </c>
      <c r="I38" s="15">
        <f t="shared" si="1"/>
        <v>438.25417526044839</v>
      </c>
      <c r="J38" s="15">
        <f t="shared" si="2"/>
        <v>-1.5078463489305496</v>
      </c>
      <c r="K38" s="22">
        <f t="shared" si="10"/>
        <v>0.68123174361325112</v>
      </c>
      <c r="L38" s="26">
        <f t="shared" si="6"/>
        <v>284.28072884273621</v>
      </c>
      <c r="M38" s="13">
        <f t="shared" si="7"/>
        <v>-142.71927115726379</v>
      </c>
      <c r="N38" s="15">
        <f t="shared" si="8"/>
        <v>142.71927115726379</v>
      </c>
      <c r="O38" s="15">
        <f>SUMSQ($M$3:M38)/B38</f>
        <v>24239.680683446437</v>
      </c>
      <c r="P38" s="15">
        <f>SUM($N$3:N38)/B38</f>
        <v>119.48827385073484</v>
      </c>
      <c r="Q38" s="15">
        <f t="shared" si="4"/>
        <v>33.423716898656622</v>
      </c>
      <c r="R38" s="15">
        <f>AVERAGE($Q$3:Q38)</f>
        <v>28.861072485812972</v>
      </c>
      <c r="S38" s="15">
        <f>SUM($M$3:M38)/P38</f>
        <v>2.2009832158593103</v>
      </c>
    </row>
    <row r="39" spans="1:19" x14ac:dyDescent="0.3">
      <c r="A39" s="17">
        <v>41128.625</v>
      </c>
      <c r="B39" s="13">
        <v>37</v>
      </c>
      <c r="C39" s="15">
        <v>306</v>
      </c>
      <c r="D39" s="21">
        <f t="shared" si="9"/>
        <v>568.92599999999993</v>
      </c>
      <c r="E39" s="15">
        <f t="shared" si="0"/>
        <v>516.80564807726637</v>
      </c>
      <c r="F39" s="15">
        <f t="shared" si="5"/>
        <v>0.59209879214449046</v>
      </c>
      <c r="G39" s="21"/>
      <c r="H39" s="15" t="s">
        <v>2</v>
      </c>
      <c r="I39" s="15">
        <f t="shared" si="1"/>
        <v>435.50978027307929</v>
      </c>
      <c r="J39" s="15">
        <f t="shared" si="2"/>
        <v>-1.6315012127744053</v>
      </c>
      <c r="K39" s="22">
        <f t="shared" si="10"/>
        <v>0.72105045594850592</v>
      </c>
      <c r="L39" s="26">
        <f t="shared" si="6"/>
        <v>314.91613959548607</v>
      </c>
      <c r="M39" s="13">
        <f t="shared" si="7"/>
        <v>8.9161395954860723</v>
      </c>
      <c r="N39" s="15">
        <f t="shared" si="8"/>
        <v>8.9161395954860723</v>
      </c>
      <c r="O39" s="15">
        <f>SUMSQ($M$3:M39)/B39</f>
        <v>23586.702760793458</v>
      </c>
      <c r="P39" s="15">
        <f>SUM($N$3:N39)/B39</f>
        <v>116.49983778978216</v>
      </c>
      <c r="Q39" s="15">
        <f t="shared" si="4"/>
        <v>2.9137711096359711</v>
      </c>
      <c r="R39" s="15">
        <f>AVERAGE($Q$3:Q39)</f>
        <v>28.159794070240618</v>
      </c>
      <c r="S39" s="15">
        <f>SUM($M$3:M39)/P39</f>
        <v>2.3339759950876307</v>
      </c>
    </row>
    <row r="40" spans="1:19" x14ac:dyDescent="0.3">
      <c r="A40" s="17">
        <v>41128.666666666664</v>
      </c>
      <c r="B40" s="13">
        <v>38</v>
      </c>
      <c r="C40" s="15">
        <v>445</v>
      </c>
      <c r="D40" s="21">
        <f t="shared" si="9"/>
        <v>568.92599999999993</v>
      </c>
      <c r="E40" s="15">
        <f t="shared" si="0"/>
        <v>516.71710908557907</v>
      </c>
      <c r="F40" s="15">
        <f t="shared" si="5"/>
        <v>0.86120624259472467</v>
      </c>
      <c r="G40" s="21"/>
      <c r="H40" s="15" t="s">
        <v>2</v>
      </c>
      <c r="I40" s="15">
        <f t="shared" si="1"/>
        <v>438.04141615003988</v>
      </c>
      <c r="J40" s="15">
        <f t="shared" si="2"/>
        <v>-1.2151875038009057</v>
      </c>
      <c r="K40" s="22">
        <f t="shared" si="10"/>
        <v>0.93583800042675946</v>
      </c>
      <c r="L40" s="26">
        <f t="shared" si="6"/>
        <v>406.03978110439925</v>
      </c>
      <c r="M40" s="13">
        <f t="shared" si="7"/>
        <v>-38.960218895600747</v>
      </c>
      <c r="N40" s="15">
        <f t="shared" si="8"/>
        <v>38.960218895600747</v>
      </c>
      <c r="O40" s="15">
        <f>SUMSQ($M$3:M40)/B40</f>
        <v>23005.94475804608</v>
      </c>
      <c r="P40" s="15">
        <f>SUM($N$3:N40)/B40</f>
        <v>114.45932150309318</v>
      </c>
      <c r="Q40" s="15">
        <f t="shared" si="4"/>
        <v>8.7551053697979206</v>
      </c>
      <c r="R40" s="15">
        <f>AVERAGE($Q$3:Q40)</f>
        <v>27.649144367597394</v>
      </c>
      <c r="S40" s="15">
        <f>SUM($M$3:M40)/P40</f>
        <v>2.0351999546935842</v>
      </c>
    </row>
    <row r="41" spans="1:19" x14ac:dyDescent="0.3">
      <c r="A41" s="17">
        <v>41128.708333333336</v>
      </c>
      <c r="B41" s="13">
        <v>39</v>
      </c>
      <c r="C41" s="15">
        <v>844.428</v>
      </c>
      <c r="D41" s="21">
        <f t="shared" si="9"/>
        <v>568.92599999999993</v>
      </c>
      <c r="E41" s="15">
        <f t="shared" si="0"/>
        <v>516.62857009389165</v>
      </c>
      <c r="F41" s="15">
        <f t="shared" si="5"/>
        <v>1.6344972943454024</v>
      </c>
      <c r="G41" s="21"/>
      <c r="H41" s="15" t="s">
        <v>2</v>
      </c>
      <c r="I41" s="15">
        <f t="shared" si="1"/>
        <v>452.27330985720204</v>
      </c>
      <c r="J41" s="15">
        <f t="shared" si="2"/>
        <v>0.32952061729540061</v>
      </c>
      <c r="K41" s="22">
        <f t="shared" si="10"/>
        <v>1.4280944124471635</v>
      </c>
      <c r="L41" s="26">
        <f t="shared" si="6"/>
        <v>623.82909634006091</v>
      </c>
      <c r="M41" s="13">
        <f t="shared" si="7"/>
        <v>-220.59890365993908</v>
      </c>
      <c r="N41" s="15">
        <f t="shared" si="8"/>
        <v>220.59890365993908</v>
      </c>
      <c r="O41" s="15">
        <f>SUMSQ($M$3:M41)/B41</f>
        <v>23663.840438505595</v>
      </c>
      <c r="P41" s="15">
        <f>SUM($N$3:N41)/B41</f>
        <v>117.18084925070463</v>
      </c>
      <c r="Q41" s="15">
        <f t="shared" si="4"/>
        <v>26.124063112537609</v>
      </c>
      <c r="R41" s="15">
        <f>AVERAGE($Q$3:Q41)</f>
        <v>27.610039720031757</v>
      </c>
      <c r="S41" s="15">
        <f>SUM($M$3:M41)/P41</f>
        <v>0.10538157349410299</v>
      </c>
    </row>
    <row r="42" spans="1:19" x14ac:dyDescent="0.3">
      <c r="A42" s="17">
        <v>41128.75</v>
      </c>
      <c r="B42" s="13">
        <v>40</v>
      </c>
      <c r="C42" s="15">
        <v>811.56399999999996</v>
      </c>
      <c r="D42" s="21">
        <f t="shared" si="9"/>
        <v>566.59266666666656</v>
      </c>
      <c r="E42" s="15">
        <f t="shared" si="0"/>
        <v>516.54003110220435</v>
      </c>
      <c r="F42" s="15">
        <f t="shared" si="5"/>
        <v>1.5711541238503182</v>
      </c>
      <c r="G42" s="21"/>
      <c r="H42" s="15" t="s">
        <v>2</v>
      </c>
      <c r="I42" s="15">
        <f t="shared" si="1"/>
        <v>469.81669416278601</v>
      </c>
      <c r="J42" s="15">
        <f t="shared" si="2"/>
        <v>2.0509069861242577</v>
      </c>
      <c r="K42" s="22">
        <f t="shared" si="10"/>
        <v>1.2990397506873752</v>
      </c>
      <c r="L42" s="26">
        <f t="shared" si="6"/>
        <v>587.94906805999142</v>
      </c>
      <c r="M42" s="13">
        <f t="shared" si="7"/>
        <v>-223.61493194000855</v>
      </c>
      <c r="N42" s="15">
        <f t="shared" si="8"/>
        <v>223.61493194000855</v>
      </c>
      <c r="O42" s="15">
        <f>SUMSQ($M$3:M42)/B42</f>
        <v>24322.335372206318</v>
      </c>
      <c r="P42" s="15">
        <f>SUM($N$3:N42)/B42</f>
        <v>119.84170131793721</v>
      </c>
      <c r="Q42" s="15">
        <f t="shared" si="4"/>
        <v>27.55357950081676</v>
      </c>
      <c r="R42" s="15">
        <f>AVERAGE($Q$3:Q42)</f>
        <v>27.608628214551384</v>
      </c>
      <c r="S42" s="15">
        <f>SUM($M$3:M42)/P42</f>
        <v>-1.7628774236282718</v>
      </c>
    </row>
    <row r="43" spans="1:19" x14ac:dyDescent="0.3">
      <c r="A43" s="17">
        <v>41128.791666666664</v>
      </c>
      <c r="B43" s="13">
        <v>41</v>
      </c>
      <c r="C43" s="15">
        <v>579.56399999999996</v>
      </c>
      <c r="D43" s="21">
        <f t="shared" si="9"/>
        <v>563.92600000000004</v>
      </c>
      <c r="E43" s="15">
        <f t="shared" si="0"/>
        <v>516.45149211051694</v>
      </c>
      <c r="F43" s="15">
        <f t="shared" si="5"/>
        <v>1.1222041350516176</v>
      </c>
      <c r="G43" s="21"/>
      <c r="H43" s="15" t="s">
        <v>2</v>
      </c>
      <c r="I43" s="15">
        <f t="shared" si="1"/>
        <v>486.73295769010167</v>
      </c>
      <c r="J43" s="15">
        <f t="shared" si="2"/>
        <v>3.5374426402433983</v>
      </c>
      <c r="K43" s="22">
        <f t="shared" si="10"/>
        <v>0.93399553670695001</v>
      </c>
      <c r="L43" s="26">
        <f t="shared" si="6"/>
        <v>440.72223338969746</v>
      </c>
      <c r="M43" s="13">
        <f t="shared" si="7"/>
        <v>-138.8417666103025</v>
      </c>
      <c r="N43" s="15">
        <f t="shared" si="8"/>
        <v>138.8417666103025</v>
      </c>
      <c r="O43" s="15">
        <f>SUMSQ($M$3:M43)/B43</f>
        <v>24199.279293749329</v>
      </c>
      <c r="P43" s="15">
        <f>SUM($N$3:N43)/B43</f>
        <v>120.30511754458027</v>
      </c>
      <c r="Q43" s="15">
        <f t="shared" si="4"/>
        <v>23.956244109417167</v>
      </c>
      <c r="R43" s="15">
        <f>AVERAGE($Q$3:Q43)</f>
        <v>27.519545675401769</v>
      </c>
      <c r="S43" s="15">
        <f>SUM($M$3:M43)/P43</f>
        <v>-2.9101671102491586</v>
      </c>
    </row>
    <row r="44" spans="1:19" x14ac:dyDescent="0.3">
      <c r="A44" s="17">
        <v>41128.833333333336</v>
      </c>
      <c r="B44" s="13">
        <v>42</v>
      </c>
      <c r="C44" s="15">
        <v>427</v>
      </c>
      <c r="D44" s="21">
        <f t="shared" si="9"/>
        <v>563.59266666666656</v>
      </c>
      <c r="E44" s="15">
        <f t="shared" si="0"/>
        <v>516.36295311882964</v>
      </c>
      <c r="F44" s="15">
        <f t="shared" si="5"/>
        <v>0.82693771391019077</v>
      </c>
      <c r="G44" s="21"/>
      <c r="H44" s="15" t="s">
        <v>2</v>
      </c>
      <c r="I44" s="15">
        <f t="shared" si="1"/>
        <v>503.92393911696354</v>
      </c>
      <c r="J44" s="15">
        <f t="shared" si="2"/>
        <v>4.9027965189052454</v>
      </c>
      <c r="K44" s="22">
        <f t="shared" si="10"/>
        <v>0.68123174361325112</v>
      </c>
      <c r="L44" s="26">
        <f t="shared" si="6"/>
        <v>333.98775965900762</v>
      </c>
      <c r="M44" s="13">
        <f t="shared" si="7"/>
        <v>-93.012240340992378</v>
      </c>
      <c r="N44" s="15">
        <f t="shared" si="8"/>
        <v>93.012240340992378</v>
      </c>
      <c r="O44" s="15">
        <f>SUMSQ($M$3:M44)/B44</f>
        <v>23829.088759451737</v>
      </c>
      <c r="P44" s="15">
        <f>SUM($N$3:N44)/B44</f>
        <v>119.65528713497103</v>
      </c>
      <c r="Q44" s="15">
        <f t="shared" si="4"/>
        <v>21.782726075173859</v>
      </c>
      <c r="R44" s="15">
        <f>AVERAGE($Q$3:Q44)</f>
        <v>27.382954732539204</v>
      </c>
      <c r="S44" s="15">
        <f>SUM($M$3:M44)/P44</f>
        <v>-3.7033067842129679</v>
      </c>
    </row>
    <row r="45" spans="1:19" x14ac:dyDescent="0.3">
      <c r="A45" s="17">
        <v>41129.625</v>
      </c>
      <c r="B45" s="13">
        <v>43</v>
      </c>
      <c r="C45" s="15">
        <v>278</v>
      </c>
      <c r="D45" s="21">
        <f t="shared" si="9"/>
        <v>563.59266666666656</v>
      </c>
      <c r="E45" s="15">
        <f t="shared" si="0"/>
        <v>516.27441412714234</v>
      </c>
      <c r="F45" s="15">
        <f t="shared" si="5"/>
        <v>0.53847332424948957</v>
      </c>
      <c r="G45" s="21"/>
      <c r="H45" s="15" t="s">
        <v>2</v>
      </c>
      <c r="I45" s="15">
        <f t="shared" si="1"/>
        <v>496.49892292932202</v>
      </c>
      <c r="J45" s="15">
        <f t="shared" si="2"/>
        <v>3.6700152482505688</v>
      </c>
      <c r="K45" s="22">
        <f t="shared" si="10"/>
        <v>0.72105045594850592</v>
      </c>
      <c r="L45" s="26">
        <f t="shared" si="6"/>
        <v>366.88974972903304</v>
      </c>
      <c r="M45" s="13">
        <f t="shared" si="7"/>
        <v>88.889749729033042</v>
      </c>
      <c r="N45" s="15">
        <f t="shared" si="8"/>
        <v>88.889749729033042</v>
      </c>
      <c r="O45" s="15">
        <f>SUMSQ($M$3:M45)/B45</f>
        <v>23458.677104741004</v>
      </c>
      <c r="P45" s="15">
        <f>SUM($N$3:N45)/B45</f>
        <v>118.93980952087944</v>
      </c>
      <c r="Q45" s="15">
        <f t="shared" si="4"/>
        <v>31.974730118357208</v>
      </c>
      <c r="R45" s="15">
        <f>AVERAGE($Q$3:Q45)</f>
        <v>27.489740206627996</v>
      </c>
      <c r="S45" s="15">
        <f>SUM($M$3:M45)/P45</f>
        <v>-2.9782331778719726</v>
      </c>
    </row>
    <row r="46" spans="1:19" x14ac:dyDescent="0.3">
      <c r="A46" s="17">
        <v>41129.666666666664</v>
      </c>
      <c r="B46" s="13">
        <v>44</v>
      </c>
      <c r="C46" s="15">
        <v>441</v>
      </c>
      <c r="D46" s="21">
        <f t="shared" si="9"/>
        <v>563.59266666666656</v>
      </c>
      <c r="E46" s="15">
        <f t="shared" si="0"/>
        <v>516.18587513545492</v>
      </c>
      <c r="F46" s="15">
        <f t="shared" si="5"/>
        <v>0.8543434085333601</v>
      </c>
      <c r="G46" s="21"/>
      <c r="H46" s="15" t="s">
        <v>2</v>
      </c>
      <c r="I46" s="15">
        <f t="shared" si="1"/>
        <v>497.27558495112453</v>
      </c>
      <c r="J46" s="15">
        <f t="shared" si="2"/>
        <v>3.3806799256057629</v>
      </c>
      <c r="K46" s="22">
        <f t="shared" si="10"/>
        <v>0.93583800042675946</v>
      </c>
      <c r="L46" s="26">
        <f t="shared" si="6"/>
        <v>468.07709897967504</v>
      </c>
      <c r="M46" s="13">
        <f t="shared" si="7"/>
        <v>27.077098979675043</v>
      </c>
      <c r="N46" s="15">
        <f t="shared" si="8"/>
        <v>27.077098979675043</v>
      </c>
      <c r="O46" s="15">
        <f>SUMSQ($M$3:M46)/B46</f>
        <v>22942.188290750419</v>
      </c>
      <c r="P46" s="15">
        <f>SUM($N$3:N46)/B46</f>
        <v>116.85202064494297</v>
      </c>
      <c r="Q46" s="15">
        <f t="shared" si="4"/>
        <v>6.1399317414229122</v>
      </c>
      <c r="R46" s="15">
        <f>AVERAGE($Q$3:Q46)</f>
        <v>27.004517286964244</v>
      </c>
      <c r="S46" s="15">
        <f>SUM($M$3:M46)/P46</f>
        <v>-2.7997238396008783</v>
      </c>
    </row>
    <row r="47" spans="1:19" x14ac:dyDescent="0.3">
      <c r="A47" s="17">
        <v>41129.708333333336</v>
      </c>
      <c r="B47" s="13">
        <v>45</v>
      </c>
      <c r="C47" s="15">
        <v>844.428</v>
      </c>
      <c r="D47" s="21">
        <f t="shared" si="9"/>
        <v>563.59266666666656</v>
      </c>
      <c r="E47" s="15">
        <f t="shared" si="0"/>
        <v>516.09733614376762</v>
      </c>
      <c r="F47" s="15">
        <f t="shared" si="5"/>
        <v>1.6361797297957188</v>
      </c>
      <c r="G47" s="21"/>
      <c r="H47" s="15" t="s">
        <v>2</v>
      </c>
      <c r="I47" s="15">
        <f t="shared" si="1"/>
        <v>509.72034246464426</v>
      </c>
      <c r="J47" s="15">
        <f t="shared" si="2"/>
        <v>4.2870876843971599</v>
      </c>
      <c r="K47" s="22">
        <f t="shared" si="10"/>
        <v>1.4280944124471635</v>
      </c>
      <c r="L47" s="26">
        <f t="shared" si="6"/>
        <v>714.98441442712556</v>
      </c>
      <c r="M47" s="13">
        <f t="shared" si="7"/>
        <v>-129.44358557287444</v>
      </c>
      <c r="N47" s="15">
        <f t="shared" si="8"/>
        <v>129.44358557287444</v>
      </c>
      <c r="O47" s="15">
        <f>SUMSQ($M$3:M47)/B47</f>
        <v>22804.70948086623</v>
      </c>
      <c r="P47" s="15">
        <f>SUM($N$3:N47)/B47</f>
        <v>117.131833198897</v>
      </c>
      <c r="Q47" s="15">
        <f t="shared" si="4"/>
        <v>15.329144174858536</v>
      </c>
      <c r="R47" s="15">
        <f>AVERAGE($Q$3:Q47)</f>
        <v>26.745064551139674</v>
      </c>
      <c r="S47" s="15">
        <f>SUM($M$3:M47)/P47</f>
        <v>-3.8981458840717171</v>
      </c>
    </row>
    <row r="48" spans="1:19" x14ac:dyDescent="0.3">
      <c r="A48" s="17">
        <v>41129.75</v>
      </c>
      <c r="B48" s="13">
        <v>46</v>
      </c>
      <c r="C48" s="15">
        <v>811.56399999999996</v>
      </c>
      <c r="D48" s="21">
        <f t="shared" si="9"/>
        <v>562.67599999999993</v>
      </c>
      <c r="E48" s="15">
        <f t="shared" si="0"/>
        <v>516.00879715208032</v>
      </c>
      <c r="F48" s="15">
        <f t="shared" si="5"/>
        <v>1.5727716358308759</v>
      </c>
      <c r="G48" s="21"/>
      <c r="H48" s="15" t="s">
        <v>2</v>
      </c>
      <c r="I48" s="15">
        <f t="shared" si="1"/>
        <v>525.08083386987551</v>
      </c>
      <c r="J48" s="15">
        <f t="shared" si="2"/>
        <v>5.3944280564805691</v>
      </c>
      <c r="K48" s="22">
        <f t="shared" si="10"/>
        <v>1.2990397506873752</v>
      </c>
      <c r="L48" s="26">
        <f t="shared" si="6"/>
        <v>667.71608391226914</v>
      </c>
      <c r="M48" s="13">
        <f t="shared" si="7"/>
        <v>-143.84791608773082</v>
      </c>
      <c r="N48" s="15">
        <f t="shared" si="8"/>
        <v>143.84791608773082</v>
      </c>
      <c r="O48" s="15">
        <f>SUMSQ($M$3:M48)/B48</f>
        <v>22758.785860907898</v>
      </c>
      <c r="P48" s="15">
        <f>SUM($N$3:N48)/B48</f>
        <v>117.71261760952382</v>
      </c>
      <c r="Q48" s="15">
        <f t="shared" si="4"/>
        <v>17.72477784718529</v>
      </c>
      <c r="R48" s="15">
        <f>AVERAGE($Q$3:Q48)</f>
        <v>26.548971361923275</v>
      </c>
      <c r="S48" s="15">
        <f>SUM($M$3:M48)/P48</f>
        <v>-5.1009390646428514</v>
      </c>
    </row>
    <row r="49" spans="1:19" x14ac:dyDescent="0.3">
      <c r="A49" s="17">
        <v>41129.791666666664</v>
      </c>
      <c r="B49" s="13">
        <v>47</v>
      </c>
      <c r="C49" s="15">
        <v>579.56399999999996</v>
      </c>
      <c r="D49" s="21">
        <f t="shared" si="9"/>
        <v>559.7593333333333</v>
      </c>
      <c r="E49" s="15">
        <f t="shared" si="0"/>
        <v>515.9202581603929</v>
      </c>
      <c r="F49" s="15">
        <f t="shared" si="5"/>
        <v>1.1233596487692503</v>
      </c>
      <c r="G49" s="21"/>
      <c r="H49" s="15" t="s">
        <v>2</v>
      </c>
      <c r="I49" s="15">
        <f t="shared" si="1"/>
        <v>539.479852389803</v>
      </c>
      <c r="J49" s="15">
        <f t="shared" si="2"/>
        <v>6.2948871028252622</v>
      </c>
      <c r="K49" s="22">
        <f t="shared" si="10"/>
        <v>0.93399553670695001</v>
      </c>
      <c r="L49" s="26">
        <f t="shared" si="6"/>
        <v>495.46152697266683</v>
      </c>
      <c r="M49" s="13">
        <f t="shared" si="7"/>
        <v>-84.102473027333133</v>
      </c>
      <c r="N49" s="15">
        <f t="shared" si="8"/>
        <v>84.102473027333133</v>
      </c>
      <c r="O49" s="15">
        <f>SUMSQ($M$3:M49)/B49</f>
        <v>22425.05054406546</v>
      </c>
      <c r="P49" s="15">
        <f>SUM($N$3:N49)/B49</f>
        <v>116.99750815032826</v>
      </c>
      <c r="Q49" s="15">
        <f t="shared" si="4"/>
        <v>14.511334904744452</v>
      </c>
      <c r="R49" s="15">
        <f>AVERAGE($Q$3:Q49)</f>
        <v>26.292851437302449</v>
      </c>
      <c r="S49" s="15">
        <f>SUM($M$3:M49)/P49</f>
        <v>-5.8509567717763282</v>
      </c>
    </row>
    <row r="50" spans="1:19" x14ac:dyDescent="0.3">
      <c r="A50" s="17">
        <v>41129.833333333336</v>
      </c>
      <c r="B50" s="13">
        <v>48</v>
      </c>
      <c r="C50" s="15">
        <v>427</v>
      </c>
      <c r="D50" s="21">
        <f t="shared" si="9"/>
        <v>554.89033333333327</v>
      </c>
      <c r="E50" s="15">
        <f t="shared" si="0"/>
        <v>515.8317191687056</v>
      </c>
      <c r="F50" s="15">
        <f t="shared" si="5"/>
        <v>0.82778934317598118</v>
      </c>
      <c r="G50" s="21"/>
      <c r="H50" s="15" t="s">
        <v>2</v>
      </c>
      <c r="I50" s="15">
        <f t="shared" si="1"/>
        <v>553.87784436301831</v>
      </c>
      <c r="J50" s="15">
        <f t="shared" si="2"/>
        <v>7.1051975898642672</v>
      </c>
      <c r="K50" s="22">
        <f t="shared" si="10"/>
        <v>0.68123174361325112</v>
      </c>
      <c r="L50" s="26">
        <f t="shared" si="6"/>
        <v>371.79907740463102</v>
      </c>
      <c r="M50" s="13">
        <f t="shared" si="7"/>
        <v>-55.200922595368979</v>
      </c>
      <c r="N50" s="15">
        <f t="shared" si="8"/>
        <v>55.200922595368979</v>
      </c>
      <c r="O50" s="15">
        <f>SUMSQ($M$3:M50)/B50</f>
        <v>22021.344113051178</v>
      </c>
      <c r="P50" s="15">
        <f>SUM($N$3:N50)/B50</f>
        <v>115.71007928459994</v>
      </c>
      <c r="Q50" s="15">
        <f t="shared" si="4"/>
        <v>12.927616532873298</v>
      </c>
      <c r="R50" s="15">
        <f>AVERAGE($Q$3:Q50)</f>
        <v>26.014409043460176</v>
      </c>
      <c r="S50" s="15">
        <f>SUM($M$3:M50)/P50</f>
        <v>-6.3931188169788307</v>
      </c>
    </row>
    <row r="51" spans="1:19" x14ac:dyDescent="0.3">
      <c r="A51" s="17">
        <v>41130.625</v>
      </c>
      <c r="B51" s="13">
        <v>49</v>
      </c>
      <c r="C51" s="15">
        <v>267</v>
      </c>
      <c r="D51" s="21">
        <f t="shared" si="9"/>
        <v>551.97433333333322</v>
      </c>
      <c r="E51" s="15">
        <f t="shared" si="0"/>
        <v>515.7431801770183</v>
      </c>
      <c r="F51" s="15">
        <f t="shared" si="5"/>
        <v>0.51769952616408366</v>
      </c>
      <c r="G51" s="21"/>
      <c r="H51" s="15" t="s">
        <v>2</v>
      </c>
      <c r="I51" s="15">
        <f t="shared" si="1"/>
        <v>541.91404656633438</v>
      </c>
      <c r="J51" s="15">
        <f t="shared" si="2"/>
        <v>5.1982980512094477</v>
      </c>
      <c r="K51" s="22">
        <f t="shared" si="10"/>
        <v>0.72105045594850592</v>
      </c>
      <c r="L51" s="26">
        <f t="shared" si="6"/>
        <v>404.49707817950582</v>
      </c>
      <c r="M51" s="13">
        <f t="shared" si="7"/>
        <v>137.49707817950582</v>
      </c>
      <c r="N51" s="15">
        <f t="shared" si="8"/>
        <v>137.49707817950582</v>
      </c>
      <c r="O51" s="15">
        <f>SUMSQ($M$3:M51)/B51</f>
        <v>21957.754366007302</v>
      </c>
      <c r="P51" s="15">
        <f>SUM($N$3:N51)/B51</f>
        <v>116.15471191510822</v>
      </c>
      <c r="Q51" s="15">
        <f t="shared" si="4"/>
        <v>51.497033026032149</v>
      </c>
      <c r="R51" s="15">
        <f>AVERAGE($Q$3:Q51)</f>
        <v>26.534462594124911</v>
      </c>
      <c r="S51" s="15">
        <f>SUM($M$3:M51)/P51</f>
        <v>-5.1849055202266632</v>
      </c>
    </row>
    <row r="52" spans="1:19" x14ac:dyDescent="0.3">
      <c r="A52" s="17">
        <v>41130.666666666664</v>
      </c>
      <c r="B52" s="13">
        <v>50</v>
      </c>
      <c r="C52" s="15">
        <v>417</v>
      </c>
      <c r="D52" s="21">
        <f t="shared" si="9"/>
        <v>551.92733333333331</v>
      </c>
      <c r="E52" s="15">
        <f t="shared" si="0"/>
        <v>515.65464118533089</v>
      </c>
      <c r="F52" s="15">
        <f t="shared" si="5"/>
        <v>0.80868078495608164</v>
      </c>
      <c r="G52" s="21"/>
      <c r="H52" s="15" t="s">
        <v>2</v>
      </c>
      <c r="I52" s="15">
        <f t="shared" si="1"/>
        <v>536.96010432036076</v>
      </c>
      <c r="J52" s="15">
        <f t="shared" si="2"/>
        <v>4.1830740214911408</v>
      </c>
      <c r="K52" s="22">
        <f t="shared" si="10"/>
        <v>0.93583800042675946</v>
      </c>
      <c r="L52" s="26">
        <f t="shared" si="6"/>
        <v>512.00852259567841</v>
      </c>
      <c r="M52" s="13">
        <f t="shared" si="7"/>
        <v>95.008522595678414</v>
      </c>
      <c r="N52" s="15">
        <f t="shared" si="8"/>
        <v>95.008522595678414</v>
      </c>
      <c r="O52" s="15">
        <f>SUMSQ($M$3:M52)/B52</f>
        <v>21699.131666003424</v>
      </c>
      <c r="P52" s="15">
        <f>SUM($N$3:N52)/B52</f>
        <v>115.73178812871961</v>
      </c>
      <c r="Q52" s="15">
        <f t="shared" si="4"/>
        <v>22.783818368268204</v>
      </c>
      <c r="R52" s="15">
        <f>AVERAGE($Q$3:Q52)</f>
        <v>26.459449709607775</v>
      </c>
      <c r="S52" s="15">
        <f>SUM($M$3:M52)/P52</f>
        <v>-4.3829158143580811</v>
      </c>
    </row>
    <row r="53" spans="1:19" x14ac:dyDescent="0.3">
      <c r="A53" s="17">
        <v>41130.708333333336</v>
      </c>
      <c r="B53" s="13">
        <v>51</v>
      </c>
      <c r="C53" s="15">
        <v>810</v>
      </c>
      <c r="D53" s="21">
        <f t="shared" si="9"/>
        <v>551.92733333333331</v>
      </c>
      <c r="E53" s="15">
        <f t="shared" si="0"/>
        <v>515.56610219364359</v>
      </c>
      <c r="F53" s="15">
        <f t="shared" si="5"/>
        <v>1.5710885501463181</v>
      </c>
      <c r="G53" s="21"/>
      <c r="H53" s="15" t="s">
        <v>2</v>
      </c>
      <c r="I53" s="15">
        <f t="shared" si="1"/>
        <v>543.74779960161607</v>
      </c>
      <c r="J53" s="15">
        <f t="shared" si="2"/>
        <v>4.4435361474675581</v>
      </c>
      <c r="K53" s="22">
        <f t="shared" si="10"/>
        <v>1.4280944124471635</v>
      </c>
      <c r="L53" s="26">
        <f t="shared" si="6"/>
        <v>772.80354932389764</v>
      </c>
      <c r="M53" s="13">
        <f t="shared" si="7"/>
        <v>-37.196450676102359</v>
      </c>
      <c r="N53" s="15">
        <f t="shared" si="8"/>
        <v>37.196450676102359</v>
      </c>
      <c r="O53" s="15">
        <f>SUMSQ($M$3:M53)/B53</f>
        <v>21300.787436138646</v>
      </c>
      <c r="P53" s="15">
        <f>SUM($N$3:N53)/B53</f>
        <v>114.19187955121731</v>
      </c>
      <c r="Q53" s="15">
        <f t="shared" si="4"/>
        <v>4.592154404457081</v>
      </c>
      <c r="R53" s="15">
        <f>AVERAGE($Q$3:Q53)</f>
        <v>26.030679213428346</v>
      </c>
      <c r="S53" s="15">
        <f>SUM($M$3:M53)/P53</f>
        <v>-4.7677570176539099</v>
      </c>
    </row>
    <row r="54" spans="1:19" x14ac:dyDescent="0.3">
      <c r="A54" s="17">
        <v>41130.75</v>
      </c>
      <c r="B54" s="13">
        <v>52</v>
      </c>
      <c r="C54" s="15">
        <v>811</v>
      </c>
      <c r="D54" s="21">
        <f t="shared" si="9"/>
        <v>556.67733333333331</v>
      </c>
      <c r="E54" s="15">
        <f t="shared" si="0"/>
        <v>515.47756320195629</v>
      </c>
      <c r="F54" s="15">
        <f t="shared" si="5"/>
        <v>1.5732983506835243</v>
      </c>
      <c r="G54" s="21"/>
      <c r="H54" s="15" t="s">
        <v>2</v>
      </c>
      <c r="I54" s="15">
        <f t="shared" si="1"/>
        <v>555.80293222465036</v>
      </c>
      <c r="J54" s="15">
        <f t="shared" si="2"/>
        <v>5.2046957950242323</v>
      </c>
      <c r="K54" s="22">
        <f t="shared" si="10"/>
        <v>1.2990397506873752</v>
      </c>
      <c r="L54" s="26">
        <f t="shared" si="6"/>
        <v>712.12233612046873</v>
      </c>
      <c r="M54" s="13">
        <f t="shared" si="7"/>
        <v>-98.877663879531269</v>
      </c>
      <c r="N54" s="15">
        <f t="shared" si="8"/>
        <v>98.877663879531269</v>
      </c>
      <c r="O54" s="15">
        <f>SUMSQ($M$3:M54)/B54</f>
        <v>21079.172147256628</v>
      </c>
      <c r="P54" s="15">
        <f>SUM($N$3:N54)/B54</f>
        <v>113.8973754036849</v>
      </c>
      <c r="Q54" s="15">
        <f t="shared" si="4"/>
        <v>12.19206706282753</v>
      </c>
      <c r="R54" s="15">
        <f>AVERAGE($Q$3:Q54)</f>
        <v>25.764552056686025</v>
      </c>
      <c r="S54" s="15">
        <f>SUM($M$3:M54)/P54</f>
        <v>-5.6482144271440733</v>
      </c>
    </row>
    <row r="55" spans="1:19" x14ac:dyDescent="0.3">
      <c r="A55" s="17">
        <v>41130.791666666664</v>
      </c>
      <c r="B55" s="13">
        <v>53</v>
      </c>
      <c r="C55" s="15">
        <v>579.56399999999996</v>
      </c>
      <c r="D55" s="21">
        <f t="shared" si="9"/>
        <v>565.59399999999994</v>
      </c>
      <c r="E55" s="15">
        <f t="shared" si="0"/>
        <v>515.38902421026887</v>
      </c>
      <c r="F55" s="15">
        <f t="shared" si="5"/>
        <v>1.124517544563675</v>
      </c>
      <c r="G55" s="21"/>
      <c r="H55" s="15" t="s">
        <v>2</v>
      </c>
      <c r="I55" s="15">
        <f t="shared" si="1"/>
        <v>566.95898187378964</v>
      </c>
      <c r="J55" s="15">
        <f t="shared" si="2"/>
        <v>5.7998311804357368</v>
      </c>
      <c r="K55" s="22">
        <f t="shared" si="10"/>
        <v>0.93399553670695001</v>
      </c>
      <c r="L55" s="26">
        <f t="shared" si="6"/>
        <v>523.97862062892898</v>
      </c>
      <c r="M55" s="13">
        <f t="shared" si="7"/>
        <v>-55.585379371070985</v>
      </c>
      <c r="N55" s="15">
        <f t="shared" si="8"/>
        <v>55.585379371070985</v>
      </c>
      <c r="O55" s="15">
        <f>SUMSQ($M$3:M55)/B55</f>
        <v>20739.748793531518</v>
      </c>
      <c r="P55" s="15">
        <f>SUM($N$3:N55)/B55</f>
        <v>112.79714906344691</v>
      </c>
      <c r="Q55" s="15">
        <f t="shared" si="4"/>
        <v>9.5908958063425231</v>
      </c>
      <c r="R55" s="15">
        <f>AVERAGE($Q$3:Q55)</f>
        <v>25.459388731207849</v>
      </c>
      <c r="S55" s="15">
        <f>SUM($M$3:M55)/P55</f>
        <v>-6.1960978991311686</v>
      </c>
    </row>
    <row r="56" spans="1:19" x14ac:dyDescent="0.3">
      <c r="A56" s="17">
        <v>41130.833333333336</v>
      </c>
      <c r="B56" s="13">
        <v>54</v>
      </c>
      <c r="C56" s="15">
        <v>427</v>
      </c>
      <c r="D56" s="21">
        <f t="shared" si="9"/>
        <v>563.09399999999994</v>
      </c>
      <c r="E56" s="15">
        <f t="shared" si="0"/>
        <v>515.30048521858157</v>
      </c>
      <c r="F56" s="15">
        <f t="shared" si="5"/>
        <v>0.82864272836629282</v>
      </c>
      <c r="G56" s="21"/>
      <c r="H56" s="15" t="s">
        <v>2</v>
      </c>
      <c r="I56" s="15">
        <f t="shared" si="1"/>
        <v>578.16351056845576</v>
      </c>
      <c r="J56" s="15">
        <f t="shared" si="2"/>
        <v>6.340300931858776</v>
      </c>
      <c r="K56" s="22">
        <f t="shared" si="10"/>
        <v>0.68123174361325112</v>
      </c>
      <c r="L56" s="26">
        <f t="shared" si="6"/>
        <v>390.18148488678605</v>
      </c>
      <c r="M56" s="13">
        <f t="shared" si="7"/>
        <v>-36.818515113213948</v>
      </c>
      <c r="N56" s="15">
        <f t="shared" si="8"/>
        <v>36.818515113213948</v>
      </c>
      <c r="O56" s="15">
        <f>SUMSQ($M$3:M56)/B56</f>
        <v>20380.783131709486</v>
      </c>
      <c r="P56" s="15">
        <f>SUM($N$3:N56)/B56</f>
        <v>111.39013732362777</v>
      </c>
      <c r="Q56" s="15">
        <f t="shared" si="4"/>
        <v>8.6226030710102908</v>
      </c>
      <c r="R56" s="15">
        <f>AVERAGE($Q$3:Q56)</f>
        <v>25.14759640416715</v>
      </c>
      <c r="S56" s="15">
        <f>SUM($M$3:M56)/P56</f>
        <v>-6.6048997795531355</v>
      </c>
    </row>
    <row r="57" spans="1:19" x14ac:dyDescent="0.3">
      <c r="A57" s="17">
        <v>41131.625</v>
      </c>
      <c r="B57" s="13">
        <v>55</v>
      </c>
      <c r="C57" s="15">
        <v>324</v>
      </c>
      <c r="D57" s="21">
        <f t="shared" si="9"/>
        <v>542.17733333333331</v>
      </c>
      <c r="E57" s="15">
        <f t="shared" si="0"/>
        <v>515.21194622689427</v>
      </c>
      <c r="F57" s="15">
        <f t="shared" si="5"/>
        <v>0.62886740568184263</v>
      </c>
      <c r="G57" s="21"/>
      <c r="H57" s="15" t="s">
        <v>2</v>
      </c>
      <c r="I57" s="15">
        <f t="shared" si="1"/>
        <v>570.98787250021473</v>
      </c>
      <c r="J57" s="15">
        <f t="shared" si="2"/>
        <v>4.9887070318487954</v>
      </c>
      <c r="K57" s="22">
        <f t="shared" si="10"/>
        <v>0.72105045594850592</v>
      </c>
      <c r="L57" s="26">
        <f t="shared" si="6"/>
        <v>421.45673978594135</v>
      </c>
      <c r="M57" s="13">
        <f t="shared" si="7"/>
        <v>97.456739785941352</v>
      </c>
      <c r="N57" s="15">
        <f t="shared" si="8"/>
        <v>97.456739785941352</v>
      </c>
      <c r="O57" s="15">
        <f>SUMSQ($M$3:M57)/B57</f>
        <v>20182.91100440031</v>
      </c>
      <c r="P57" s="15">
        <f>SUM($N$3:N57)/B57</f>
        <v>111.13680282294256</v>
      </c>
      <c r="Q57" s="15">
        <f t="shared" si="4"/>
        <v>30.079240674673258</v>
      </c>
      <c r="R57" s="15">
        <f>AVERAGE($Q$3:Q57)</f>
        <v>25.237262663630897</v>
      </c>
      <c r="S57" s="15">
        <f>SUM($M$3:M57)/P57</f>
        <v>-5.7430476444794847</v>
      </c>
    </row>
    <row r="58" spans="1:19" x14ac:dyDescent="0.3">
      <c r="A58" s="17">
        <v>41131.666666666664</v>
      </c>
      <c r="B58" s="13">
        <v>56</v>
      </c>
      <c r="C58" s="15">
        <v>467</v>
      </c>
      <c r="D58" s="21">
        <f t="shared" si="9"/>
        <v>520.6303333333334</v>
      </c>
      <c r="E58" s="15">
        <f t="shared" si="0"/>
        <v>515.12340723520686</v>
      </c>
      <c r="F58" s="15">
        <f t="shared" si="5"/>
        <v>0.90657887690738626</v>
      </c>
      <c r="G58" s="21"/>
      <c r="H58" s="15" t="s">
        <v>2</v>
      </c>
      <c r="I58" s="15">
        <f t="shared" si="1"/>
        <v>568.2807207991325</v>
      </c>
      <c r="J58" s="15">
        <f t="shared" si="2"/>
        <v>4.2191211585556925</v>
      </c>
      <c r="K58" s="22">
        <f t="shared" si="10"/>
        <v>0.93583800042675946</v>
      </c>
      <c r="L58" s="26">
        <f t="shared" si="6"/>
        <v>539.02077048193075</v>
      </c>
      <c r="M58" s="13">
        <f t="shared" si="7"/>
        <v>72.020770481930754</v>
      </c>
      <c r="N58" s="15">
        <f t="shared" si="8"/>
        <v>72.020770481930754</v>
      </c>
      <c r="O58" s="15">
        <f>SUMSQ($M$3:M58)/B58</f>
        <v>19915.126725407641</v>
      </c>
      <c r="P58" s="15">
        <f>SUM($N$3:N58)/B58</f>
        <v>110.43830224542448</v>
      </c>
      <c r="Q58" s="15">
        <f t="shared" si="4"/>
        <v>15.422006527180033</v>
      </c>
      <c r="R58" s="15">
        <f>AVERAGE($Q$3:Q58)</f>
        <v>25.061990232622843</v>
      </c>
      <c r="S58" s="15">
        <f>SUM($M$3:M58)/P58</f>
        <v>-5.1272354941404412</v>
      </c>
    </row>
    <row r="59" spans="1:19" x14ac:dyDescent="0.3">
      <c r="A59" s="17">
        <v>41131.708333333336</v>
      </c>
      <c r="B59" s="13">
        <v>57</v>
      </c>
      <c r="C59" s="15">
        <v>730</v>
      </c>
      <c r="D59" s="21">
        <f t="shared" si="9"/>
        <v>508.58333333333331</v>
      </c>
      <c r="E59" s="15">
        <f t="shared" si="0"/>
        <v>515.03486824351955</v>
      </c>
      <c r="F59" s="15">
        <f t="shared" si="5"/>
        <v>1.4173797639946202</v>
      </c>
      <c r="G59" s="21"/>
      <c r="H59" s="15" t="s">
        <v>2</v>
      </c>
      <c r="I59" s="15">
        <f t="shared" si="1"/>
        <v>566.36692632807126</v>
      </c>
      <c r="J59" s="15">
        <f t="shared" si="2"/>
        <v>3.6058295955939998</v>
      </c>
      <c r="K59" s="22">
        <f t="shared" si="10"/>
        <v>1.4280944124471635</v>
      </c>
      <c r="L59" s="26">
        <f t="shared" si="6"/>
        <v>817.58382542665868</v>
      </c>
      <c r="M59" s="13">
        <f t="shared" si="7"/>
        <v>87.583825426658677</v>
      </c>
      <c r="N59" s="15">
        <f t="shared" si="8"/>
        <v>87.583825426658677</v>
      </c>
      <c r="O59" s="15">
        <f>SUMSQ($M$3:M59)/B59</f>
        <v>19700.316194722727</v>
      </c>
      <c r="P59" s="15">
        <f>SUM($N$3:N59)/B59</f>
        <v>110.03734651176194</v>
      </c>
      <c r="Q59" s="15">
        <f t="shared" si="4"/>
        <v>11.997784305021737</v>
      </c>
      <c r="R59" s="15">
        <f>AVERAGE($Q$3:Q59)</f>
        <v>24.832793637401771</v>
      </c>
      <c r="S59" s="15">
        <f>SUM($M$3:M59)/P59</f>
        <v>-4.3499718316774167</v>
      </c>
    </row>
    <row r="60" spans="1:19" x14ac:dyDescent="0.3">
      <c r="A60" s="17">
        <v>41131.75</v>
      </c>
      <c r="B60" s="13">
        <v>58</v>
      </c>
      <c r="C60" s="15">
        <v>640</v>
      </c>
      <c r="D60" s="21">
        <f t="shared" si="9"/>
        <v>518.41666666666663</v>
      </c>
      <c r="E60" s="15">
        <f t="shared" si="0"/>
        <v>514.94632925183214</v>
      </c>
      <c r="F60" s="15">
        <f t="shared" si="5"/>
        <v>1.2428479700590525</v>
      </c>
      <c r="G60" s="21"/>
      <c r="H60" s="15" t="s">
        <v>2</v>
      </c>
      <c r="I60" s="15">
        <f t="shared" si="1"/>
        <v>562.24264091367115</v>
      </c>
      <c r="J60" s="15">
        <f t="shared" si="2"/>
        <v>2.8328180945945896</v>
      </c>
      <c r="K60" s="22">
        <f t="shared" si="10"/>
        <v>1.2990397506873752</v>
      </c>
      <c r="L60" s="26">
        <f t="shared" si="6"/>
        <v>740.4172667536742</v>
      </c>
      <c r="M60" s="13">
        <f t="shared" si="7"/>
        <v>100.4172667536742</v>
      </c>
      <c r="N60" s="15">
        <f t="shared" si="8"/>
        <v>100.4172667536742</v>
      </c>
      <c r="O60" s="15">
        <f>SUMSQ($M$3:M60)/B60</f>
        <v>19534.511216577139</v>
      </c>
      <c r="P60" s="15">
        <f>SUM($N$3:N60)/B60</f>
        <v>109.87148306765697</v>
      </c>
      <c r="Q60" s="15">
        <f t="shared" si="4"/>
        <v>15.690197930261593</v>
      </c>
      <c r="R60" s="15">
        <f>AVERAGE($Q$3:Q60)</f>
        <v>24.675162676933837</v>
      </c>
      <c r="S60" s="15">
        <f>SUM($M$3:M60)/P60</f>
        <v>-3.4425865606283166</v>
      </c>
    </row>
    <row r="61" spans="1:19" x14ac:dyDescent="0.3">
      <c r="A61" s="17">
        <v>41131.791666666664</v>
      </c>
      <c r="B61" s="13">
        <v>59</v>
      </c>
      <c r="C61" s="15">
        <v>492</v>
      </c>
      <c r="D61" s="21">
        <f t="shared" si="9"/>
        <v>538.33333333333337</v>
      </c>
      <c r="E61" s="15">
        <f t="shared" si="0"/>
        <v>514.85779026014484</v>
      </c>
      <c r="F61" s="15">
        <f t="shared" si="5"/>
        <v>0.95560368184660205</v>
      </c>
      <c r="G61" s="21"/>
      <c r="H61" s="15" t="s">
        <v>2</v>
      </c>
      <c r="I61" s="15">
        <f t="shared" si="1"/>
        <v>561.24482436278379</v>
      </c>
      <c r="J61" s="15">
        <f t="shared" si="2"/>
        <v>2.4497546300463946</v>
      </c>
      <c r="K61" s="22">
        <f t="shared" si="10"/>
        <v>0.93399553670695001</v>
      </c>
      <c r="L61" s="26">
        <f t="shared" si="6"/>
        <v>527.77795661635128</v>
      </c>
      <c r="M61" s="13">
        <f t="shared" si="7"/>
        <v>35.777956616351275</v>
      </c>
      <c r="N61" s="15">
        <f t="shared" si="8"/>
        <v>35.777956616351275</v>
      </c>
      <c r="O61" s="15">
        <f>SUMSQ($M$3:M61)/B61</f>
        <v>19225.113775273145</v>
      </c>
      <c r="P61" s="15">
        <f>SUM($N$3:N61)/B61</f>
        <v>108.61566058543144</v>
      </c>
      <c r="Q61" s="15">
        <f t="shared" si="4"/>
        <v>7.2719424016974132</v>
      </c>
      <c r="R61" s="15">
        <f>AVERAGE($Q$3:Q61)</f>
        <v>24.380192841760341</v>
      </c>
      <c r="S61" s="15">
        <f>SUM($M$3:M61)/P61</f>
        <v>-3.1529903933079866</v>
      </c>
    </row>
    <row r="62" spans="1:19" x14ac:dyDescent="0.3">
      <c r="A62" s="17">
        <v>41131.833333333336</v>
      </c>
      <c r="B62" s="13">
        <v>60</v>
      </c>
      <c r="C62" s="15">
        <v>370</v>
      </c>
      <c r="D62" s="21">
        <f t="shared" si="9"/>
        <v>525.5</v>
      </c>
      <c r="E62" s="15">
        <f t="shared" si="0"/>
        <v>514.76925126845754</v>
      </c>
      <c r="F62" s="15">
        <f t="shared" si="5"/>
        <v>0.71876865039679916</v>
      </c>
      <c r="G62" s="21"/>
      <c r="H62" s="15" t="s">
        <v>2</v>
      </c>
      <c r="I62" s="15">
        <f t="shared" si="1"/>
        <v>561.63850320893732</v>
      </c>
      <c r="J62" s="15">
        <f t="shared" si="2"/>
        <v>2.2441470516571087</v>
      </c>
      <c r="K62" s="22">
        <f t="shared" si="10"/>
        <v>0.68123174361325112</v>
      </c>
      <c r="L62" s="26">
        <f t="shared" si="6"/>
        <v>384.00664091262325</v>
      </c>
      <c r="M62" s="13">
        <f t="shared" si="7"/>
        <v>14.006640912623254</v>
      </c>
      <c r="N62" s="15">
        <f t="shared" si="8"/>
        <v>14.006640912623254</v>
      </c>
      <c r="O62" s="15">
        <f>SUMSQ($M$3:M62)/B62</f>
        <v>18907.964978846179</v>
      </c>
      <c r="P62" s="15">
        <f>SUM($N$3:N62)/B62</f>
        <v>107.03884359088464</v>
      </c>
      <c r="Q62" s="15">
        <f t="shared" si="4"/>
        <v>3.7855786250333119</v>
      </c>
      <c r="R62" s="15">
        <f>AVERAGE($Q$3:Q62)</f>
        <v>24.036949271481557</v>
      </c>
      <c r="S62" s="15">
        <f>SUM($M$3:M62)/P62</f>
        <v>-3.0685822310585409</v>
      </c>
    </row>
    <row r="63" spans="1:19" x14ac:dyDescent="0.3">
      <c r="A63" s="17">
        <v>41132.625</v>
      </c>
      <c r="B63" s="13">
        <v>61</v>
      </c>
      <c r="C63" s="15">
        <v>499</v>
      </c>
      <c r="D63" s="21">
        <f t="shared" si="9"/>
        <v>479</v>
      </c>
      <c r="E63" s="15">
        <f t="shared" si="0"/>
        <v>514.68071227677012</v>
      </c>
      <c r="F63" s="15">
        <f t="shared" si="5"/>
        <v>0.96953312626112598</v>
      </c>
      <c r="G63" s="21"/>
      <c r="H63" s="15" t="s">
        <v>2</v>
      </c>
      <c r="I63" s="15">
        <f t="shared" si="1"/>
        <v>576.69897360742357</v>
      </c>
      <c r="J63" s="15">
        <f t="shared" si="2"/>
        <v>3.5257793863400226</v>
      </c>
      <c r="K63" s="22">
        <f t="shared" si="10"/>
        <v>0.72105045594850592</v>
      </c>
      <c r="L63" s="26">
        <f t="shared" si="6"/>
        <v>406.58784207185352</v>
      </c>
      <c r="M63" s="13">
        <f t="shared" si="7"/>
        <v>-92.412157928146485</v>
      </c>
      <c r="N63" s="15">
        <f t="shared" si="8"/>
        <v>92.412157928146485</v>
      </c>
      <c r="O63" s="15">
        <f>SUMSQ($M$3:M63)/B63</f>
        <v>18737.998453503398</v>
      </c>
      <c r="P63" s="15">
        <f>SUM($N$3:N63)/B63</f>
        <v>106.7990618587086</v>
      </c>
      <c r="Q63" s="15">
        <f t="shared" si="4"/>
        <v>18.519470526682664</v>
      </c>
      <c r="R63" s="15">
        <f>AVERAGE($Q$3:Q63)</f>
        <v>23.946498800255345</v>
      </c>
      <c r="S63" s="15">
        <f>SUM($M$3:M63)/P63</f>
        <v>-3.9407616890959702</v>
      </c>
    </row>
    <row r="64" spans="1:19" x14ac:dyDescent="0.3">
      <c r="A64" s="17">
        <v>41132.666666666664</v>
      </c>
      <c r="B64" s="13">
        <v>62</v>
      </c>
      <c r="C64" s="15">
        <v>531</v>
      </c>
      <c r="D64" s="21">
        <f t="shared" si="9"/>
        <v>432.58333333333331</v>
      </c>
      <c r="E64" s="15">
        <f t="shared" si="0"/>
        <v>514.59217328508282</v>
      </c>
      <c r="F64" s="15">
        <f t="shared" si="5"/>
        <v>1.0318851074049027</v>
      </c>
      <c r="G64" s="21"/>
      <c r="H64" s="15" t="s">
        <v>2</v>
      </c>
      <c r="I64" s="15">
        <f t="shared" si="1"/>
        <v>578.94286738596361</v>
      </c>
      <c r="J64" s="15">
        <f t="shared" si="2"/>
        <v>3.3975908255600245</v>
      </c>
      <c r="K64" s="22">
        <f t="shared" si="10"/>
        <v>0.93583800042675946</v>
      </c>
      <c r="L64" s="26">
        <f t="shared" si="6"/>
        <v>542.99637263979412</v>
      </c>
      <c r="M64" s="13">
        <f t="shared" si="7"/>
        <v>11.996372639794117</v>
      </c>
      <c r="N64" s="15">
        <f t="shared" si="8"/>
        <v>11.996372639794117</v>
      </c>
      <c r="O64" s="15">
        <f>SUMSQ($M$3:M64)/B64</f>
        <v>18438.093848713226</v>
      </c>
      <c r="P64" s="15">
        <f>SUM($N$3:N64)/B64</f>
        <v>105.26998622614546</v>
      </c>
      <c r="Q64" s="15">
        <f t="shared" si="4"/>
        <v>2.2592038869668771</v>
      </c>
      <c r="R64" s="15">
        <f>AVERAGE($Q$3:Q64)</f>
        <v>23.596703721008758</v>
      </c>
      <c r="S64" s="15">
        <f>SUM($M$3:M64)/P64</f>
        <v>-3.8840441936226382</v>
      </c>
    </row>
    <row r="65" spans="1:19" x14ac:dyDescent="0.3">
      <c r="A65" s="17">
        <v>41132.708333333336</v>
      </c>
      <c r="B65" s="13">
        <v>63</v>
      </c>
      <c r="C65" s="15">
        <v>512</v>
      </c>
      <c r="D65" s="21">
        <f t="shared" si="9"/>
        <v>397</v>
      </c>
      <c r="E65" s="15">
        <f t="shared" si="0"/>
        <v>514.50363429339552</v>
      </c>
      <c r="F65" s="15">
        <f t="shared" si="5"/>
        <v>0.99513388414285175</v>
      </c>
      <c r="G65" s="21"/>
      <c r="H65" s="15" t="s">
        <v>2</v>
      </c>
      <c r="I65" s="15">
        <f t="shared" si="1"/>
        <v>559.95838376827498</v>
      </c>
      <c r="J65" s="15">
        <f t="shared" si="2"/>
        <v>1.1593833812351595</v>
      </c>
      <c r="K65" s="22">
        <f t="shared" si="10"/>
        <v>1.4280944124471635</v>
      </c>
      <c r="L65" s="26">
        <f t="shared" si="6"/>
        <v>831.63715451379778</v>
      </c>
      <c r="M65" s="13">
        <f t="shared" si="7"/>
        <v>319.63715451379778</v>
      </c>
      <c r="N65" s="15">
        <f t="shared" si="8"/>
        <v>319.63715451379778</v>
      </c>
      <c r="O65" s="15">
        <f>SUMSQ($M$3:M65)/B65</f>
        <v>19767.13855818885</v>
      </c>
      <c r="P65" s="15">
        <f>SUM($N$3:N65)/B65</f>
        <v>108.67263969102883</v>
      </c>
      <c r="Q65" s="15">
        <f t="shared" si="4"/>
        <v>62.429131740976132</v>
      </c>
      <c r="R65" s="15">
        <f>AVERAGE($Q$3:Q65)</f>
        <v>24.213091467357444</v>
      </c>
      <c r="S65" s="15">
        <f>SUM($M$3:M65)/P65</f>
        <v>-0.82114619194222283</v>
      </c>
    </row>
    <row r="66" spans="1:19" x14ac:dyDescent="0.3">
      <c r="A66" s="17">
        <v>41132.75</v>
      </c>
      <c r="B66" s="13">
        <v>64</v>
      </c>
      <c r="C66" s="15">
        <v>300</v>
      </c>
      <c r="D66" s="21">
        <f t="shared" si="9"/>
        <v>379.5</v>
      </c>
      <c r="E66" s="15">
        <f t="shared" si="0"/>
        <v>514.41509530170811</v>
      </c>
      <c r="F66" s="15">
        <f t="shared" si="5"/>
        <v>0.58318661862760435</v>
      </c>
      <c r="G66" s="21"/>
      <c r="H66" s="15" t="s">
        <v>2</v>
      </c>
      <c r="I66" s="15">
        <f t="shared" si="1"/>
        <v>528.09997195754624</v>
      </c>
      <c r="J66" s="15">
        <f t="shared" si="2"/>
        <v>-2.1423961379612306</v>
      </c>
      <c r="K66" s="22">
        <f t="shared" si="10"/>
        <v>1.2990397506873752</v>
      </c>
      <c r="L66" s="26">
        <f t="shared" si="6"/>
        <v>728.91428434415639</v>
      </c>
      <c r="M66" s="13">
        <f t="shared" si="7"/>
        <v>428.91428434415639</v>
      </c>
      <c r="N66" s="15">
        <f t="shared" si="8"/>
        <v>428.91428434415639</v>
      </c>
      <c r="O66" s="15">
        <f>SUMSQ($M$3:M66)/B66</f>
        <v>22332.768632505584</v>
      </c>
      <c r="P66" s="15">
        <f>SUM($N$3:N66)/B66</f>
        <v>113.67641538873394</v>
      </c>
      <c r="Q66" s="15">
        <f t="shared" si="4"/>
        <v>142.97142811471878</v>
      </c>
      <c r="R66" s="15">
        <f>AVERAGE($Q$3:Q66)</f>
        <v>26.068690477472465</v>
      </c>
      <c r="S66" s="15">
        <f>SUM($M$3:M66)/P66</f>
        <v>2.9881146316232545</v>
      </c>
    </row>
    <row r="67" spans="1:19" x14ac:dyDescent="0.3">
      <c r="A67" s="17">
        <v>41132.791666666664</v>
      </c>
      <c r="B67" s="13">
        <v>65</v>
      </c>
      <c r="C67" s="15">
        <v>275</v>
      </c>
      <c r="D67" s="21">
        <f t="shared" si="9"/>
        <v>378</v>
      </c>
      <c r="E67" s="15">
        <f t="shared" ref="E67:E130" si="11">(B67*$V$7)+$V$6</f>
        <v>514.32655631002081</v>
      </c>
      <c r="F67" s="15">
        <f t="shared" si="5"/>
        <v>0.53467976060376343</v>
      </c>
      <c r="G67" s="21"/>
      <c r="H67" s="15" t="s">
        <v>2</v>
      </c>
      <c r="I67" s="15">
        <f t="shared" ref="I67:I130" si="12">$V$4*(C67/K67)+(1-$V$4)*(I66+J66)</f>
        <v>502.80521375636596</v>
      </c>
      <c r="J67" s="15">
        <f t="shared" ref="J67:J130" si="13">$V$5*(I67-I66)+(1-$V$5)*J66</f>
        <v>-4.4576323442831365</v>
      </c>
      <c r="K67" s="22">
        <f t="shared" si="10"/>
        <v>0.93399553670695001</v>
      </c>
      <c r="L67" s="26">
        <f t="shared" si="6"/>
        <v>491.24202831269969</v>
      </c>
      <c r="M67" s="13">
        <f t="shared" si="7"/>
        <v>216.24202831269969</v>
      </c>
      <c r="N67" s="15">
        <f t="shared" si="8"/>
        <v>216.24202831269969</v>
      </c>
      <c r="O67" s="15">
        <f>SUMSQ($M$3:M67)/B67</f>
        <v>22708.581650602275</v>
      </c>
      <c r="P67" s="15">
        <f>SUM($N$3:N67)/B67</f>
        <v>115.25434789525649</v>
      </c>
      <c r="Q67" s="15">
        <f t="shared" ref="Q67:Q130" si="14">(N67/C67)*100</f>
        <v>78.633464840981702</v>
      </c>
      <c r="R67" s="15">
        <f>AVERAGE($Q$3:Q67)</f>
        <v>26.877379313834147</v>
      </c>
      <c r="S67" s="15">
        <f>SUM($M$3:M67)/P67</f>
        <v>4.8234205351756492</v>
      </c>
    </row>
    <row r="68" spans="1:19" x14ac:dyDescent="0.3">
      <c r="A68" s="17">
        <v>41132.833333333336</v>
      </c>
      <c r="B68" s="13">
        <v>66</v>
      </c>
      <c r="C68" s="15">
        <v>160</v>
      </c>
      <c r="D68" s="21">
        <f t="shared" si="9"/>
        <v>375.91666666666669</v>
      </c>
      <c r="E68" s="15">
        <f t="shared" si="11"/>
        <v>514.2380173183335</v>
      </c>
      <c r="F68" s="15">
        <f t="shared" ref="F68:F131" si="15">C68/E68</f>
        <v>0.31113996750837991</v>
      </c>
      <c r="G68" s="21"/>
      <c r="H68" s="15" t="s">
        <v>2</v>
      </c>
      <c r="I68" s="15">
        <f t="shared" si="12"/>
        <v>471.99969121266486</v>
      </c>
      <c r="J68" s="15">
        <f t="shared" si="13"/>
        <v>-7.0924213642249327</v>
      </c>
      <c r="K68" s="22">
        <f t="shared" si="10"/>
        <v>0.68123174361325112</v>
      </c>
      <c r="L68" s="26">
        <f t="shared" ref="L68:L131" si="16">(I67+J67)*K68</f>
        <v>339.49019181079979</v>
      </c>
      <c r="M68" s="13">
        <f t="shared" ref="M68:M131" si="17">L68-C68</f>
        <v>179.49019181079979</v>
      </c>
      <c r="N68" s="15">
        <f t="shared" ref="N68:N131" si="18">ABS(M68)</f>
        <v>179.49019181079979</v>
      </c>
      <c r="O68" s="15">
        <f>SUMSQ($M$3:M68)/B68</f>
        <v>22852.644488567053</v>
      </c>
      <c r="P68" s="15">
        <f>SUM($N$3:N68)/B68</f>
        <v>116.2276182576132</v>
      </c>
      <c r="Q68" s="15">
        <f t="shared" si="14"/>
        <v>112.18136988174987</v>
      </c>
      <c r="R68" s="15">
        <f>AVERAGE($Q$3:Q68)</f>
        <v>28.169864019408628</v>
      </c>
      <c r="S68" s="15">
        <f>SUM($M$3:M68)/P68</f>
        <v>6.3273290052890419</v>
      </c>
    </row>
    <row r="69" spans="1:19" x14ac:dyDescent="0.3">
      <c r="A69" s="17">
        <v>41133.625</v>
      </c>
      <c r="B69" s="13">
        <v>67</v>
      </c>
      <c r="C69" s="15">
        <v>499</v>
      </c>
      <c r="D69" s="21">
        <f t="shared" si="9"/>
        <v>391.25</v>
      </c>
      <c r="E69" s="15">
        <f t="shared" si="11"/>
        <v>514.14947832664609</v>
      </c>
      <c r="F69" s="15">
        <f t="shared" si="15"/>
        <v>0.97053487562420238</v>
      </c>
      <c r="G69" s="21"/>
      <c r="H69" s="15" t="s">
        <v>2</v>
      </c>
      <c r="I69" s="15">
        <f t="shared" si="12"/>
        <v>487.62113123648453</v>
      </c>
      <c r="J69" s="15">
        <f t="shared" si="13"/>
        <v>-4.8210352254204718</v>
      </c>
      <c r="K69" s="22">
        <f t="shared" si="10"/>
        <v>0.72105045594850592</v>
      </c>
      <c r="L69" s="26">
        <f t="shared" si="16"/>
        <v>335.22159889799269</v>
      </c>
      <c r="M69" s="13">
        <f t="shared" si="17"/>
        <v>-163.77840110200731</v>
      </c>
      <c r="N69" s="15">
        <f t="shared" si="18"/>
        <v>163.77840110200731</v>
      </c>
      <c r="O69" s="15">
        <f>SUMSQ($M$3:M69)/B69</f>
        <v>22911.908968850079</v>
      </c>
      <c r="P69" s="15">
        <f>SUM($N$3:N69)/B69</f>
        <v>116.93733143439522</v>
      </c>
      <c r="Q69" s="15">
        <f t="shared" si="14"/>
        <v>32.821322866133727</v>
      </c>
      <c r="R69" s="15">
        <f>AVERAGE($Q$3:Q69)</f>
        <v>28.239288778314972</v>
      </c>
      <c r="S69" s="15">
        <f>SUM($M$3:M69)/P69</f>
        <v>4.8883617584154528</v>
      </c>
    </row>
    <row r="70" spans="1:19" x14ac:dyDescent="0.3">
      <c r="A70" s="17">
        <v>41133.666666666664</v>
      </c>
      <c r="B70" s="13">
        <v>68</v>
      </c>
      <c r="C70" s="15">
        <v>513</v>
      </c>
      <c r="D70" s="21">
        <f t="shared" si="9"/>
        <v>423</v>
      </c>
      <c r="E70" s="15">
        <f t="shared" si="11"/>
        <v>514.06093933495879</v>
      </c>
      <c r="F70" s="15">
        <f t="shared" si="15"/>
        <v>0.99793616037753941</v>
      </c>
      <c r="G70" s="21"/>
      <c r="H70" s="15" t="s">
        <v>2</v>
      </c>
      <c r="I70" s="15">
        <f t="shared" si="12"/>
        <v>489.33726628148059</v>
      </c>
      <c r="J70" s="15">
        <f t="shared" si="13"/>
        <v>-4.1673181983788181</v>
      </c>
      <c r="K70" s="22">
        <f t="shared" si="10"/>
        <v>0.93583800042675946</v>
      </c>
      <c r="L70" s="26">
        <f t="shared" si="16"/>
        <v>451.82267645684169</v>
      </c>
      <c r="M70" s="13">
        <f t="shared" si="17"/>
        <v>-61.177323543158309</v>
      </c>
      <c r="N70" s="15">
        <f t="shared" si="18"/>
        <v>61.177323543158309</v>
      </c>
      <c r="O70" s="15">
        <f>SUMSQ($M$3:M70)/B70</f>
        <v>22630.008321012639</v>
      </c>
      <c r="P70" s="15">
        <f>SUM($N$3:N70)/B70</f>
        <v>116.11733131834761</v>
      </c>
      <c r="Q70" s="15">
        <f t="shared" si="14"/>
        <v>11.925404199446064</v>
      </c>
      <c r="R70" s="15">
        <f>AVERAGE($Q$3:Q70)</f>
        <v>27.999378710978664</v>
      </c>
      <c r="S70" s="15">
        <f>SUM($M$3:M70)/P70</f>
        <v>4.3960246913738361</v>
      </c>
    </row>
    <row r="71" spans="1:19" x14ac:dyDescent="0.3">
      <c r="A71" s="17">
        <v>41133.708333333336</v>
      </c>
      <c r="B71" s="13">
        <v>69</v>
      </c>
      <c r="C71" s="15">
        <v>505</v>
      </c>
      <c r="D71" s="21">
        <f t="shared" ref="D71:D134" si="19">(C68+C74+2*SUM(C69:C73))/12</f>
        <v>450.5</v>
      </c>
      <c r="E71" s="15">
        <f t="shared" si="11"/>
        <v>513.97240034327149</v>
      </c>
      <c r="F71" s="15">
        <f t="shared" si="15"/>
        <v>0.98254303083729977</v>
      </c>
      <c r="G71" s="21"/>
      <c r="H71" s="15" t="s">
        <v>2</v>
      </c>
      <c r="I71" s="15">
        <f t="shared" si="12"/>
        <v>472.01476098151306</v>
      </c>
      <c r="J71" s="15">
        <f t="shared" si="13"/>
        <v>-5.4828369085376902</v>
      </c>
      <c r="K71" s="22">
        <f t="shared" si="10"/>
        <v>1.4280944124471635</v>
      </c>
      <c r="L71" s="26">
        <f t="shared" si="16"/>
        <v>692.86849194475803</v>
      </c>
      <c r="M71" s="13">
        <f t="shared" si="17"/>
        <v>187.86849194475803</v>
      </c>
      <c r="N71" s="15">
        <f t="shared" si="18"/>
        <v>187.86849194475803</v>
      </c>
      <c r="O71" s="15">
        <f>SUMSQ($M$3:M71)/B71</f>
        <v>22813.552697021118</v>
      </c>
      <c r="P71" s="15">
        <f>SUM($N$3:N71)/B71</f>
        <v>117.15720321148399</v>
      </c>
      <c r="Q71" s="15">
        <f t="shared" si="14"/>
        <v>37.201681573219417</v>
      </c>
      <c r="R71" s="15">
        <f>AVERAGE($Q$3:Q71)</f>
        <v>28.132745419127083</v>
      </c>
      <c r="S71" s="15">
        <f>SUM($M$3:M71)/P71</f>
        <v>5.960565192530983</v>
      </c>
    </row>
    <row r="72" spans="1:19" x14ac:dyDescent="0.3">
      <c r="A72" s="17">
        <v>41133.75</v>
      </c>
      <c r="B72" s="13">
        <v>70</v>
      </c>
      <c r="C72" s="15">
        <v>491</v>
      </c>
      <c r="D72" s="21">
        <f t="shared" si="19"/>
        <v>443.41666666666669</v>
      </c>
      <c r="E72" s="15">
        <f t="shared" si="11"/>
        <v>513.88386135158407</v>
      </c>
      <c r="F72" s="15">
        <f t="shared" si="15"/>
        <v>0.95546880711257132</v>
      </c>
      <c r="G72" s="21"/>
      <c r="H72" s="15" t="s">
        <v>2</v>
      </c>
      <c r="I72" s="15">
        <f t="shared" si="12"/>
        <v>457.67588142496669</v>
      </c>
      <c r="J72" s="15">
        <f t="shared" si="13"/>
        <v>-6.3684411733385593</v>
      </c>
      <c r="K72" s="22">
        <f t="shared" si="10"/>
        <v>1.2990397506873752</v>
      </c>
      <c r="L72" s="26">
        <f t="shared" si="16"/>
        <v>606.04351433545935</v>
      </c>
      <c r="M72" s="13">
        <f t="shared" si="17"/>
        <v>115.04351433545935</v>
      </c>
      <c r="N72" s="15">
        <f t="shared" si="18"/>
        <v>115.04351433545935</v>
      </c>
      <c r="O72" s="15">
        <f>SUMSQ($M$3:M72)/B72</f>
        <v>22676.716375501575</v>
      </c>
      <c r="P72" s="15">
        <f>SUM($N$3:N72)/B72</f>
        <v>117.1270076561122</v>
      </c>
      <c r="Q72" s="15">
        <f t="shared" si="14"/>
        <v>23.430450984818606</v>
      </c>
      <c r="R72" s="15">
        <f>AVERAGE($Q$3:Q72)</f>
        <v>28.065569784351247</v>
      </c>
      <c r="S72" s="15">
        <f>SUM($M$3:M72)/P72</f>
        <v>6.9443135117066648</v>
      </c>
    </row>
    <row r="73" spans="1:19" x14ac:dyDescent="0.3">
      <c r="A73" s="17">
        <v>41133.791666666664</v>
      </c>
      <c r="B73" s="13">
        <v>71</v>
      </c>
      <c r="C73" s="15">
        <v>465</v>
      </c>
      <c r="D73" s="21">
        <f t="shared" si="19"/>
        <v>420.58333333333331</v>
      </c>
      <c r="E73" s="15">
        <f t="shared" si="11"/>
        <v>513.79532235989677</v>
      </c>
      <c r="F73" s="15">
        <f t="shared" si="15"/>
        <v>0.90502964850715939</v>
      </c>
      <c r="G73" s="21"/>
      <c r="H73" s="15" t="s">
        <v>2</v>
      </c>
      <c r="I73" s="15">
        <f t="shared" si="12"/>
        <v>455.96280137633374</v>
      </c>
      <c r="J73" s="15">
        <f t="shared" si="13"/>
        <v>-5.9029050608679983</v>
      </c>
      <c r="K73" s="22">
        <f t="shared" si="10"/>
        <v>0.93399553670695001</v>
      </c>
      <c r="L73" s="26">
        <f t="shared" si="16"/>
        <v>421.51913487765921</v>
      </c>
      <c r="M73" s="13">
        <f t="shared" si="17"/>
        <v>-43.480865122340788</v>
      </c>
      <c r="N73" s="15">
        <f t="shared" si="18"/>
        <v>43.480865122340788</v>
      </c>
      <c r="O73" s="15">
        <f>SUMSQ($M$3:M73)/B73</f>
        <v>22383.953970660528</v>
      </c>
      <c r="P73" s="15">
        <f>SUM($N$3:N73)/B73</f>
        <v>116.08973804296049</v>
      </c>
      <c r="Q73" s="15">
        <f t="shared" si="14"/>
        <v>9.3507236822238262</v>
      </c>
      <c r="R73" s="15">
        <f>AVERAGE($Q$3:Q73)</f>
        <v>27.801980402631141</v>
      </c>
      <c r="S73" s="15">
        <f>SUM($M$3:M73)/P73</f>
        <v>6.6318161252535779</v>
      </c>
    </row>
    <row r="74" spans="1:19" x14ac:dyDescent="0.3">
      <c r="A74" s="17">
        <v>41133.833333333336</v>
      </c>
      <c r="B74" s="13">
        <v>72</v>
      </c>
      <c r="C74" s="15">
        <v>300</v>
      </c>
      <c r="D74" s="21">
        <f t="shared" si="19"/>
        <v>442.58333333333331</v>
      </c>
      <c r="E74" s="15">
        <f t="shared" si="11"/>
        <v>513.70678336820936</v>
      </c>
      <c r="F74" s="15">
        <f t="shared" si="15"/>
        <v>0.58399073111901878</v>
      </c>
      <c r="G74" s="21"/>
      <c r="H74" s="15" t="s">
        <v>2</v>
      </c>
      <c r="I74" s="15">
        <f t="shared" si="12"/>
        <v>449.091784074776</v>
      </c>
      <c r="J74" s="15">
        <f t="shared" si="13"/>
        <v>-5.999716284936973</v>
      </c>
      <c r="K74" s="22">
        <f t="shared" ref="K74:K137" si="20">K68</f>
        <v>0.68123174361325112</v>
      </c>
      <c r="L74" s="26">
        <f t="shared" si="16"/>
        <v>306.59508789738373</v>
      </c>
      <c r="M74" s="13">
        <f t="shared" si="17"/>
        <v>6.5950878973837348</v>
      </c>
      <c r="N74" s="15">
        <f t="shared" si="18"/>
        <v>6.5950878973837348</v>
      </c>
      <c r="O74" s="15">
        <f>SUMSQ($M$3:M74)/B74</f>
        <v>22073.669820850995</v>
      </c>
      <c r="P74" s="15">
        <f>SUM($N$3:N74)/B74</f>
        <v>114.56897901316081</v>
      </c>
      <c r="Q74" s="15">
        <f t="shared" si="14"/>
        <v>2.1983626324612451</v>
      </c>
      <c r="R74" s="15">
        <f>AVERAGE($Q$3:Q74)</f>
        <v>27.446374600267674</v>
      </c>
      <c r="S74" s="15">
        <f>SUM($M$3:M74)/P74</f>
        <v>6.7774094813043293</v>
      </c>
    </row>
    <row r="75" spans="1:19" x14ac:dyDescent="0.3">
      <c r="A75" s="17">
        <v>41134.625</v>
      </c>
      <c r="B75" s="13">
        <v>73</v>
      </c>
      <c r="C75" s="15">
        <v>274</v>
      </c>
      <c r="D75" s="21">
        <f t="shared" si="19"/>
        <v>495.38033333333334</v>
      </c>
      <c r="E75" s="15">
        <f t="shared" si="11"/>
        <v>513.61824437652206</v>
      </c>
      <c r="F75" s="15">
        <f t="shared" si="15"/>
        <v>0.53347014635861867</v>
      </c>
      <c r="G75" s="21"/>
      <c r="H75" s="15" t="s">
        <v>2</v>
      </c>
      <c r="I75" s="15">
        <f t="shared" si="12"/>
        <v>436.78297566851342</v>
      </c>
      <c r="J75" s="15">
        <f t="shared" si="13"/>
        <v>-6.6306254970695342</v>
      </c>
      <c r="K75" s="22">
        <f t="shared" si="20"/>
        <v>0.72105045594850592</v>
      </c>
      <c r="L75" s="26">
        <f t="shared" si="16"/>
        <v>319.49173750702971</v>
      </c>
      <c r="M75" s="13">
        <f t="shared" si="17"/>
        <v>45.491737507029711</v>
      </c>
      <c r="N75" s="15">
        <f t="shared" si="18"/>
        <v>45.491737507029711</v>
      </c>
      <c r="O75" s="15">
        <f>SUMSQ($M$3:M75)/B75</f>
        <v>21799.640072365484</v>
      </c>
      <c r="P75" s="15">
        <f>SUM($N$3:N75)/B75</f>
        <v>113.62271543088504</v>
      </c>
      <c r="Q75" s="15">
        <f t="shared" si="14"/>
        <v>16.602823907675077</v>
      </c>
      <c r="R75" s="15">
        <f>AVERAGE($Q$3:Q75)</f>
        <v>27.297832809958184</v>
      </c>
      <c r="S75" s="15">
        <f>SUM($M$3:M75)/P75</f>
        <v>7.2342279359990824</v>
      </c>
    </row>
    <row r="76" spans="1:19" x14ac:dyDescent="0.3">
      <c r="A76" s="17">
        <v>41134.666666666664</v>
      </c>
      <c r="B76" s="13">
        <v>74</v>
      </c>
      <c r="C76" s="15">
        <v>464</v>
      </c>
      <c r="D76" s="21">
        <f t="shared" si="19"/>
        <v>529.59399999999994</v>
      </c>
      <c r="E76" s="15">
        <f t="shared" si="11"/>
        <v>513.52970538483476</v>
      </c>
      <c r="F76" s="15">
        <f t="shared" si="15"/>
        <v>0.90355045703204717</v>
      </c>
      <c r="G76" s="21"/>
      <c r="H76" s="15" t="s">
        <v>2</v>
      </c>
      <c r="I76" s="15">
        <f t="shared" si="12"/>
        <v>436.71834607123247</v>
      </c>
      <c r="J76" s="15">
        <f t="shared" si="13"/>
        <v>-5.9740259070906756</v>
      </c>
      <c r="K76" s="22">
        <f t="shared" si="20"/>
        <v>0.93583800042675946</v>
      </c>
      <c r="L76" s="26">
        <f t="shared" si="16"/>
        <v>402.55291526331524</v>
      </c>
      <c r="M76" s="13">
        <f t="shared" si="17"/>
        <v>-61.447084736684758</v>
      </c>
      <c r="N76" s="15">
        <f t="shared" si="18"/>
        <v>61.447084736684758</v>
      </c>
      <c r="O76" s="15">
        <f>SUMSQ($M$3:M76)/B76</f>
        <v>21556.07391223402</v>
      </c>
      <c r="P76" s="15">
        <f>SUM($N$3:N76)/B76</f>
        <v>112.91763934042288</v>
      </c>
      <c r="Q76" s="15">
        <f t="shared" si="14"/>
        <v>13.242906193251025</v>
      </c>
      <c r="R76" s="15">
        <f>AVERAGE($Q$3:Q76)</f>
        <v>27.107901369191872</v>
      </c>
      <c r="S76" s="15">
        <f>SUM($M$3:M76)/P76</f>
        <v>6.735223494220187</v>
      </c>
    </row>
    <row r="77" spans="1:19" x14ac:dyDescent="0.3">
      <c r="A77" s="17">
        <v>41134.708333333336</v>
      </c>
      <c r="B77" s="13">
        <v>75</v>
      </c>
      <c r="C77" s="15">
        <v>818</v>
      </c>
      <c r="D77" s="21">
        <f t="shared" si="19"/>
        <v>547.67733333333331</v>
      </c>
      <c r="E77" s="15">
        <f t="shared" si="11"/>
        <v>513.44116639314734</v>
      </c>
      <c r="F77" s="15">
        <f t="shared" si="15"/>
        <v>1.5931718248194551</v>
      </c>
      <c r="G77" s="21"/>
      <c r="H77" s="15" t="s">
        <v>2</v>
      </c>
      <c r="I77" s="15">
        <f t="shared" si="12"/>
        <v>444.94901429445673</v>
      </c>
      <c r="J77" s="15">
        <f t="shared" si="13"/>
        <v>-4.5535564940591824</v>
      </c>
      <c r="K77" s="22">
        <f t="shared" si="20"/>
        <v>1.4280944124471635</v>
      </c>
      <c r="L77" s="26">
        <f t="shared" si="16"/>
        <v>615.14355681976303</v>
      </c>
      <c r="M77" s="13">
        <f t="shared" si="17"/>
        <v>-202.85644318023697</v>
      </c>
      <c r="N77" s="15">
        <f t="shared" si="18"/>
        <v>202.85644318023697</v>
      </c>
      <c r="O77" s="15">
        <f>SUMSQ($M$3:M77)/B77</f>
        <v>21817.336080600722</v>
      </c>
      <c r="P77" s="15">
        <f>SUM($N$3:N77)/B77</f>
        <v>114.1168233916204</v>
      </c>
      <c r="Q77" s="15">
        <f t="shared" si="14"/>
        <v>24.799076183403052</v>
      </c>
      <c r="R77" s="15">
        <f>AVERAGE($Q$3:Q77)</f>
        <v>27.077117033381352</v>
      </c>
      <c r="S77" s="15">
        <f>SUM($M$3:M77)/P77</f>
        <v>4.8868263034581672</v>
      </c>
    </row>
    <row r="78" spans="1:19" x14ac:dyDescent="0.3">
      <c r="A78" s="17">
        <v>41134.75</v>
      </c>
      <c r="B78" s="13">
        <v>76</v>
      </c>
      <c r="C78" s="15">
        <v>811.56399999999996</v>
      </c>
      <c r="D78" s="21">
        <f t="shared" si="19"/>
        <v>559.01066666666668</v>
      </c>
      <c r="E78" s="15">
        <f t="shared" si="11"/>
        <v>513.35262740146004</v>
      </c>
      <c r="F78" s="15">
        <f t="shared" si="15"/>
        <v>1.5809094113495752</v>
      </c>
      <c r="G78" s="21"/>
      <c r="H78" s="15" t="s">
        <v>2</v>
      </c>
      <c r="I78" s="15">
        <f t="shared" si="12"/>
        <v>458.83005875609609</v>
      </c>
      <c r="J78" s="15">
        <f t="shared" si="13"/>
        <v>-2.7100963984893278</v>
      </c>
      <c r="K78" s="22">
        <f t="shared" si="20"/>
        <v>1.2990397506873752</v>
      </c>
      <c r="L78" s="26">
        <f t="shared" si="16"/>
        <v>572.09120570488085</v>
      </c>
      <c r="M78" s="13">
        <f t="shared" si="17"/>
        <v>-239.47279429511912</v>
      </c>
      <c r="N78" s="15">
        <f t="shared" si="18"/>
        <v>239.47279429511912</v>
      </c>
      <c r="O78" s="15">
        <f>SUMSQ($M$3:M78)/B78</f>
        <v>22284.834542796929</v>
      </c>
      <c r="P78" s="15">
        <f>SUM($N$3:N78)/B78</f>
        <v>115.76624406140327</v>
      </c>
      <c r="Q78" s="15">
        <f t="shared" si="14"/>
        <v>29.507567400121136</v>
      </c>
      <c r="R78" s="15">
        <f>AVERAGE($Q$3:Q78)</f>
        <v>27.109096643470032</v>
      </c>
      <c r="S78" s="15">
        <f>SUM($M$3:M78)/P78</f>
        <v>2.7486103786296123</v>
      </c>
    </row>
    <row r="79" spans="1:19" x14ac:dyDescent="0.3">
      <c r="A79" s="17">
        <v>41134.791666666664</v>
      </c>
      <c r="B79" s="13">
        <v>77</v>
      </c>
      <c r="C79" s="15">
        <v>555</v>
      </c>
      <c r="D79" s="21">
        <f t="shared" si="19"/>
        <v>559.26066666666668</v>
      </c>
      <c r="E79" s="15">
        <f t="shared" si="11"/>
        <v>513.26408840977274</v>
      </c>
      <c r="F79" s="15">
        <f t="shared" si="15"/>
        <v>1.081314692636175</v>
      </c>
      <c r="G79" s="21"/>
      <c r="H79" s="15" t="s">
        <v>2</v>
      </c>
      <c r="I79" s="15">
        <f t="shared" si="12"/>
        <v>469.93009162330196</v>
      </c>
      <c r="J79" s="15">
        <f t="shared" si="13"/>
        <v>-1.3290834719198081</v>
      </c>
      <c r="K79" s="22">
        <f t="shared" si="20"/>
        <v>0.93399553670695001</v>
      </c>
      <c r="L79" s="26">
        <f t="shared" si="16"/>
        <v>426.01400904494676</v>
      </c>
      <c r="M79" s="13">
        <f t="shared" si="17"/>
        <v>-128.98599095505324</v>
      </c>
      <c r="N79" s="15">
        <f t="shared" si="18"/>
        <v>128.98599095505324</v>
      </c>
      <c r="O79" s="15">
        <f>SUMSQ($M$3:M79)/B79</f>
        <v>22211.491053444464</v>
      </c>
      <c r="P79" s="15">
        <f>SUM($N$3:N79)/B79</f>
        <v>115.93792908599615</v>
      </c>
      <c r="Q79" s="15">
        <f t="shared" si="14"/>
        <v>23.240719091000585</v>
      </c>
      <c r="R79" s="15">
        <f>AVERAGE($Q$3:Q79)</f>
        <v>27.058857973957444</v>
      </c>
      <c r="S79" s="15">
        <f>SUM($M$3:M79)/P79</f>
        <v>1.6319966249073079</v>
      </c>
    </row>
    <row r="80" spans="1:19" x14ac:dyDescent="0.3">
      <c r="A80" s="17">
        <v>41134.833333333336</v>
      </c>
      <c r="B80" s="13">
        <v>78</v>
      </c>
      <c r="C80" s="15">
        <v>427</v>
      </c>
      <c r="D80" s="21">
        <f t="shared" si="19"/>
        <v>558.26066666666668</v>
      </c>
      <c r="E80" s="15">
        <f t="shared" si="11"/>
        <v>513.17554941808532</v>
      </c>
      <c r="F80" s="15">
        <f t="shared" si="15"/>
        <v>0.83207393743563196</v>
      </c>
      <c r="G80" s="21"/>
      <c r="H80" s="15" t="s">
        <v>2</v>
      </c>
      <c r="I80" s="15">
        <f t="shared" si="12"/>
        <v>484.4214861558969</v>
      </c>
      <c r="J80" s="15">
        <f t="shared" si="13"/>
        <v>0.2529643285316665</v>
      </c>
      <c r="K80" s="22">
        <f t="shared" si="20"/>
        <v>0.68123174361325112</v>
      </c>
      <c r="L80" s="26">
        <f t="shared" si="16"/>
        <v>319.22588184189334</v>
      </c>
      <c r="M80" s="13">
        <f t="shared" si="17"/>
        <v>-107.77411815810666</v>
      </c>
      <c r="N80" s="15">
        <f t="shared" si="18"/>
        <v>107.77411815810666</v>
      </c>
      <c r="O80" s="15">
        <f>SUMSQ($M$3:M80)/B80</f>
        <v>22075.641944358733</v>
      </c>
      <c r="P80" s="15">
        <f>SUM($N$3:N80)/B80</f>
        <v>115.83326484333088</v>
      </c>
      <c r="Q80" s="15">
        <f t="shared" si="14"/>
        <v>25.239840318057766</v>
      </c>
      <c r="R80" s="15">
        <f>AVERAGE($Q$3:Q80)</f>
        <v>27.035537234779241</v>
      </c>
      <c r="S80" s="15">
        <f>SUM($M$3:M80)/P80</f>
        <v>0.70304666728618548</v>
      </c>
    </row>
    <row r="81" spans="1:19" x14ac:dyDescent="0.3">
      <c r="A81" s="17">
        <v>41135.625</v>
      </c>
      <c r="B81" s="13">
        <v>79</v>
      </c>
      <c r="C81" s="15">
        <v>283</v>
      </c>
      <c r="D81" s="21">
        <f t="shared" si="19"/>
        <v>557.76066666666668</v>
      </c>
      <c r="E81" s="15">
        <f t="shared" si="11"/>
        <v>513.08701042639802</v>
      </c>
      <c r="F81" s="15">
        <f t="shared" si="15"/>
        <v>0.55156336888126334</v>
      </c>
      <c r="G81" s="21"/>
      <c r="H81" s="15" t="s">
        <v>2</v>
      </c>
      <c r="I81" s="15">
        <f t="shared" si="12"/>
        <v>475.45529904225322</v>
      </c>
      <c r="J81" s="15">
        <f t="shared" si="13"/>
        <v>-0.66895081568586856</v>
      </c>
      <c r="K81" s="22">
        <f t="shared" si="20"/>
        <v>0.72105045594850592</v>
      </c>
      <c r="L81" s="26">
        <f t="shared" si="16"/>
        <v>349.47473350838879</v>
      </c>
      <c r="M81" s="13">
        <f t="shared" si="17"/>
        <v>66.474733508388795</v>
      </c>
      <c r="N81" s="15">
        <f t="shared" si="18"/>
        <v>66.474733508388795</v>
      </c>
      <c r="O81" s="15">
        <f>SUMSQ($M$3:M81)/B81</f>
        <v>21852.138757658136</v>
      </c>
      <c r="P81" s="15">
        <f>SUM($N$3:N81)/B81</f>
        <v>115.20847330744554</v>
      </c>
      <c r="Q81" s="15">
        <f t="shared" si="14"/>
        <v>23.489305126639152</v>
      </c>
      <c r="R81" s="15">
        <f>AVERAGE($Q$3:Q81)</f>
        <v>26.990648220752149</v>
      </c>
      <c r="S81" s="15">
        <f>SUM($M$3:M81)/P81</f>
        <v>1.2838545644351633</v>
      </c>
    </row>
    <row r="82" spans="1:19" x14ac:dyDescent="0.3">
      <c r="A82" s="17">
        <v>41135.666666666664</v>
      </c>
      <c r="B82" s="13">
        <v>80</v>
      </c>
      <c r="C82" s="15">
        <v>458</v>
      </c>
      <c r="D82" s="21">
        <f t="shared" si="19"/>
        <v>559.80766666666659</v>
      </c>
      <c r="E82" s="15">
        <f t="shared" si="11"/>
        <v>512.99847143471072</v>
      </c>
      <c r="F82" s="15">
        <f t="shared" si="15"/>
        <v>0.89279018457716719</v>
      </c>
      <c r="G82" s="21"/>
      <c r="H82" s="15" t="s">
        <v>2</v>
      </c>
      <c r="I82" s="15">
        <f t="shared" si="12"/>
        <v>476.24780771415914</v>
      </c>
      <c r="J82" s="15">
        <f t="shared" si="13"/>
        <v>-0.52280486692668959</v>
      </c>
      <c r="K82" s="22">
        <f t="shared" si="20"/>
        <v>0.93583800042675946</v>
      </c>
      <c r="L82" s="26">
        <f t="shared" si="16"/>
        <v>444.32310675427391</v>
      </c>
      <c r="M82" s="13">
        <f t="shared" si="17"/>
        <v>-13.676893245726092</v>
      </c>
      <c r="N82" s="15">
        <f t="shared" si="18"/>
        <v>13.676893245726092</v>
      </c>
      <c r="O82" s="15">
        <f>SUMSQ($M$3:M82)/B82</f>
        <v>21581.325240798098</v>
      </c>
      <c r="P82" s="15">
        <f>SUM($N$3:N82)/B82</f>
        <v>113.93932855667404</v>
      </c>
      <c r="Q82" s="15">
        <f t="shared" si="14"/>
        <v>2.9862212326912863</v>
      </c>
      <c r="R82" s="15">
        <f>AVERAGE($Q$3:Q82)</f>
        <v>26.690592883401386</v>
      </c>
      <c r="S82" s="15">
        <f>SUM($M$3:M82)/P82</f>
        <v>1.1781185019435656</v>
      </c>
    </row>
    <row r="83" spans="1:19" x14ac:dyDescent="0.3">
      <c r="A83" s="17">
        <v>41135.708333333336</v>
      </c>
      <c r="B83" s="13">
        <v>81</v>
      </c>
      <c r="C83" s="15">
        <v>812</v>
      </c>
      <c r="D83" s="21">
        <f t="shared" si="19"/>
        <v>561.85466666666662</v>
      </c>
      <c r="E83" s="15">
        <f t="shared" si="11"/>
        <v>512.90993244302331</v>
      </c>
      <c r="F83" s="15">
        <f t="shared" si="15"/>
        <v>1.5831239534247101</v>
      </c>
      <c r="G83" s="21"/>
      <c r="H83" s="15" t="s">
        <v>2</v>
      </c>
      <c r="I83" s="15">
        <f t="shared" si="12"/>
        <v>485.01148841965352</v>
      </c>
      <c r="J83" s="15">
        <f t="shared" si="13"/>
        <v>0.40584369031541745</v>
      </c>
      <c r="K83" s="22">
        <f t="shared" si="20"/>
        <v>1.4280944124471635</v>
      </c>
      <c r="L83" s="26">
        <f t="shared" si="16"/>
        <v>679.3802184275437</v>
      </c>
      <c r="M83" s="13">
        <f t="shared" si="17"/>
        <v>-132.6197815724563</v>
      </c>
      <c r="N83" s="15">
        <f t="shared" si="18"/>
        <v>132.6197815724563</v>
      </c>
      <c r="O83" s="15">
        <f>SUMSQ($M$3:M83)/B83</f>
        <v>21532.0250089898</v>
      </c>
      <c r="P83" s="15">
        <f>SUM($N$3:N83)/B83</f>
        <v>114.16995143341208</v>
      </c>
      <c r="Q83" s="15">
        <f t="shared" si="14"/>
        <v>16.332485415327131</v>
      </c>
      <c r="R83" s="15">
        <f>AVERAGE($Q$3:Q83)</f>
        <v>26.562715013425162</v>
      </c>
      <c r="S83" s="15">
        <f>SUM($M$3:M83)/P83</f>
        <v>1.413900486880503E-2</v>
      </c>
    </row>
    <row r="84" spans="1:19" x14ac:dyDescent="0.3">
      <c r="A84" s="17">
        <v>41135.75</v>
      </c>
      <c r="B84" s="13">
        <v>82</v>
      </c>
      <c r="C84" s="15">
        <v>811.56399999999996</v>
      </c>
      <c r="D84" s="21">
        <f t="shared" si="19"/>
        <v>560.43799999999999</v>
      </c>
      <c r="E84" s="15">
        <f t="shared" si="11"/>
        <v>512.82139345133601</v>
      </c>
      <c r="F84" s="15">
        <f t="shared" si="15"/>
        <v>1.5825470824025072</v>
      </c>
      <c r="G84" s="21"/>
      <c r="H84" s="15" t="s">
        <v>2</v>
      </c>
      <c r="I84" s="15">
        <f t="shared" si="12"/>
        <v>499.34974563471036</v>
      </c>
      <c r="J84" s="15">
        <f t="shared" si="13"/>
        <v>1.7990850427895599</v>
      </c>
      <c r="K84" s="22">
        <f t="shared" si="20"/>
        <v>1.2990397506873752</v>
      </c>
      <c r="L84" s="26">
        <f t="shared" si="16"/>
        <v>630.57641008346479</v>
      </c>
      <c r="M84" s="13">
        <f t="shared" si="17"/>
        <v>-180.98758991653517</v>
      </c>
      <c r="N84" s="15">
        <f t="shared" si="18"/>
        <v>180.98758991653517</v>
      </c>
      <c r="O84" s="15">
        <f>SUMSQ($M$3:M84)/B84</f>
        <v>21668.90894429231</v>
      </c>
      <c r="P84" s="15">
        <f>SUM($N$3:N84)/B84</f>
        <v>114.98480068320626</v>
      </c>
      <c r="Q84" s="15">
        <f t="shared" si="14"/>
        <v>22.301086533721946</v>
      </c>
      <c r="R84" s="15">
        <f>AVERAGE($Q$3:Q84)</f>
        <v>26.510743934404388</v>
      </c>
      <c r="S84" s="15">
        <f>SUM($M$3:M84)/P84</f>
        <v>-1.5599743561893631</v>
      </c>
    </row>
    <row r="85" spans="1:19" x14ac:dyDescent="0.3">
      <c r="A85" s="17">
        <v>41135.791666666664</v>
      </c>
      <c r="B85" s="13">
        <v>83</v>
      </c>
      <c r="C85" s="15">
        <v>579.56399999999996</v>
      </c>
      <c r="D85" s="21">
        <f t="shared" si="19"/>
        <v>556.77133333333325</v>
      </c>
      <c r="E85" s="15">
        <f t="shared" si="11"/>
        <v>512.73285445964871</v>
      </c>
      <c r="F85" s="15">
        <f t="shared" si="15"/>
        <v>1.1303430138308228</v>
      </c>
      <c r="G85" s="21"/>
      <c r="H85" s="15" t="s">
        <v>2</v>
      </c>
      <c r="I85" s="15">
        <f t="shared" si="12"/>
        <v>513.08606426583242</v>
      </c>
      <c r="J85" s="15">
        <f t="shared" si="13"/>
        <v>2.9928084016228103</v>
      </c>
      <c r="K85" s="22">
        <f t="shared" si="20"/>
        <v>0.93399553670695001</v>
      </c>
      <c r="L85" s="26">
        <f t="shared" si="16"/>
        <v>468.07077107869196</v>
      </c>
      <c r="M85" s="13">
        <f t="shared" si="17"/>
        <v>-111.493228921308</v>
      </c>
      <c r="N85" s="15">
        <f t="shared" si="18"/>
        <v>111.493228921308</v>
      </c>
      <c r="O85" s="15">
        <f>SUMSQ($M$3:M85)/B85</f>
        <v>21557.605705147816</v>
      </c>
      <c r="P85" s="15">
        <f>SUM($N$3:N85)/B85</f>
        <v>114.94273355354483</v>
      </c>
      <c r="Q85" s="15">
        <f t="shared" si="14"/>
        <v>19.237431745468665</v>
      </c>
      <c r="R85" s="15">
        <f>AVERAGE($Q$3:Q85)</f>
        <v>26.423113667067817</v>
      </c>
      <c r="S85" s="15">
        <f>SUM($M$3:M85)/P85</f>
        <v>-2.5305346440465319</v>
      </c>
    </row>
    <row r="86" spans="1:19" x14ac:dyDescent="0.3">
      <c r="A86" s="17">
        <v>41135.833333333336</v>
      </c>
      <c r="B86" s="13">
        <v>84</v>
      </c>
      <c r="C86" s="15">
        <v>427</v>
      </c>
      <c r="D86" s="21">
        <f t="shared" si="19"/>
        <v>557.22366666666665</v>
      </c>
      <c r="E86" s="15">
        <f t="shared" si="11"/>
        <v>512.64431546796129</v>
      </c>
      <c r="F86" s="15">
        <f t="shared" si="15"/>
        <v>0.8329361842434907</v>
      </c>
      <c r="G86" s="21"/>
      <c r="H86" s="15" t="s">
        <v>2</v>
      </c>
      <c r="I86" s="15">
        <f t="shared" si="12"/>
        <v>527.15156422036262</v>
      </c>
      <c r="J86" s="15">
        <f t="shared" si="13"/>
        <v>4.1000775569135488</v>
      </c>
      <c r="K86" s="22">
        <f t="shared" si="20"/>
        <v>0.68123174361325112</v>
      </c>
      <c r="L86" s="26">
        <f t="shared" si="16"/>
        <v>351.56931026921154</v>
      </c>
      <c r="M86" s="13">
        <f t="shared" si="17"/>
        <v>-75.430689730788458</v>
      </c>
      <c r="N86" s="15">
        <f t="shared" si="18"/>
        <v>75.430689730788458</v>
      </c>
      <c r="O86" s="15">
        <f>SUMSQ($M$3:M86)/B86</f>
        <v>21368.703124768228</v>
      </c>
      <c r="P86" s="15">
        <f>SUM($N$3:N86)/B86</f>
        <v>114.4723520794644</v>
      </c>
      <c r="Q86" s="15">
        <f t="shared" si="14"/>
        <v>17.665266915875517</v>
      </c>
      <c r="R86" s="15">
        <f>AVERAGE($Q$3:Q86)</f>
        <v>26.318853586696481</v>
      </c>
      <c r="S86" s="15">
        <f>SUM($M$3:M86)/P86</f>
        <v>-3.1998753621762503</v>
      </c>
    </row>
    <row r="87" spans="1:19" x14ac:dyDescent="0.3">
      <c r="A87" s="17">
        <v>41136.625</v>
      </c>
      <c r="B87" s="13">
        <v>85</v>
      </c>
      <c r="C87" s="15">
        <v>266</v>
      </c>
      <c r="D87" s="21">
        <f t="shared" si="19"/>
        <v>559.92599999999993</v>
      </c>
      <c r="E87" s="15">
        <f t="shared" si="11"/>
        <v>512.55577647627399</v>
      </c>
      <c r="F87" s="15">
        <f t="shared" si="15"/>
        <v>0.51896790985110097</v>
      </c>
      <c r="G87" s="21"/>
      <c r="H87" s="15" t="s">
        <v>2</v>
      </c>
      <c r="I87" s="15">
        <f t="shared" si="12"/>
        <v>515.01709985844309</v>
      </c>
      <c r="J87" s="15">
        <f t="shared" si="13"/>
        <v>2.4766233650302416</v>
      </c>
      <c r="K87" s="22">
        <f t="shared" si="20"/>
        <v>0.72105045594850592</v>
      </c>
      <c r="L87" s="26">
        <f t="shared" si="16"/>
        <v>383.05923852689733</v>
      </c>
      <c r="M87" s="13">
        <f t="shared" si="17"/>
        <v>117.05923852689733</v>
      </c>
      <c r="N87" s="15">
        <f t="shared" si="18"/>
        <v>117.05923852689733</v>
      </c>
      <c r="O87" s="15">
        <f>SUMSQ($M$3:M87)/B87</f>
        <v>21278.516797706212</v>
      </c>
      <c r="P87" s="15">
        <f>SUM($N$3:N87)/B87</f>
        <v>114.50278603766949</v>
      </c>
      <c r="Q87" s="15">
        <f t="shared" si="14"/>
        <v>44.007232528908773</v>
      </c>
      <c r="R87" s="15">
        <f>AVERAGE($Q$3:Q87)</f>
        <v>26.526952162487213</v>
      </c>
      <c r="S87" s="15">
        <f>SUM($M$3:M87)/P87</f>
        <v>-2.1766983072407595</v>
      </c>
    </row>
    <row r="88" spans="1:19" x14ac:dyDescent="0.3">
      <c r="A88" s="17">
        <v>41136.666666666664</v>
      </c>
      <c r="B88" s="13">
        <v>86</v>
      </c>
      <c r="C88" s="15">
        <v>431</v>
      </c>
      <c r="D88" s="21">
        <f t="shared" si="19"/>
        <v>559.92599999999993</v>
      </c>
      <c r="E88" s="15">
        <f t="shared" si="11"/>
        <v>512.46723748458669</v>
      </c>
      <c r="F88" s="15">
        <f t="shared" si="15"/>
        <v>0.84102937412260048</v>
      </c>
      <c r="G88" s="21"/>
      <c r="H88" s="15" t="s">
        <v>2</v>
      </c>
      <c r="I88" s="15">
        <f t="shared" si="12"/>
        <v>511.79933048129442</v>
      </c>
      <c r="J88" s="15">
        <f t="shared" si="13"/>
        <v>1.9071840908123505</v>
      </c>
      <c r="K88" s="22">
        <f t="shared" si="20"/>
        <v>0.93583800042675946</v>
      </c>
      <c r="L88" s="26">
        <f t="shared" si="16"/>
        <v>484.29029117485419</v>
      </c>
      <c r="M88" s="13">
        <f t="shared" si="17"/>
        <v>53.29029117485419</v>
      </c>
      <c r="N88" s="15">
        <f t="shared" si="18"/>
        <v>53.29029117485419</v>
      </c>
      <c r="O88" s="15">
        <f>SUMSQ($M$3:M88)/B88</f>
        <v>21064.113755099173</v>
      </c>
      <c r="P88" s="15">
        <f>SUM($N$3:N88)/B88</f>
        <v>113.79101284159024</v>
      </c>
      <c r="Q88" s="15">
        <f t="shared" si="14"/>
        <v>12.364336699502132</v>
      </c>
      <c r="R88" s="15">
        <f>AVERAGE($Q$3:Q88)</f>
        <v>26.362270587336223</v>
      </c>
      <c r="S88" s="15">
        <f>SUM($M$3:M88)/P88</f>
        <v>-1.7219965309604275</v>
      </c>
    </row>
    <row r="89" spans="1:19" x14ac:dyDescent="0.3">
      <c r="A89" s="17">
        <v>41136.708333333336</v>
      </c>
      <c r="B89" s="13">
        <v>87</v>
      </c>
      <c r="C89" s="15">
        <v>844.428</v>
      </c>
      <c r="D89" s="21">
        <f t="shared" si="19"/>
        <v>559.92599999999993</v>
      </c>
      <c r="E89" s="15">
        <f t="shared" si="11"/>
        <v>512.37869849289928</v>
      </c>
      <c r="F89" s="15">
        <f t="shared" si="15"/>
        <v>1.6480544614438188</v>
      </c>
      <c r="G89" s="21"/>
      <c r="H89" s="15" t="s">
        <v>2</v>
      </c>
      <c r="I89" s="15">
        <f t="shared" si="12"/>
        <v>521.46556719048306</v>
      </c>
      <c r="J89" s="15">
        <f t="shared" si="13"/>
        <v>2.6830893526499793</v>
      </c>
      <c r="K89" s="22">
        <f t="shared" si="20"/>
        <v>1.4280944124471635</v>
      </c>
      <c r="L89" s="26">
        <f t="shared" si="16"/>
        <v>733.6214030981331</v>
      </c>
      <c r="M89" s="13">
        <f t="shared" si="17"/>
        <v>-110.8065969018669</v>
      </c>
      <c r="N89" s="15">
        <f t="shared" si="18"/>
        <v>110.8065969018669</v>
      </c>
      <c r="O89" s="15">
        <f>SUMSQ($M$3:M89)/B89</f>
        <v>20963.125113281629</v>
      </c>
      <c r="P89" s="15">
        <f>SUM($N$3:N89)/B89</f>
        <v>113.75670921009916</v>
      </c>
      <c r="Q89" s="15">
        <f t="shared" si="14"/>
        <v>13.122089379066884</v>
      </c>
      <c r="R89" s="15">
        <f>AVERAGE($Q$3:Q89)</f>
        <v>26.210084596436577</v>
      </c>
      <c r="S89" s="15">
        <f>SUM($M$3:M89)/P89</f>
        <v>-2.6965822798460977</v>
      </c>
    </row>
    <row r="90" spans="1:19" x14ac:dyDescent="0.3">
      <c r="A90" s="17">
        <v>41136.75</v>
      </c>
      <c r="B90" s="13">
        <v>88</v>
      </c>
      <c r="C90" s="15">
        <v>811.56399999999996</v>
      </c>
      <c r="D90" s="21">
        <f t="shared" si="19"/>
        <v>559.42599999999993</v>
      </c>
      <c r="E90" s="15">
        <f t="shared" si="11"/>
        <v>512.29015950121197</v>
      </c>
      <c r="F90" s="15">
        <f t="shared" si="15"/>
        <v>1.5841881499152239</v>
      </c>
      <c r="G90" s="21"/>
      <c r="H90" s="15" t="s">
        <v>2</v>
      </c>
      <c r="I90" s="15">
        <f t="shared" si="12"/>
        <v>534.2079376245581</v>
      </c>
      <c r="J90" s="15">
        <f t="shared" si="13"/>
        <v>3.6890174607924857</v>
      </c>
      <c r="K90" s="22">
        <f t="shared" si="20"/>
        <v>1.2990397506873752</v>
      </c>
      <c r="L90" s="26">
        <f t="shared" si="16"/>
        <v>680.88994011891418</v>
      </c>
      <c r="M90" s="13">
        <f t="shared" si="17"/>
        <v>-130.67405988108578</v>
      </c>
      <c r="N90" s="15">
        <f t="shared" si="18"/>
        <v>130.67405988108578</v>
      </c>
      <c r="O90" s="15">
        <f>SUMSQ($M$3:M90)/B90</f>
        <v>20918.949940696675</v>
      </c>
      <c r="P90" s="15">
        <f>SUM($N$3:N90)/B90</f>
        <v>113.94895183136038</v>
      </c>
      <c r="Q90" s="15">
        <f t="shared" si="14"/>
        <v>16.101510155833154</v>
      </c>
      <c r="R90" s="15">
        <f>AVERAGE($Q$3:Q90)</f>
        <v>26.09521443233881</v>
      </c>
      <c r="S90" s="15">
        <f>SUM($M$3:M90)/P90</f>
        <v>-3.8388100910135621</v>
      </c>
    </row>
    <row r="91" spans="1:19" x14ac:dyDescent="0.3">
      <c r="A91" s="17">
        <v>41136.791666666664</v>
      </c>
      <c r="B91" s="13">
        <v>89</v>
      </c>
      <c r="C91" s="15">
        <v>579.56399999999996</v>
      </c>
      <c r="D91" s="21">
        <f t="shared" si="19"/>
        <v>557.92600000000004</v>
      </c>
      <c r="E91" s="15">
        <f t="shared" si="11"/>
        <v>512.20162050952456</v>
      </c>
      <c r="F91" s="15">
        <f t="shared" si="15"/>
        <v>1.1315153580019233</v>
      </c>
      <c r="G91" s="21"/>
      <c r="H91" s="15" t="s">
        <v>2</v>
      </c>
      <c r="I91" s="15">
        <f t="shared" si="12"/>
        <v>546.15937623289801</v>
      </c>
      <c r="J91" s="15">
        <f t="shared" si="13"/>
        <v>4.5152595755472289</v>
      </c>
      <c r="K91" s="22">
        <f t="shared" si="20"/>
        <v>0.93399553670695001</v>
      </c>
      <c r="L91" s="26">
        <f t="shared" si="16"/>
        <v>502.39335525797617</v>
      </c>
      <c r="M91" s="13">
        <f t="shared" si="17"/>
        <v>-77.170644742023796</v>
      </c>
      <c r="N91" s="15">
        <f t="shared" si="18"/>
        <v>77.170644742023796</v>
      </c>
      <c r="O91" s="15">
        <f>SUMSQ($M$3:M91)/B91</f>
        <v>20750.819136979855</v>
      </c>
      <c r="P91" s="15">
        <f>SUM($N$3:N91)/B91</f>
        <v>113.53571242586222</v>
      </c>
      <c r="Q91" s="15">
        <f t="shared" si="14"/>
        <v>13.315293003365253</v>
      </c>
      <c r="R91" s="15">
        <f>AVERAGE($Q$3:Q91)</f>
        <v>25.951619809541356</v>
      </c>
      <c r="S91" s="15">
        <f>SUM($M$3:M91)/P91</f>
        <v>-4.5324860336671318</v>
      </c>
    </row>
    <row r="92" spans="1:19" x14ac:dyDescent="0.3">
      <c r="A92" s="17">
        <v>41136.833333333336</v>
      </c>
      <c r="B92" s="13">
        <v>90</v>
      </c>
      <c r="C92" s="15">
        <v>427</v>
      </c>
      <c r="D92" s="21">
        <f t="shared" si="19"/>
        <v>556.92599999999993</v>
      </c>
      <c r="E92" s="15">
        <f t="shared" si="11"/>
        <v>512.11308151783726</v>
      </c>
      <c r="F92" s="15">
        <f t="shared" si="15"/>
        <v>0.83380021993272846</v>
      </c>
      <c r="G92" s="21"/>
      <c r="H92" s="15" t="s">
        <v>2</v>
      </c>
      <c r="I92" s="15">
        <f t="shared" si="12"/>
        <v>558.28775104725366</v>
      </c>
      <c r="J92" s="15">
        <f t="shared" si="13"/>
        <v>5.2765710994280717</v>
      </c>
      <c r="K92" s="22">
        <f t="shared" si="20"/>
        <v>0.68123174361325112</v>
      </c>
      <c r="L92" s="26">
        <f t="shared" si="16"/>
        <v>375.13704231537923</v>
      </c>
      <c r="M92" s="13">
        <f t="shared" si="17"/>
        <v>-51.862957684620767</v>
      </c>
      <c r="N92" s="15">
        <f t="shared" si="18"/>
        <v>51.862957684620767</v>
      </c>
      <c r="O92" s="15">
        <f>SUMSQ($M$3:M92)/B92</f>
        <v>20550.140773011153</v>
      </c>
      <c r="P92" s="15">
        <f>SUM($N$3:N92)/B92</f>
        <v>112.85045959540399</v>
      </c>
      <c r="Q92" s="15">
        <f t="shared" si="14"/>
        <v>12.145891729419384</v>
      </c>
      <c r="R92" s="15">
        <f>AVERAGE($Q$3:Q92)</f>
        <v>25.798222830873332</v>
      </c>
      <c r="S92" s="15">
        <f>SUM($M$3:M92)/P92</f>
        <v>-5.0195806965092684</v>
      </c>
    </row>
    <row r="93" spans="1:19" x14ac:dyDescent="0.3">
      <c r="A93" s="17">
        <v>41137.625</v>
      </c>
      <c r="B93" s="13">
        <v>91</v>
      </c>
      <c r="C93" s="15">
        <v>260</v>
      </c>
      <c r="D93" s="21">
        <f t="shared" si="19"/>
        <v>556.92599999999993</v>
      </c>
      <c r="E93" s="15">
        <f t="shared" si="11"/>
        <v>512.02454252614996</v>
      </c>
      <c r="F93" s="15">
        <f t="shared" si="15"/>
        <v>0.50778815936683619</v>
      </c>
      <c r="G93" s="21"/>
      <c r="H93" s="15" t="s">
        <v>2</v>
      </c>
      <c r="I93" s="15">
        <f t="shared" si="12"/>
        <v>543.26639289183527</v>
      </c>
      <c r="J93" s="15">
        <f t="shared" si="13"/>
        <v>3.2467781739434245</v>
      </c>
      <c r="K93" s="22">
        <f t="shared" si="20"/>
        <v>0.72105045594850592</v>
      </c>
      <c r="L93" s="26">
        <f t="shared" si="16"/>
        <v>406.35831144017556</v>
      </c>
      <c r="M93" s="13">
        <f t="shared" si="17"/>
        <v>146.35831144017556</v>
      </c>
      <c r="N93" s="15">
        <f t="shared" si="18"/>
        <v>146.35831144017556</v>
      </c>
      <c r="O93" s="15">
        <f>SUMSQ($M$3:M93)/B93</f>
        <v>20559.707965918933</v>
      </c>
      <c r="P93" s="15">
        <f>SUM($N$3:N93)/B93</f>
        <v>113.21867774754433</v>
      </c>
      <c r="Q93" s="15">
        <f t="shared" si="14"/>
        <v>56.291658246221367</v>
      </c>
      <c r="R93" s="15">
        <f>AVERAGE($Q$3:Q93)</f>
        <v>26.133315527745289</v>
      </c>
      <c r="S93" s="15">
        <f>SUM($M$3:M93)/P93</f>
        <v>-3.7105509929542113</v>
      </c>
    </row>
    <row r="94" spans="1:19" x14ac:dyDescent="0.3">
      <c r="A94" s="17">
        <v>41137.666666666664</v>
      </c>
      <c r="B94" s="13">
        <v>92</v>
      </c>
      <c r="C94" s="15">
        <v>419</v>
      </c>
      <c r="D94" s="21">
        <f t="shared" si="19"/>
        <v>556.92599999999993</v>
      </c>
      <c r="E94" s="15">
        <f t="shared" si="11"/>
        <v>511.9360035344626</v>
      </c>
      <c r="F94" s="15">
        <f t="shared" si="15"/>
        <v>0.81846167705958917</v>
      </c>
      <c r="G94" s="21"/>
      <c r="H94" s="15" t="s">
        <v>2</v>
      </c>
      <c r="I94" s="15">
        <f t="shared" si="12"/>
        <v>536.63456032600027</v>
      </c>
      <c r="J94" s="15">
        <f t="shared" si="13"/>
        <v>2.2589170999655823</v>
      </c>
      <c r="K94" s="22">
        <f t="shared" si="20"/>
        <v>0.93583800042675946</v>
      </c>
      <c r="L94" s="26">
        <f t="shared" si="16"/>
        <v>511.44779321708586</v>
      </c>
      <c r="M94" s="13">
        <f t="shared" si="17"/>
        <v>92.447793217085859</v>
      </c>
      <c r="N94" s="15">
        <f t="shared" si="18"/>
        <v>92.447793217085859</v>
      </c>
      <c r="O94" s="15">
        <f>SUMSQ($M$3:M94)/B94</f>
        <v>20429.130645318826</v>
      </c>
      <c r="P94" s="15">
        <f>SUM($N$3:N94)/B94</f>
        <v>112.99290726351762</v>
      </c>
      <c r="Q94" s="15">
        <f t="shared" si="14"/>
        <v>22.063912462311659</v>
      </c>
      <c r="R94" s="15">
        <f>AVERAGE($Q$3:Q94)</f>
        <v>26.089082885729706</v>
      </c>
      <c r="S94" s="15">
        <f>SUM($M$3:M94)/P94</f>
        <v>-2.8997916051127124</v>
      </c>
    </row>
    <row r="95" spans="1:19" x14ac:dyDescent="0.3">
      <c r="A95" s="17">
        <v>41137.708333333336</v>
      </c>
      <c r="B95" s="13">
        <v>93</v>
      </c>
      <c r="C95" s="15">
        <v>844.428</v>
      </c>
      <c r="D95" s="21">
        <f t="shared" si="19"/>
        <v>556.92599999999993</v>
      </c>
      <c r="E95" s="15">
        <f t="shared" si="11"/>
        <v>511.84746454277524</v>
      </c>
      <c r="F95" s="15">
        <f t="shared" si="15"/>
        <v>1.6497649368143561</v>
      </c>
      <c r="G95" s="21"/>
      <c r="H95" s="15" t="s">
        <v>2</v>
      </c>
      <c r="I95" s="15">
        <f t="shared" si="12"/>
        <v>544.13383375895626</v>
      </c>
      <c r="J95" s="15">
        <f t="shared" si="13"/>
        <v>2.7829527332646231</v>
      </c>
      <c r="K95" s="22">
        <f t="shared" si="20"/>
        <v>1.4280944124471635</v>
      </c>
      <c r="L95" s="26">
        <f t="shared" si="16"/>
        <v>769.5907640162435</v>
      </c>
      <c r="M95" s="13">
        <f t="shared" si="17"/>
        <v>-74.8372359837565</v>
      </c>
      <c r="N95" s="15">
        <f t="shared" si="18"/>
        <v>74.8372359837565</v>
      </c>
      <c r="O95" s="15">
        <f>SUMSQ($M$3:M95)/B95</f>
        <v>20269.684207086244</v>
      </c>
      <c r="P95" s="15">
        <f>SUM($N$3:N95)/B95</f>
        <v>112.58263122825136</v>
      </c>
      <c r="Q95" s="15">
        <f t="shared" si="14"/>
        <v>8.8624768463097503</v>
      </c>
      <c r="R95" s="15">
        <f>AVERAGE($Q$3:Q95)</f>
        <v>25.903850562725189</v>
      </c>
      <c r="S95" s="15">
        <f>SUM($M$3:M95)/P95</f>
        <v>-3.5750907179257947</v>
      </c>
    </row>
    <row r="96" spans="1:19" x14ac:dyDescent="0.3">
      <c r="A96" s="17">
        <v>41137.75</v>
      </c>
      <c r="B96" s="13">
        <v>94</v>
      </c>
      <c r="C96" s="15">
        <v>811.56399999999996</v>
      </c>
      <c r="D96" s="21">
        <f t="shared" si="19"/>
        <v>567.17599999999993</v>
      </c>
      <c r="E96" s="15">
        <f t="shared" si="11"/>
        <v>511.75892555108788</v>
      </c>
      <c r="F96" s="15">
        <f t="shared" si="15"/>
        <v>1.5858326244648626</v>
      </c>
      <c r="G96" s="21"/>
      <c r="H96" s="15" t="s">
        <v>2</v>
      </c>
      <c r="I96" s="15">
        <f t="shared" si="12"/>
        <v>554.69925457873717</v>
      </c>
      <c r="J96" s="15">
        <f t="shared" si="13"/>
        <v>3.5611995419162517</v>
      </c>
      <c r="K96" s="22">
        <f t="shared" si="20"/>
        <v>1.2990397506873752</v>
      </c>
      <c r="L96" s="26">
        <f t="shared" si="16"/>
        <v>710.46664597159509</v>
      </c>
      <c r="M96" s="13">
        <f t="shared" si="17"/>
        <v>-101.09735402840488</v>
      </c>
      <c r="N96" s="15">
        <f t="shared" si="18"/>
        <v>101.09735402840488</v>
      </c>
      <c r="O96" s="15">
        <f>SUMSQ($M$3:M96)/B96</f>
        <v>20162.779853729418</v>
      </c>
      <c r="P96" s="15">
        <f>SUM($N$3:N96)/B96</f>
        <v>112.46044742825299</v>
      </c>
      <c r="Q96" s="15">
        <f t="shared" si="14"/>
        <v>12.457101846361455</v>
      </c>
      <c r="R96" s="15">
        <f>AVERAGE($Q$3:Q96)</f>
        <v>25.760800044466002</v>
      </c>
      <c r="S96" s="15">
        <f>SUM($M$3:M96)/P96</f>
        <v>-4.4779341132665103</v>
      </c>
    </row>
    <row r="97" spans="1:19" x14ac:dyDescent="0.3">
      <c r="A97" s="17">
        <v>41137.791666666664</v>
      </c>
      <c r="B97" s="13">
        <v>95</v>
      </c>
      <c r="C97" s="15">
        <v>579.56399999999996</v>
      </c>
      <c r="D97" s="21">
        <f t="shared" si="19"/>
        <v>583.17600000000004</v>
      </c>
      <c r="E97" s="15">
        <f t="shared" si="11"/>
        <v>511.67038655940058</v>
      </c>
      <c r="F97" s="15">
        <f t="shared" si="15"/>
        <v>1.1326901365098203</v>
      </c>
      <c r="G97" s="21"/>
      <c r="H97" s="15" t="s">
        <v>2</v>
      </c>
      <c r="I97" s="15">
        <f t="shared" si="12"/>
        <v>564.48652536467057</v>
      </c>
      <c r="J97" s="15">
        <f t="shared" si="13"/>
        <v>4.1838066663179667</v>
      </c>
      <c r="K97" s="22">
        <f t="shared" si="20"/>
        <v>0.93399553670695001</v>
      </c>
      <c r="L97" s="26">
        <f t="shared" si="16"/>
        <v>521.41277246868538</v>
      </c>
      <c r="M97" s="13">
        <f t="shared" si="17"/>
        <v>-58.151227531314589</v>
      </c>
      <c r="N97" s="15">
        <f t="shared" si="18"/>
        <v>58.151227531314589</v>
      </c>
      <c r="O97" s="15">
        <f>SUMSQ($M$3:M97)/B97</f>
        <v>19986.135489620672</v>
      </c>
      <c r="P97" s="15">
        <f>SUM($N$3:N97)/B97</f>
        <v>111.88877142933785</v>
      </c>
      <c r="Q97" s="15">
        <f t="shared" si="14"/>
        <v>10.033616223801788</v>
      </c>
      <c r="R97" s="15">
        <f>AVERAGE($Q$3:Q97)</f>
        <v>25.595250741090588</v>
      </c>
      <c r="S97" s="15">
        <f>SUM($M$3:M97)/P97</f>
        <v>-5.020536862523918</v>
      </c>
    </row>
    <row r="98" spans="1:19" x14ac:dyDescent="0.3">
      <c r="A98" s="17">
        <v>41137.833333333336</v>
      </c>
      <c r="B98" s="13">
        <v>96</v>
      </c>
      <c r="C98" s="15">
        <v>427</v>
      </c>
      <c r="D98" s="21">
        <f t="shared" si="19"/>
        <v>584.47366666666665</v>
      </c>
      <c r="E98" s="15">
        <f t="shared" si="11"/>
        <v>511.58184756771323</v>
      </c>
      <c r="F98" s="15">
        <f t="shared" si="15"/>
        <v>0.83466605007614558</v>
      </c>
      <c r="G98" s="21"/>
      <c r="H98" s="15" t="s">
        <v>2</v>
      </c>
      <c r="I98" s="15">
        <f t="shared" si="12"/>
        <v>574.48387764754261</v>
      </c>
      <c r="J98" s="15">
        <f t="shared" si="13"/>
        <v>4.7651612279733744</v>
      </c>
      <c r="K98" s="22">
        <f t="shared" si="20"/>
        <v>0.68123174361325112</v>
      </c>
      <c r="L98" s="26">
        <f t="shared" si="16"/>
        <v>387.39628183059676</v>
      </c>
      <c r="M98" s="13">
        <f t="shared" si="17"/>
        <v>-39.603718169403237</v>
      </c>
      <c r="N98" s="15">
        <f t="shared" si="18"/>
        <v>39.603718169403237</v>
      </c>
      <c r="O98" s="15">
        <f>SUMSQ($M$3:M98)/B98</f>
        <v>19794.284645904223</v>
      </c>
      <c r="P98" s="15">
        <f>SUM($N$3:N98)/B98</f>
        <v>111.13580212454686</v>
      </c>
      <c r="Q98" s="15">
        <f t="shared" si="14"/>
        <v>9.2748754495089543</v>
      </c>
      <c r="R98" s="15">
        <f>AVERAGE($Q$3:Q98)</f>
        <v>25.425246831803282</v>
      </c>
      <c r="S98" s="15">
        <f>SUM($M$3:M98)/P98</f>
        <v>-5.4109063698392665</v>
      </c>
    </row>
    <row r="99" spans="1:19" x14ac:dyDescent="0.3">
      <c r="A99" s="17">
        <v>41138.625</v>
      </c>
      <c r="B99" s="13">
        <v>97</v>
      </c>
      <c r="C99" s="15">
        <v>383</v>
      </c>
      <c r="D99" s="21">
        <f t="shared" si="19"/>
        <v>568.14099999999996</v>
      </c>
      <c r="E99" s="15">
        <f t="shared" si="11"/>
        <v>511.49330857602587</v>
      </c>
      <c r="F99" s="15">
        <f t="shared" si="15"/>
        <v>0.74878789923225897</v>
      </c>
      <c r="G99" s="21"/>
      <c r="H99" s="15" t="s">
        <v>2</v>
      </c>
      <c r="I99" s="15">
        <f t="shared" si="12"/>
        <v>574.44108357877872</v>
      </c>
      <c r="J99" s="15">
        <f t="shared" si="13"/>
        <v>4.2843656982996476</v>
      </c>
      <c r="K99" s="22">
        <f t="shared" si="20"/>
        <v>0.72105045594850592</v>
      </c>
      <c r="L99" s="26">
        <f t="shared" si="16"/>
        <v>417.66778358892464</v>
      </c>
      <c r="M99" s="13">
        <f t="shared" si="17"/>
        <v>34.667783588924635</v>
      </c>
      <c r="N99" s="15">
        <f t="shared" si="18"/>
        <v>34.667783588924635</v>
      </c>
      <c r="O99" s="15">
        <f>SUMSQ($M$3:M99)/B99</f>
        <v>19602.610115729629</v>
      </c>
      <c r="P99" s="15">
        <f>SUM($N$3:N99)/B99</f>
        <v>110.34747203655076</v>
      </c>
      <c r="Q99" s="15">
        <f t="shared" si="14"/>
        <v>9.0516406237401128</v>
      </c>
      <c r="R99" s="15">
        <f>AVERAGE($Q$3:Q99)</f>
        <v>25.256446767802633</v>
      </c>
      <c r="S99" s="15">
        <f>SUM($M$3:M99)/P99</f>
        <v>-5.1353930052541648</v>
      </c>
    </row>
    <row r="100" spans="1:19" x14ac:dyDescent="0.3">
      <c r="A100" s="17">
        <v>41138.666666666664</v>
      </c>
      <c r="B100" s="13">
        <v>98</v>
      </c>
      <c r="C100" s="15">
        <v>488</v>
      </c>
      <c r="D100" s="21">
        <f t="shared" si="19"/>
        <v>548.8803333333334</v>
      </c>
      <c r="E100" s="15">
        <f t="shared" si="11"/>
        <v>511.40476958433857</v>
      </c>
      <c r="F100" s="15">
        <f t="shared" si="15"/>
        <v>0.9542343541235222</v>
      </c>
      <c r="G100" s="21"/>
      <c r="H100" s="15" t="s">
        <v>2</v>
      </c>
      <c r="I100" s="15">
        <f t="shared" si="12"/>
        <v>572.99868169304148</v>
      </c>
      <c r="J100" s="15">
        <f t="shared" si="13"/>
        <v>3.7116889398959589</v>
      </c>
      <c r="K100" s="22">
        <f t="shared" si="20"/>
        <v>0.93583800042675946</v>
      </c>
      <c r="L100" s="26">
        <f t="shared" si="16"/>
        <v>541.59326724753907</v>
      </c>
      <c r="M100" s="13">
        <f t="shared" si="17"/>
        <v>53.593267247539075</v>
      </c>
      <c r="N100" s="15">
        <f t="shared" si="18"/>
        <v>53.593267247539075</v>
      </c>
      <c r="O100" s="15">
        <f>SUMSQ($M$3:M100)/B100</f>
        <v>19431.89203591878</v>
      </c>
      <c r="P100" s="15">
        <f>SUM($N$3:N100)/B100</f>
        <v>109.76834749788736</v>
      </c>
      <c r="Q100" s="15">
        <f t="shared" si="14"/>
        <v>10.982226894987516</v>
      </c>
      <c r="R100" s="15">
        <f>AVERAGE($Q$3:Q100)</f>
        <v>25.110791462977989</v>
      </c>
      <c r="S100" s="15">
        <f>SUM($M$3:M100)/P100</f>
        <v>-4.6742469982643966</v>
      </c>
    </row>
    <row r="101" spans="1:19" x14ac:dyDescent="0.3">
      <c r="A101" s="17">
        <v>41138.708333333336</v>
      </c>
      <c r="B101" s="13">
        <v>99</v>
      </c>
      <c r="C101" s="15">
        <v>791</v>
      </c>
      <c r="D101" s="21">
        <f t="shared" si="19"/>
        <v>535.83333333333337</v>
      </c>
      <c r="E101" s="15">
        <f t="shared" si="11"/>
        <v>511.31623059265121</v>
      </c>
      <c r="F101" s="15">
        <f t="shared" si="15"/>
        <v>1.5469878573640734</v>
      </c>
      <c r="G101" s="21"/>
      <c r="H101" s="15" t="s">
        <v>2</v>
      </c>
      <c r="I101" s="15">
        <f t="shared" si="12"/>
        <v>574.42782841324106</v>
      </c>
      <c r="J101" s="15">
        <f t="shared" si="13"/>
        <v>3.4834347179263214</v>
      </c>
      <c r="K101" s="22">
        <f t="shared" si="20"/>
        <v>1.4280944124471635</v>
      </c>
      <c r="L101" s="26">
        <f t="shared" si="16"/>
        <v>823.59685790123058</v>
      </c>
      <c r="M101" s="13">
        <f t="shared" si="17"/>
        <v>32.596857901230578</v>
      </c>
      <c r="N101" s="15">
        <f t="shared" si="18"/>
        <v>32.596857901230578</v>
      </c>
      <c r="O101" s="15">
        <f>SUMSQ($M$3:M101)/B101</f>
        <v>19246.343178435083</v>
      </c>
      <c r="P101" s="15">
        <f>SUM($N$3:N101)/B101</f>
        <v>108.98883750196153</v>
      </c>
      <c r="Q101" s="15">
        <f t="shared" si="14"/>
        <v>4.1209681291062683</v>
      </c>
      <c r="R101" s="15">
        <f>AVERAGE($Q$3:Q101)</f>
        <v>24.898773045464132</v>
      </c>
      <c r="S101" s="15">
        <f>SUM($M$3:M101)/P101</f>
        <v>-4.4085937781157183</v>
      </c>
    </row>
    <row r="102" spans="1:19" x14ac:dyDescent="0.3">
      <c r="A102" s="17">
        <v>41138.75</v>
      </c>
      <c r="B102" s="13">
        <v>100</v>
      </c>
      <c r="C102" s="15">
        <v>669</v>
      </c>
      <c r="D102" s="21">
        <f t="shared" si="19"/>
        <v>539.83333333333337</v>
      </c>
      <c r="E102" s="15">
        <f t="shared" si="11"/>
        <v>511.22769160096385</v>
      </c>
      <c r="F102" s="15">
        <f t="shared" si="15"/>
        <v>1.30861455862251</v>
      </c>
      <c r="G102" s="21"/>
      <c r="H102" s="15" t="s">
        <v>2</v>
      </c>
      <c r="I102" s="15">
        <f t="shared" si="12"/>
        <v>571.61971561431187</v>
      </c>
      <c r="J102" s="15">
        <f t="shared" si="13"/>
        <v>2.854279966240771</v>
      </c>
      <c r="K102" s="22">
        <f t="shared" si="20"/>
        <v>1.2990397506873752</v>
      </c>
      <c r="L102" s="26">
        <f t="shared" si="16"/>
        <v>750.7297031773378</v>
      </c>
      <c r="M102" s="13">
        <f t="shared" si="17"/>
        <v>81.729703177337797</v>
      </c>
      <c r="N102" s="15">
        <f t="shared" si="18"/>
        <v>81.729703177337797</v>
      </c>
      <c r="O102" s="15">
        <f>SUMSQ($M$3:M102)/B102</f>
        <v>19120.677190465289</v>
      </c>
      <c r="P102" s="15">
        <f>SUM($N$3:N102)/B102</f>
        <v>108.71624615871529</v>
      </c>
      <c r="Q102" s="15">
        <f t="shared" si="14"/>
        <v>12.21669703697127</v>
      </c>
      <c r="R102" s="15">
        <f>AVERAGE($Q$3:Q102)</f>
        <v>24.771952285379204</v>
      </c>
      <c r="S102" s="15">
        <f>SUM($M$3:M102)/P102</f>
        <v>-3.6678768979543928</v>
      </c>
    </row>
    <row r="103" spans="1:19" x14ac:dyDescent="0.3">
      <c r="A103" s="17">
        <v>41138.791666666664</v>
      </c>
      <c r="B103" s="13">
        <v>101</v>
      </c>
      <c r="C103" s="15">
        <v>491</v>
      </c>
      <c r="D103" s="21">
        <f t="shared" si="19"/>
        <v>553.36900000000003</v>
      </c>
      <c r="E103" s="15">
        <f t="shared" si="11"/>
        <v>511.13915260927649</v>
      </c>
      <c r="F103" s="15">
        <f t="shared" si="15"/>
        <v>0.96059947177501548</v>
      </c>
      <c r="G103" s="21"/>
      <c r="H103" s="15" t="s">
        <v>2</v>
      </c>
      <c r="I103" s="15">
        <f t="shared" si="12"/>
        <v>569.59644038504666</v>
      </c>
      <c r="J103" s="15">
        <f t="shared" si="13"/>
        <v>2.3665244466901729</v>
      </c>
      <c r="K103" s="22">
        <f t="shared" si="20"/>
        <v>0.93399553670695001</v>
      </c>
      <c r="L103" s="26">
        <f t="shared" si="16"/>
        <v>536.55614782644432</v>
      </c>
      <c r="M103" s="13">
        <f t="shared" si="17"/>
        <v>45.556147826444317</v>
      </c>
      <c r="N103" s="15">
        <f t="shared" si="18"/>
        <v>45.556147826444317</v>
      </c>
      <c r="O103" s="15">
        <f>SUMSQ($M$3:M103)/B103</f>
        <v>18951.911699517957</v>
      </c>
      <c r="P103" s="15">
        <f>SUM($N$3:N103)/B103</f>
        <v>108.09089865047498</v>
      </c>
      <c r="Q103" s="15">
        <f t="shared" si="14"/>
        <v>9.278237846526336</v>
      </c>
      <c r="R103" s="15">
        <f>AVERAGE($Q$3:Q103)</f>
        <v>24.618549172123231</v>
      </c>
      <c r="S103" s="15">
        <f>SUM($M$3:M103)/P103</f>
        <v>-3.2676355206699768</v>
      </c>
    </row>
    <row r="104" spans="1:19" x14ac:dyDescent="0.3">
      <c r="A104" s="17">
        <v>41138.833333333336</v>
      </c>
      <c r="B104" s="13">
        <v>102</v>
      </c>
      <c r="C104" s="15">
        <v>359</v>
      </c>
      <c r="D104" s="21">
        <f t="shared" si="19"/>
        <v>544.23799999999994</v>
      </c>
      <c r="E104" s="15">
        <f t="shared" si="11"/>
        <v>511.05061361758919</v>
      </c>
      <c r="F104" s="15">
        <f t="shared" si="15"/>
        <v>0.70247445249842477</v>
      </c>
      <c r="G104" s="21"/>
      <c r="H104" s="15" t="s">
        <v>2</v>
      </c>
      <c r="I104" s="15">
        <f t="shared" si="12"/>
        <v>567.46532829295518</v>
      </c>
      <c r="J104" s="15">
        <f t="shared" si="13"/>
        <v>1.9167607928120074</v>
      </c>
      <c r="K104" s="22">
        <f t="shared" si="20"/>
        <v>0.68123174361325112</v>
      </c>
      <c r="L104" s="26">
        <f t="shared" si="16"/>
        <v>389.63932781452871</v>
      </c>
      <c r="M104" s="13">
        <f t="shared" si="17"/>
        <v>30.639327814528713</v>
      </c>
      <c r="N104" s="15">
        <f t="shared" si="18"/>
        <v>30.639327814528713</v>
      </c>
      <c r="O104" s="15">
        <f>SUMSQ($M$3:M104)/B104</f>
        <v>18775.312255492547</v>
      </c>
      <c r="P104" s="15">
        <f>SUM($N$3:N104)/B104</f>
        <v>107.33156952463237</v>
      </c>
      <c r="Q104" s="15">
        <f t="shared" si="14"/>
        <v>8.5346317032113408</v>
      </c>
      <c r="R104" s="15">
        <f>AVERAGE($Q$3:Q104)</f>
        <v>24.460863706741744</v>
      </c>
      <c r="S104" s="15">
        <f>SUM($M$3:M104)/P104</f>
        <v>-3.0052885046358555</v>
      </c>
    </row>
    <row r="105" spans="1:19" x14ac:dyDescent="0.3">
      <c r="A105" s="17">
        <v>41139.625</v>
      </c>
      <c r="B105" s="13">
        <v>103</v>
      </c>
      <c r="C105" s="15">
        <v>499</v>
      </c>
      <c r="D105" s="21">
        <f t="shared" si="19"/>
        <v>521.65466666666669</v>
      </c>
      <c r="E105" s="15">
        <f t="shared" si="11"/>
        <v>510.96207462590183</v>
      </c>
      <c r="F105" s="15">
        <f t="shared" si="15"/>
        <v>0.97658911449610075</v>
      </c>
      <c r="G105" s="21"/>
      <c r="H105" s="15" t="s">
        <v>2</v>
      </c>
      <c r="I105" s="15">
        <f t="shared" si="12"/>
        <v>581.64846855007909</v>
      </c>
      <c r="J105" s="15">
        <f t="shared" si="13"/>
        <v>3.1433987392431977</v>
      </c>
      <c r="K105" s="22">
        <f t="shared" si="20"/>
        <v>0.72105045594850592</v>
      </c>
      <c r="L105" s="26">
        <f t="shared" si="16"/>
        <v>410.55321494420531</v>
      </c>
      <c r="M105" s="13">
        <f t="shared" si="17"/>
        <v>-88.446785055794692</v>
      </c>
      <c r="N105" s="15">
        <f t="shared" si="18"/>
        <v>88.446785055794692</v>
      </c>
      <c r="O105" s="15">
        <f>SUMSQ($M$3:M105)/B105</f>
        <v>18668.977513077145</v>
      </c>
      <c r="P105" s="15">
        <f>SUM($N$3:N105)/B105</f>
        <v>107.14822210260481</v>
      </c>
      <c r="Q105" s="15">
        <f t="shared" si="14"/>
        <v>17.724806624407755</v>
      </c>
      <c r="R105" s="15">
        <f>AVERAGE($Q$3:Q105)</f>
        <v>24.3954650942919</v>
      </c>
      <c r="S105" s="15">
        <f>SUM($M$3:M105)/P105</f>
        <v>-3.8358930187298435</v>
      </c>
    </row>
    <row r="106" spans="1:19" x14ac:dyDescent="0.3">
      <c r="A106" s="17">
        <v>41139.666666666664</v>
      </c>
      <c r="B106" s="13">
        <v>104</v>
      </c>
      <c r="C106" s="15">
        <v>534.428</v>
      </c>
      <c r="D106" s="21">
        <f t="shared" si="19"/>
        <v>511.82133333333331</v>
      </c>
      <c r="E106" s="15">
        <f t="shared" si="11"/>
        <v>510.87353563421448</v>
      </c>
      <c r="F106" s="15">
        <f t="shared" si="15"/>
        <v>1.0461062527667326</v>
      </c>
      <c r="G106" s="21"/>
      <c r="H106" s="15" t="s">
        <v>2</v>
      </c>
      <c r="I106" s="15">
        <f t="shared" si="12"/>
        <v>583.41957296658552</v>
      </c>
      <c r="J106" s="15">
        <f t="shared" si="13"/>
        <v>3.0061693069695212</v>
      </c>
      <c r="K106" s="22">
        <f t="shared" si="20"/>
        <v>0.93583800042675946</v>
      </c>
      <c r="L106" s="26">
        <f t="shared" si="16"/>
        <v>547.27045174987029</v>
      </c>
      <c r="M106" s="13">
        <f t="shared" si="17"/>
        <v>12.842451749870293</v>
      </c>
      <c r="N106" s="15">
        <f t="shared" si="18"/>
        <v>12.842451749870293</v>
      </c>
      <c r="O106" s="15">
        <f>SUMSQ($M$3:M106)/B106</f>
        <v>18491.053965518207</v>
      </c>
      <c r="P106" s="15">
        <f>SUM($N$3:N106)/B106</f>
        <v>106.24143584921313</v>
      </c>
      <c r="Q106" s="15">
        <f t="shared" si="14"/>
        <v>2.4030274891791397</v>
      </c>
      <c r="R106" s="15">
        <f>AVERAGE($Q$3:Q106)</f>
        <v>24.183999348088893</v>
      </c>
      <c r="S106" s="15">
        <f>SUM($M$3:M106)/P106</f>
        <v>-3.7477530513418333</v>
      </c>
    </row>
    <row r="107" spans="1:19" x14ac:dyDescent="0.3">
      <c r="A107" s="17">
        <v>41139.708333333336</v>
      </c>
      <c r="B107" s="13">
        <v>105</v>
      </c>
      <c r="C107" s="15">
        <v>635</v>
      </c>
      <c r="D107" s="21">
        <f t="shared" si="19"/>
        <v>510.07133333333331</v>
      </c>
      <c r="E107" s="15">
        <f t="shared" si="11"/>
        <v>510.78499664252718</v>
      </c>
      <c r="F107" s="15">
        <f t="shared" si="15"/>
        <v>1.2431845182884349</v>
      </c>
      <c r="G107" s="21"/>
      <c r="H107" s="15" t="s">
        <v>2</v>
      </c>
      <c r="I107" s="15">
        <f t="shared" si="12"/>
        <v>572.24801536059192</v>
      </c>
      <c r="J107" s="15">
        <f t="shared" si="13"/>
        <v>1.5883966156732092</v>
      </c>
      <c r="K107" s="22">
        <f t="shared" si="20"/>
        <v>1.4280944124471635</v>
      </c>
      <c r="L107" s="26">
        <f t="shared" si="16"/>
        <v>837.47132585604425</v>
      </c>
      <c r="M107" s="13">
        <f t="shared" si="17"/>
        <v>202.47132585604425</v>
      </c>
      <c r="N107" s="15">
        <f t="shared" si="18"/>
        <v>202.47132585604425</v>
      </c>
      <c r="O107" s="15">
        <f>SUMSQ($M$3:M107)/B107</f>
        <v>18705.373811502839</v>
      </c>
      <c r="P107" s="15">
        <f>SUM($N$3:N107)/B107</f>
        <v>107.15791099213533</v>
      </c>
      <c r="Q107" s="15">
        <f t="shared" si="14"/>
        <v>31.88524816630618</v>
      </c>
      <c r="R107" s="15">
        <f>AVERAGE($Q$3:Q107)</f>
        <v>24.257344574929057</v>
      </c>
      <c r="S107" s="15">
        <f>SUM($M$3:M107)/P107</f>
        <v>-1.8262332450764616</v>
      </c>
    </row>
    <row r="108" spans="1:19" x14ac:dyDescent="0.3">
      <c r="A108" s="17">
        <v>41139.75</v>
      </c>
      <c r="B108" s="13">
        <v>106</v>
      </c>
      <c r="C108" s="15">
        <v>554</v>
      </c>
      <c r="D108" s="21">
        <f t="shared" si="19"/>
        <v>489.988</v>
      </c>
      <c r="E108" s="15">
        <f t="shared" si="11"/>
        <v>510.69645765083982</v>
      </c>
      <c r="F108" s="15">
        <f t="shared" si="15"/>
        <v>1.0847931128176467</v>
      </c>
      <c r="G108" s="21"/>
      <c r="H108" s="15" t="s">
        <v>2</v>
      </c>
      <c r="I108" s="15">
        <f t="shared" si="12"/>
        <v>559.09965665775485</v>
      </c>
      <c r="J108" s="15">
        <f t="shared" si="13"/>
        <v>0.11472108382218105</v>
      </c>
      <c r="K108" s="22">
        <f t="shared" si="20"/>
        <v>1.2990397506873752</v>
      </c>
      <c r="L108" s="26">
        <f t="shared" si="16"/>
        <v>745.43630954898538</v>
      </c>
      <c r="M108" s="13">
        <f t="shared" si="17"/>
        <v>191.43630954898538</v>
      </c>
      <c r="N108" s="15">
        <f t="shared" si="18"/>
        <v>191.43630954898538</v>
      </c>
      <c r="O108" s="15">
        <f>SUMSQ($M$3:M108)/B108</f>
        <v>18874.642554920123</v>
      </c>
      <c r="P108" s="15">
        <f>SUM($N$3:N108)/B108</f>
        <v>107.95299022380374</v>
      </c>
      <c r="Q108" s="15">
        <f t="shared" si="14"/>
        <v>34.555290532307829</v>
      </c>
      <c r="R108" s="15">
        <f>AVERAGE($Q$3:Q108)</f>
        <v>24.354495008489238</v>
      </c>
      <c r="S108" s="15">
        <f>SUM($M$3:M108)/P108</f>
        <v>-3.945263553114102E-2</v>
      </c>
    </row>
    <row r="109" spans="1:19" x14ac:dyDescent="0.3">
      <c r="A109" s="17">
        <v>41139.791666666664</v>
      </c>
      <c r="B109" s="13">
        <v>107</v>
      </c>
      <c r="C109" s="15">
        <v>488</v>
      </c>
      <c r="D109" s="21">
        <f t="shared" si="19"/>
        <v>456.53566666666666</v>
      </c>
      <c r="E109" s="15">
        <f t="shared" si="11"/>
        <v>510.60791865915246</v>
      </c>
      <c r="F109" s="15">
        <f t="shared" si="15"/>
        <v>0.95572352516874304</v>
      </c>
      <c r="G109" s="21"/>
      <c r="H109" s="15" t="s">
        <v>2</v>
      </c>
      <c r="I109" s="15">
        <f t="shared" si="12"/>
        <v>555.5415836515823</v>
      </c>
      <c r="J109" s="15">
        <f t="shared" si="13"/>
        <v>-0.25255832517729193</v>
      </c>
      <c r="K109" s="22">
        <f t="shared" si="20"/>
        <v>0.93399553670695001</v>
      </c>
      <c r="L109" s="26">
        <f t="shared" si="16"/>
        <v>522.30373287298733</v>
      </c>
      <c r="M109" s="13">
        <f t="shared" si="17"/>
        <v>34.303732872987325</v>
      </c>
      <c r="N109" s="15">
        <f t="shared" si="18"/>
        <v>34.303732872987325</v>
      </c>
      <c r="O109" s="15">
        <f>SUMSQ($M$3:M109)/B109</f>
        <v>18709.241653369667</v>
      </c>
      <c r="P109" s="15">
        <f>SUM($N$3:N109)/B109</f>
        <v>107.26467940744097</v>
      </c>
      <c r="Q109" s="15">
        <f t="shared" si="14"/>
        <v>7.0294534575793692</v>
      </c>
      <c r="R109" s="15">
        <f>AVERAGE($Q$3:Q109)</f>
        <v>24.192578732312505</v>
      </c>
      <c r="S109" s="15">
        <f>SUM($M$3:M109)/P109</f>
        <v>0.28009875255457634</v>
      </c>
    </row>
    <row r="110" spans="1:19" x14ac:dyDescent="0.3">
      <c r="A110" s="17">
        <v>41139.833333333336</v>
      </c>
      <c r="B110" s="13">
        <v>108</v>
      </c>
      <c r="C110" s="15">
        <v>341</v>
      </c>
      <c r="D110" s="21">
        <f t="shared" si="19"/>
        <v>417.33333333333331</v>
      </c>
      <c r="E110" s="15">
        <f t="shared" si="11"/>
        <v>510.5193796674651</v>
      </c>
      <c r="F110" s="15">
        <f t="shared" si="15"/>
        <v>0.66794721920667488</v>
      </c>
      <c r="G110" s="21"/>
      <c r="H110" s="15" t="s">
        <v>2</v>
      </c>
      <c r="I110" s="15">
        <f t="shared" si="12"/>
        <v>549.81651009470511</v>
      </c>
      <c r="J110" s="15">
        <f t="shared" si="13"/>
        <v>-0.79980984834728186</v>
      </c>
      <c r="K110" s="22">
        <f t="shared" si="20"/>
        <v>0.68123174361325112</v>
      </c>
      <c r="L110" s="26">
        <f t="shared" si="16"/>
        <v>378.28051093240958</v>
      </c>
      <c r="M110" s="13">
        <f t="shared" si="17"/>
        <v>37.280510932409584</v>
      </c>
      <c r="N110" s="15">
        <f t="shared" si="18"/>
        <v>37.280510932409584</v>
      </c>
      <c r="O110" s="15">
        <f>SUMSQ($M$3:M110)/B110</f>
        <v>18548.876790795701</v>
      </c>
      <c r="P110" s="15">
        <f>SUM($N$3:N110)/B110</f>
        <v>106.61667784748697</v>
      </c>
      <c r="Q110" s="15">
        <f t="shared" si="14"/>
        <v>10.932701153199291</v>
      </c>
      <c r="R110" s="15">
        <f>AVERAGE($Q$3:Q110)</f>
        <v>24.069802088061458</v>
      </c>
      <c r="S110" s="15">
        <f>SUM($M$3:M110)/P110</f>
        <v>0.63146981491871024</v>
      </c>
    </row>
    <row r="111" spans="1:19" x14ac:dyDescent="0.3">
      <c r="A111" s="17">
        <v>41140.625</v>
      </c>
      <c r="B111" s="13">
        <v>109</v>
      </c>
      <c r="C111" s="15">
        <v>276</v>
      </c>
      <c r="D111" s="21">
        <f t="shared" si="19"/>
        <v>378.25</v>
      </c>
      <c r="E111" s="15">
        <f t="shared" si="11"/>
        <v>510.4308406757778</v>
      </c>
      <c r="F111" s="15">
        <f t="shared" si="15"/>
        <v>0.54071967836934309</v>
      </c>
      <c r="G111" s="21"/>
      <c r="H111" s="15" t="s">
        <v>2</v>
      </c>
      <c r="I111" s="15">
        <f t="shared" si="12"/>
        <v>532.39251797907127</v>
      </c>
      <c r="J111" s="15">
        <f t="shared" si="13"/>
        <v>-2.4622280750759376</v>
      </c>
      <c r="K111" s="22">
        <f t="shared" si="20"/>
        <v>0.72105045594850592</v>
      </c>
      <c r="L111" s="26">
        <f t="shared" si="16"/>
        <v>395.86874203598052</v>
      </c>
      <c r="M111" s="13">
        <f t="shared" si="17"/>
        <v>119.86874203598052</v>
      </c>
      <c r="N111" s="15">
        <f t="shared" si="18"/>
        <v>119.86874203598052</v>
      </c>
      <c r="O111" s="15">
        <f>SUMSQ($M$3:M111)/B111</f>
        <v>18510.524850671783</v>
      </c>
      <c r="P111" s="15">
        <f>SUM($N$3:N111)/B111</f>
        <v>106.73825641802361</v>
      </c>
      <c r="Q111" s="15">
        <f t="shared" si="14"/>
        <v>43.430703636224827</v>
      </c>
      <c r="R111" s="15">
        <f>AVERAGE($Q$3:Q111)</f>
        <v>24.247425038044607</v>
      </c>
      <c r="S111" s="15">
        <f>SUM($M$3:M111)/P111</f>
        <v>1.7537662891031791</v>
      </c>
    </row>
    <row r="112" spans="1:19" x14ac:dyDescent="0.3">
      <c r="A112" s="17">
        <v>41140.666666666664</v>
      </c>
      <c r="B112" s="13">
        <v>110</v>
      </c>
      <c r="C112" s="15">
        <v>356</v>
      </c>
      <c r="D112" s="21">
        <f t="shared" si="19"/>
        <v>351.25</v>
      </c>
      <c r="E112" s="15">
        <f t="shared" si="11"/>
        <v>510.34230168409044</v>
      </c>
      <c r="F112" s="15">
        <f t="shared" si="15"/>
        <v>0.69757102012752481</v>
      </c>
      <c r="G112" s="21"/>
      <c r="H112" s="15" t="s">
        <v>2</v>
      </c>
      <c r="I112" s="15">
        <f t="shared" si="12"/>
        <v>514.97803291020819</v>
      </c>
      <c r="J112" s="15">
        <f t="shared" si="13"/>
        <v>-3.9574537744546525</v>
      </c>
      <c r="K112" s="22">
        <f t="shared" si="20"/>
        <v>0.93583800042675946</v>
      </c>
      <c r="L112" s="26">
        <f t="shared" si="16"/>
        <v>495.92890286932794</v>
      </c>
      <c r="M112" s="13">
        <f t="shared" si="17"/>
        <v>139.92890286932794</v>
      </c>
      <c r="N112" s="15">
        <f t="shared" si="18"/>
        <v>139.92890286932794</v>
      </c>
      <c r="O112" s="15">
        <f>SUMSQ($M$3:M112)/B112</f>
        <v>18520.248241649439</v>
      </c>
      <c r="P112" s="15">
        <f>SUM($N$3:N112)/B112</f>
        <v>107.03998956758092</v>
      </c>
      <c r="Q112" s="15">
        <f t="shared" si="14"/>
        <v>39.305871592507849</v>
      </c>
      <c r="R112" s="15">
        <f>AVERAGE($Q$3:Q112)</f>
        <v>24.384320006721541</v>
      </c>
      <c r="S112" s="15">
        <f>SUM($M$3:M112)/P112</f>
        <v>3.0560808166594229</v>
      </c>
    </row>
    <row r="113" spans="1:19" x14ac:dyDescent="0.3">
      <c r="A113" s="17">
        <v>41140.708333333336</v>
      </c>
      <c r="B113" s="13">
        <v>111</v>
      </c>
      <c r="C113" s="15">
        <v>343</v>
      </c>
      <c r="D113" s="21">
        <f t="shared" si="19"/>
        <v>333.41666666666669</v>
      </c>
      <c r="E113" s="15">
        <f t="shared" si="11"/>
        <v>510.25376269240309</v>
      </c>
      <c r="F113" s="15">
        <f t="shared" si="15"/>
        <v>0.67221454319146512</v>
      </c>
      <c r="G113" s="21"/>
      <c r="H113" s="15" t="s">
        <v>2</v>
      </c>
      <c r="I113" s="15">
        <f t="shared" si="12"/>
        <v>483.93654111010983</v>
      </c>
      <c r="J113" s="15">
        <f t="shared" si="13"/>
        <v>-6.6658575770190236</v>
      </c>
      <c r="K113" s="22">
        <f t="shared" si="20"/>
        <v>1.4280944124471635</v>
      </c>
      <c r="L113" s="26">
        <f t="shared" si="16"/>
        <v>729.78563370928316</v>
      </c>
      <c r="M113" s="13">
        <f t="shared" si="17"/>
        <v>386.78563370928316</v>
      </c>
      <c r="N113" s="15">
        <f t="shared" si="18"/>
        <v>386.78563370928316</v>
      </c>
      <c r="O113" s="15">
        <f>SUMSQ($M$3:M113)/B113</f>
        <v>19701.17507230027</v>
      </c>
      <c r="P113" s="15">
        <f>SUM($N$3:N113)/B113</f>
        <v>109.56022059588454</v>
      </c>
      <c r="Q113" s="15">
        <f t="shared" si="14"/>
        <v>112.76549087734202</v>
      </c>
      <c r="R113" s="15">
        <f>AVERAGE($Q$3:Q113)</f>
        <v>25.180546771321726</v>
      </c>
      <c r="S113" s="15">
        <f>SUM($M$3:M113)/P113</f>
        <v>6.5161286510681675</v>
      </c>
    </row>
    <row r="114" spans="1:19" x14ac:dyDescent="0.3">
      <c r="A114" s="17">
        <v>41140.75</v>
      </c>
      <c r="B114" s="13">
        <v>112</v>
      </c>
      <c r="C114" s="15">
        <v>377</v>
      </c>
      <c r="D114" s="21">
        <f t="shared" si="19"/>
        <v>330.58333333333331</v>
      </c>
      <c r="E114" s="15">
        <f t="shared" si="11"/>
        <v>510.16522370071579</v>
      </c>
      <c r="F114" s="15">
        <f t="shared" si="15"/>
        <v>0.73897628157650341</v>
      </c>
      <c r="G114" s="21"/>
      <c r="H114" s="15" t="s">
        <v>2</v>
      </c>
      <c r="I114" s="15">
        <f t="shared" si="12"/>
        <v>458.5650519603355</v>
      </c>
      <c r="J114" s="15">
        <f t="shared" si="13"/>
        <v>-8.5364207342945555</v>
      </c>
      <c r="K114" s="22">
        <f t="shared" si="20"/>
        <v>1.2990397506873752</v>
      </c>
      <c r="L114" s="26">
        <f t="shared" si="16"/>
        <v>619.9935897472194</v>
      </c>
      <c r="M114" s="13">
        <f t="shared" si="17"/>
        <v>242.9935897472194</v>
      </c>
      <c r="N114" s="15">
        <f t="shared" si="18"/>
        <v>242.9935897472194</v>
      </c>
      <c r="O114" s="15">
        <f>SUMSQ($M$3:M114)/B114</f>
        <v>20052.46712217473</v>
      </c>
      <c r="P114" s="15">
        <f>SUM($N$3:N114)/B114</f>
        <v>110.75158996330717</v>
      </c>
      <c r="Q114" s="15">
        <f t="shared" si="14"/>
        <v>64.45453308944812</v>
      </c>
      <c r="R114" s="15">
        <f>AVERAGE($Q$3:Q114)</f>
        <v>25.531207363447855</v>
      </c>
      <c r="S114" s="15">
        <f>SUM($M$3:M114)/P114</f>
        <v>8.6400753479606056</v>
      </c>
    </row>
    <row r="115" spans="1:19" x14ac:dyDescent="0.3">
      <c r="A115" s="17">
        <v>41140.791666666664</v>
      </c>
      <c r="B115" s="13">
        <v>113</v>
      </c>
      <c r="C115" s="15">
        <v>341</v>
      </c>
      <c r="D115" s="21">
        <f t="shared" si="19"/>
        <v>342</v>
      </c>
      <c r="E115" s="15">
        <f t="shared" si="11"/>
        <v>510.07668470902843</v>
      </c>
      <c r="F115" s="15">
        <f t="shared" si="15"/>
        <v>0.6685269298174692</v>
      </c>
      <c r="G115" s="21"/>
      <c r="H115" s="15" t="s">
        <v>2</v>
      </c>
      <c r="I115" s="15">
        <f t="shared" si="12"/>
        <v>441.53557854667372</v>
      </c>
      <c r="J115" s="15">
        <f t="shared" si="13"/>
        <v>-9.3857260022312783</v>
      </c>
      <c r="K115" s="22">
        <f t="shared" si="20"/>
        <v>0.93399553670695001</v>
      </c>
      <c r="L115" s="26">
        <f t="shared" si="16"/>
        <v>420.32473295546021</v>
      </c>
      <c r="M115" s="13">
        <f t="shared" si="17"/>
        <v>79.324732955460206</v>
      </c>
      <c r="N115" s="15">
        <f t="shared" si="18"/>
        <v>79.324732955460206</v>
      </c>
      <c r="O115" s="15">
        <f>SUMSQ($M$3:M115)/B115</f>
        <v>19930.696734000219</v>
      </c>
      <c r="P115" s="15">
        <f>SUM($N$3:N115)/B115</f>
        <v>110.47347618447665</v>
      </c>
      <c r="Q115" s="15">
        <f t="shared" si="14"/>
        <v>23.262385030926747</v>
      </c>
      <c r="R115" s="15">
        <f>AVERAGE($Q$3:Q115)</f>
        <v>25.51112928970873</v>
      </c>
      <c r="S115" s="15">
        <f>SUM($M$3:M115)/P115</f>
        <v>9.379869729223552</v>
      </c>
    </row>
    <row r="116" spans="1:19" x14ac:dyDescent="0.3">
      <c r="A116" s="17">
        <v>41140.833333333336</v>
      </c>
      <c r="B116" s="13">
        <v>114</v>
      </c>
      <c r="C116" s="15">
        <v>274</v>
      </c>
      <c r="D116" s="21">
        <f t="shared" si="19"/>
        <v>392.45233333333334</v>
      </c>
      <c r="E116" s="15">
        <f t="shared" si="11"/>
        <v>509.98814571734107</v>
      </c>
      <c r="F116" s="15">
        <f t="shared" si="15"/>
        <v>0.53726739003824497</v>
      </c>
      <c r="G116" s="21"/>
      <c r="H116" s="15" t="s">
        <v>2</v>
      </c>
      <c r="I116" s="15">
        <f t="shared" si="12"/>
        <v>429.15612864031419</v>
      </c>
      <c r="J116" s="15">
        <f t="shared" si="13"/>
        <v>-9.6850983926441039</v>
      </c>
      <c r="K116" s="22">
        <f t="shared" si="20"/>
        <v>0.68123174361325112</v>
      </c>
      <c r="L116" s="26">
        <f t="shared" si="16"/>
        <v>294.3941975510599</v>
      </c>
      <c r="M116" s="13">
        <f t="shared" si="17"/>
        <v>20.394197551059904</v>
      </c>
      <c r="N116" s="15">
        <f t="shared" si="18"/>
        <v>20.394197551059904</v>
      </c>
      <c r="O116" s="15">
        <f>SUMSQ($M$3:M116)/B116</f>
        <v>19759.514510840145</v>
      </c>
      <c r="P116" s="15">
        <f>SUM($N$3:N116)/B116</f>
        <v>109.68330707365722</v>
      </c>
      <c r="Q116" s="15">
        <f t="shared" si="14"/>
        <v>7.4431377923576294</v>
      </c>
      <c r="R116" s="15">
        <f>AVERAGE($Q$3:Q116)</f>
        <v>25.352638136223192</v>
      </c>
      <c r="S116" s="15">
        <f>SUM($M$3:M116)/P116</f>
        <v>9.6333803282058543</v>
      </c>
    </row>
    <row r="117" spans="1:19" x14ac:dyDescent="0.3">
      <c r="A117" s="17">
        <v>41141.625</v>
      </c>
      <c r="B117" s="13">
        <v>115</v>
      </c>
      <c r="C117" s="15">
        <v>309</v>
      </c>
      <c r="D117" s="21">
        <f t="shared" si="19"/>
        <v>470.45166666666665</v>
      </c>
      <c r="E117" s="15">
        <f t="shared" si="11"/>
        <v>509.89960672565371</v>
      </c>
      <c r="F117" s="15">
        <f t="shared" si="15"/>
        <v>0.60600164409668644</v>
      </c>
      <c r="G117" s="21"/>
      <c r="H117" s="15" t="s">
        <v>2</v>
      </c>
      <c r="I117" s="15">
        <f t="shared" si="12"/>
        <v>420.37807112515281</v>
      </c>
      <c r="J117" s="15">
        <f t="shared" si="13"/>
        <v>-9.5943943048958324</v>
      </c>
      <c r="K117" s="22">
        <f t="shared" si="20"/>
        <v>0.72105045594850592</v>
      </c>
      <c r="L117" s="26">
        <f t="shared" si="16"/>
        <v>302.45977761727204</v>
      </c>
      <c r="M117" s="13">
        <f t="shared" si="17"/>
        <v>-6.5402223827279613</v>
      </c>
      <c r="N117" s="15">
        <f t="shared" si="18"/>
        <v>6.5402223827279613</v>
      </c>
      <c r="O117" s="15">
        <f>SUMSQ($M$3:M117)/B117</f>
        <v>19588.064597779063</v>
      </c>
      <c r="P117" s="15">
        <f>SUM($N$3:N117)/B117</f>
        <v>108.78641068504044</v>
      </c>
      <c r="Q117" s="15">
        <f t="shared" si="14"/>
        <v>2.116576822889308</v>
      </c>
      <c r="R117" s="15">
        <f>AVERAGE($Q$3:Q117)</f>
        <v>25.150585429150723</v>
      </c>
      <c r="S117" s="15">
        <f>SUM($M$3:M117)/P117</f>
        <v>9.6526834896079858</v>
      </c>
    </row>
    <row r="118" spans="1:19" x14ac:dyDescent="0.3">
      <c r="A118" s="17">
        <v>41141.666666666664</v>
      </c>
      <c r="B118" s="13">
        <v>116</v>
      </c>
      <c r="C118" s="15">
        <v>460</v>
      </c>
      <c r="D118" s="21">
        <f t="shared" si="19"/>
        <v>503.16533333333331</v>
      </c>
      <c r="E118" s="15">
        <f t="shared" si="11"/>
        <v>509.81106773396641</v>
      </c>
      <c r="F118" s="15">
        <f t="shared" si="15"/>
        <v>0.90229504440660901</v>
      </c>
      <c r="G118" s="21"/>
      <c r="H118" s="15" t="s">
        <v>2</v>
      </c>
      <c r="I118" s="15">
        <f t="shared" si="12"/>
        <v>418.85911565070796</v>
      </c>
      <c r="J118" s="15">
        <f t="shared" si="13"/>
        <v>-8.7868504218507351</v>
      </c>
      <c r="K118" s="22">
        <f t="shared" si="20"/>
        <v>0.93583800042675946</v>
      </c>
      <c r="L118" s="26">
        <f t="shared" si="16"/>
        <v>384.42697472342144</v>
      </c>
      <c r="M118" s="13">
        <f t="shared" si="17"/>
        <v>-75.573025276578562</v>
      </c>
      <c r="N118" s="15">
        <f t="shared" si="18"/>
        <v>75.573025276578562</v>
      </c>
      <c r="O118" s="15">
        <f>SUMSQ($M$3:M118)/B118</f>
        <v>19468.437162879713</v>
      </c>
      <c r="P118" s="15">
        <f>SUM($N$3:N118)/B118</f>
        <v>108.50008839703646</v>
      </c>
      <c r="Q118" s="15">
        <f t="shared" si="14"/>
        <v>16.428918538386643</v>
      </c>
      <c r="R118" s="15">
        <f>AVERAGE($Q$3:Q118)</f>
        <v>25.075398645609656</v>
      </c>
      <c r="S118" s="15">
        <f>SUM($M$3:M118)/P118</f>
        <v>8.981631069926781</v>
      </c>
    </row>
    <row r="119" spans="1:19" x14ac:dyDescent="0.3">
      <c r="A119" s="17">
        <v>41141.708333333336</v>
      </c>
      <c r="B119" s="13">
        <v>117</v>
      </c>
      <c r="C119" s="15">
        <v>844.428</v>
      </c>
      <c r="D119" s="21">
        <f t="shared" si="19"/>
        <v>498.58199999999994</v>
      </c>
      <c r="E119" s="15">
        <f t="shared" si="11"/>
        <v>509.72252874227905</v>
      </c>
      <c r="F119" s="15">
        <f t="shared" si="15"/>
        <v>1.6566424915210123</v>
      </c>
      <c r="G119" s="21"/>
      <c r="H119" s="15" t="s">
        <v>2</v>
      </c>
      <c r="I119" s="15">
        <f t="shared" si="12"/>
        <v>428.19474278155849</v>
      </c>
      <c r="J119" s="15">
        <f t="shared" si="13"/>
        <v>-6.9746026665806093</v>
      </c>
      <c r="K119" s="22">
        <f t="shared" si="20"/>
        <v>1.4280944124471635</v>
      </c>
      <c r="L119" s="26">
        <f t="shared" si="16"/>
        <v>585.62191067288234</v>
      </c>
      <c r="M119" s="13">
        <f t="shared" si="17"/>
        <v>-258.80608932711766</v>
      </c>
      <c r="N119" s="15">
        <f t="shared" si="18"/>
        <v>258.80608932711766</v>
      </c>
      <c r="O119" s="15">
        <f>SUMSQ($M$3:M119)/B119</f>
        <v>19874.523955272161</v>
      </c>
      <c r="P119" s="15">
        <f>SUM($N$3:N119)/B119</f>
        <v>109.78475507165254</v>
      </c>
      <c r="Q119" s="15">
        <f t="shared" si="14"/>
        <v>30.648686368419533</v>
      </c>
      <c r="R119" s="15">
        <f>AVERAGE($Q$3:Q119)</f>
        <v>25.123033583411448</v>
      </c>
      <c r="S119" s="15">
        <f>SUM($M$3:M119)/P119</f>
        <v>6.5191353320631329</v>
      </c>
    </row>
    <row r="120" spans="1:19" x14ac:dyDescent="0.3">
      <c r="A120" s="17">
        <v>41141.75</v>
      </c>
      <c r="B120" s="13">
        <v>118</v>
      </c>
      <c r="C120" s="15">
        <v>811.56399999999996</v>
      </c>
      <c r="D120" s="21">
        <f t="shared" si="19"/>
        <v>496.91533333333331</v>
      </c>
      <c r="E120" s="15">
        <f t="shared" si="11"/>
        <v>509.6339897505917</v>
      </c>
      <c r="F120" s="15">
        <f t="shared" si="15"/>
        <v>1.5924448061189342</v>
      </c>
      <c r="G120" s="21"/>
      <c r="H120" s="15" t="s">
        <v>2</v>
      </c>
      <c r="I120" s="15">
        <f t="shared" si="12"/>
        <v>441.57227283921844</v>
      </c>
      <c r="J120" s="15">
        <f t="shared" si="13"/>
        <v>-4.939389394156553</v>
      </c>
      <c r="K120" s="22">
        <f t="shared" si="20"/>
        <v>1.2990397506873752</v>
      </c>
      <c r="L120" s="26">
        <f t="shared" si="16"/>
        <v>547.18170579946207</v>
      </c>
      <c r="M120" s="13">
        <f t="shared" si="17"/>
        <v>-264.3822942005379</v>
      </c>
      <c r="N120" s="15">
        <f t="shared" si="18"/>
        <v>264.3822942005379</v>
      </c>
      <c r="O120" s="15">
        <f>SUMSQ($M$3:M120)/B120</f>
        <v>20298.451697064258</v>
      </c>
      <c r="P120" s="15">
        <f>SUM($N$3:N120)/B120</f>
        <v>111.09490370833799</v>
      </c>
      <c r="Q120" s="15">
        <f t="shared" si="14"/>
        <v>32.576887861035964</v>
      </c>
      <c r="R120" s="15">
        <f>AVERAGE($Q$3:Q120)</f>
        <v>25.186201840001488</v>
      </c>
      <c r="S120" s="15">
        <f>SUM($M$3:M120)/P120</f>
        <v>4.0624670119327586</v>
      </c>
    </row>
    <row r="121" spans="1:19" x14ac:dyDescent="0.3">
      <c r="A121" s="17">
        <v>41141.791666666664</v>
      </c>
      <c r="B121" s="13">
        <v>119</v>
      </c>
      <c r="C121" s="15">
        <v>299</v>
      </c>
      <c r="D121" s="21">
        <f t="shared" si="19"/>
        <v>496.91533333333336</v>
      </c>
      <c r="E121" s="15">
        <f t="shared" si="11"/>
        <v>509.54545075890439</v>
      </c>
      <c r="F121" s="15">
        <f t="shared" si="15"/>
        <v>0.58679750659077967</v>
      </c>
      <c r="G121" s="21"/>
      <c r="H121" s="15" t="s">
        <v>2</v>
      </c>
      <c r="I121" s="15">
        <f t="shared" si="12"/>
        <v>424.98259604638514</v>
      </c>
      <c r="J121" s="15">
        <f t="shared" si="13"/>
        <v>-6.1044181340242281</v>
      </c>
      <c r="K121" s="22">
        <f t="shared" si="20"/>
        <v>0.93399553670695001</v>
      </c>
      <c r="L121" s="26">
        <f t="shared" si="16"/>
        <v>407.81316431717374</v>
      </c>
      <c r="M121" s="13">
        <f t="shared" si="17"/>
        <v>108.81316431717374</v>
      </c>
      <c r="N121" s="15">
        <f t="shared" si="18"/>
        <v>108.81316431717374</v>
      </c>
      <c r="O121" s="15">
        <f>SUMSQ($M$3:M121)/B121</f>
        <v>20227.374831784022</v>
      </c>
      <c r="P121" s="15">
        <f>SUM($N$3:N121)/B121</f>
        <v>111.07572942773999</v>
      </c>
      <c r="Q121" s="15">
        <f t="shared" si="14"/>
        <v>36.392362647884198</v>
      </c>
      <c r="R121" s="15">
        <f>AVERAGE($Q$3:Q121)</f>
        <v>25.280371258555125</v>
      </c>
      <c r="S121" s="15">
        <f>SUM($M$3:M121)/P121</f>
        <v>5.0427987168028077</v>
      </c>
    </row>
    <row r="122" spans="1:19" x14ac:dyDescent="0.3">
      <c r="A122" s="17">
        <v>41141.833333333336</v>
      </c>
      <c r="B122" s="13">
        <v>120</v>
      </c>
      <c r="C122" s="15">
        <v>261</v>
      </c>
      <c r="D122" s="21">
        <f t="shared" si="19"/>
        <v>497.49866666666662</v>
      </c>
      <c r="E122" s="15">
        <f t="shared" si="11"/>
        <v>509.45691176721704</v>
      </c>
      <c r="F122" s="15">
        <f t="shared" si="15"/>
        <v>0.51231025425611876</v>
      </c>
      <c r="G122" s="21"/>
      <c r="H122" s="15" t="s">
        <v>2</v>
      </c>
      <c r="I122" s="15">
        <f t="shared" si="12"/>
        <v>415.30331345117031</v>
      </c>
      <c r="J122" s="15">
        <f t="shared" si="13"/>
        <v>-6.4619045801432886</v>
      </c>
      <c r="K122" s="22">
        <f t="shared" si="20"/>
        <v>0.68123174361325112</v>
      </c>
      <c r="L122" s="26">
        <f t="shared" si="16"/>
        <v>285.35311150077922</v>
      </c>
      <c r="M122" s="13">
        <f t="shared" si="17"/>
        <v>24.353111500779221</v>
      </c>
      <c r="N122" s="15">
        <f t="shared" si="18"/>
        <v>24.353111500779221</v>
      </c>
      <c r="O122" s="15">
        <f>SUMSQ($M$3:M122)/B122</f>
        <v>20063.755658517235</v>
      </c>
      <c r="P122" s="15">
        <f>SUM($N$3:N122)/B122</f>
        <v>110.35304094501531</v>
      </c>
      <c r="Q122" s="15">
        <f t="shared" si="14"/>
        <v>9.3306940616012337</v>
      </c>
      <c r="R122" s="15">
        <f>AVERAGE($Q$3:Q122)</f>
        <v>25.147457281913841</v>
      </c>
      <c r="S122" s="15">
        <f>SUM($M$3:M122)/P122</f>
        <v>5.2965070316290532</v>
      </c>
    </row>
    <row r="123" spans="1:19" x14ac:dyDescent="0.3">
      <c r="A123" s="17">
        <v>41142.625</v>
      </c>
      <c r="B123" s="13">
        <v>121</v>
      </c>
      <c r="C123" s="15">
        <v>302</v>
      </c>
      <c r="D123" s="21">
        <f t="shared" si="19"/>
        <v>481.95166666666665</v>
      </c>
      <c r="E123" s="15">
        <f t="shared" si="11"/>
        <v>509.36837277552968</v>
      </c>
      <c r="F123" s="15">
        <f t="shared" si="15"/>
        <v>0.59289114939432341</v>
      </c>
      <c r="G123" s="21"/>
      <c r="H123" s="15" t="s">
        <v>2</v>
      </c>
      <c r="I123" s="15">
        <f t="shared" si="12"/>
        <v>409.84060603725567</v>
      </c>
      <c r="J123" s="15">
        <f t="shared" si="13"/>
        <v>-6.3619848635204246</v>
      </c>
      <c r="K123" s="22">
        <f t="shared" si="20"/>
        <v>0.72105045594850592</v>
      </c>
      <c r="L123" s="26">
        <f t="shared" si="16"/>
        <v>294.79528427708357</v>
      </c>
      <c r="M123" s="13">
        <f t="shared" si="17"/>
        <v>-7.2047157229164327</v>
      </c>
      <c r="N123" s="15">
        <f t="shared" si="18"/>
        <v>7.2047157229164327</v>
      </c>
      <c r="O123" s="15">
        <f>SUMSQ($M$3:M123)/B123</f>
        <v>19898.368487195999</v>
      </c>
      <c r="P123" s="15">
        <f>SUM($N$3:N123)/B123</f>
        <v>109.50057544731203</v>
      </c>
      <c r="Q123" s="15">
        <f t="shared" si="14"/>
        <v>2.3856674579193484</v>
      </c>
      <c r="R123" s="15">
        <f>AVERAGE($Q$3:Q123)</f>
        <v>24.959343316426281</v>
      </c>
      <c r="S123" s="15">
        <f>SUM($M$3:M123)/P123</f>
        <v>5.2719443641807517</v>
      </c>
    </row>
    <row r="124" spans="1:19" x14ac:dyDescent="0.3">
      <c r="A124" s="17">
        <v>41142.666666666664</v>
      </c>
      <c r="B124" s="13">
        <v>122</v>
      </c>
      <c r="C124" s="15">
        <v>467</v>
      </c>
      <c r="D124" s="21">
        <f t="shared" si="19"/>
        <v>481.15466666666663</v>
      </c>
      <c r="E124" s="15">
        <f t="shared" si="11"/>
        <v>509.27983378384238</v>
      </c>
      <c r="F124" s="15">
        <f t="shared" si="15"/>
        <v>0.91698113496913458</v>
      </c>
      <c r="G124" s="21"/>
      <c r="H124" s="15" t="s">
        <v>2</v>
      </c>
      <c r="I124" s="15">
        <f t="shared" si="12"/>
        <v>413.03255827663696</v>
      </c>
      <c r="J124" s="15">
        <f t="shared" si="13"/>
        <v>-5.4065911532302531</v>
      </c>
      <c r="K124" s="22">
        <f t="shared" si="20"/>
        <v>0.93583800042675946</v>
      </c>
      <c r="L124" s="26">
        <f t="shared" si="16"/>
        <v>377.59062605417438</v>
      </c>
      <c r="M124" s="13">
        <f t="shared" si="17"/>
        <v>-89.409373945825621</v>
      </c>
      <c r="N124" s="15">
        <f t="shared" si="18"/>
        <v>89.409373945825621</v>
      </c>
      <c r="O124" s="15">
        <f>SUMSQ($M$3:M124)/B124</f>
        <v>19800.791992623774</v>
      </c>
      <c r="P124" s="15">
        <f>SUM($N$3:N124)/B124</f>
        <v>109.33589346779165</v>
      </c>
      <c r="Q124" s="15">
        <f t="shared" si="14"/>
        <v>19.145476219662875</v>
      </c>
      <c r="R124" s="15">
        <f>AVERAGE($Q$3:Q124)</f>
        <v>24.911688668092154</v>
      </c>
      <c r="S124" s="15">
        <f>SUM($M$3:M124)/P124</f>
        <v>4.4621354633361854</v>
      </c>
    </row>
    <row r="125" spans="1:19" x14ac:dyDescent="0.3">
      <c r="A125" s="17">
        <v>41142.708333333336</v>
      </c>
      <c r="B125" s="13">
        <v>123</v>
      </c>
      <c r="C125" s="15">
        <v>844.428</v>
      </c>
      <c r="D125" s="21">
        <f t="shared" si="19"/>
        <v>503.988</v>
      </c>
      <c r="E125" s="15">
        <f t="shared" si="11"/>
        <v>509.19129479215502</v>
      </c>
      <c r="F125" s="15">
        <f t="shared" si="15"/>
        <v>1.6583708492987572</v>
      </c>
      <c r="G125" s="21"/>
      <c r="H125" s="15" t="s">
        <v>2</v>
      </c>
      <c r="I125" s="15">
        <f t="shared" si="12"/>
        <v>425.99307448665303</v>
      </c>
      <c r="J125" s="15">
        <f t="shared" si="13"/>
        <v>-3.5698804169056206</v>
      </c>
      <c r="K125" s="22">
        <f t="shared" si="20"/>
        <v>1.4280944124471635</v>
      </c>
      <c r="L125" s="26">
        <f t="shared" si="16"/>
        <v>582.12836601730828</v>
      </c>
      <c r="M125" s="13">
        <f t="shared" si="17"/>
        <v>-262.29963398269172</v>
      </c>
      <c r="N125" s="15">
        <f t="shared" si="18"/>
        <v>262.29963398269172</v>
      </c>
      <c r="O125" s="15">
        <f>SUMSQ($M$3:M125)/B125</f>
        <v>20199.168464126458</v>
      </c>
      <c r="P125" s="15">
        <f>SUM($N$3:N125)/B125</f>
        <v>110.57950111425424</v>
      </c>
      <c r="Q125" s="15">
        <f t="shared" si="14"/>
        <v>31.062403660547933</v>
      </c>
      <c r="R125" s="15">
        <f>AVERAGE($Q$3:Q125)</f>
        <v>24.961694481038947</v>
      </c>
      <c r="S125" s="15">
        <f>SUM($M$3:M125)/P125</f>
        <v>2.0399073191912893</v>
      </c>
    </row>
    <row r="126" spans="1:19" x14ac:dyDescent="0.3">
      <c r="A126" s="17">
        <v>41142.75</v>
      </c>
      <c r="B126" s="13">
        <v>124</v>
      </c>
      <c r="C126" s="15">
        <v>625</v>
      </c>
      <c r="D126" s="21">
        <f t="shared" si="19"/>
        <v>513.23799999999994</v>
      </c>
      <c r="E126" s="15">
        <f t="shared" si="11"/>
        <v>509.10275580046766</v>
      </c>
      <c r="F126" s="15">
        <f t="shared" si="15"/>
        <v>1.2276500036172577</v>
      </c>
      <c r="G126" s="21"/>
      <c r="H126" s="15" t="s">
        <v>2</v>
      </c>
      <c r="I126" s="15">
        <f t="shared" si="12"/>
        <v>428.29333616899578</v>
      </c>
      <c r="J126" s="15">
        <f t="shared" si="13"/>
        <v>-2.9828662069807836</v>
      </c>
      <c r="K126" s="22">
        <f t="shared" si="20"/>
        <v>1.2990397506873752</v>
      </c>
      <c r="L126" s="26">
        <f t="shared" si="16"/>
        <v>548.74452070892937</v>
      </c>
      <c r="M126" s="13">
        <f t="shared" si="17"/>
        <v>-76.255479291070628</v>
      </c>
      <c r="N126" s="15">
        <f t="shared" si="18"/>
        <v>76.255479291070628</v>
      </c>
      <c r="O126" s="15">
        <f>SUMSQ($M$3:M126)/B126</f>
        <v>20083.166283947303</v>
      </c>
      <c r="P126" s="15">
        <f>SUM($N$3:N126)/B126</f>
        <v>110.30269448664792</v>
      </c>
      <c r="Q126" s="15">
        <f t="shared" si="14"/>
        <v>12.2008766865713</v>
      </c>
      <c r="R126" s="15">
        <f>AVERAGE($Q$3:Q126)</f>
        <v>24.858784660115823</v>
      </c>
      <c r="S126" s="15">
        <f>SUM($M$3:M126)/P126</f>
        <v>1.3536972517248214</v>
      </c>
    </row>
    <row r="127" spans="1:19" x14ac:dyDescent="0.3">
      <c r="A127" s="17">
        <v>41142.791666666664</v>
      </c>
      <c r="B127" s="13">
        <v>125</v>
      </c>
      <c r="C127" s="15">
        <v>476</v>
      </c>
      <c r="D127" s="21">
        <f t="shared" si="19"/>
        <v>513.82133333333331</v>
      </c>
      <c r="E127" s="15">
        <f t="shared" si="11"/>
        <v>509.0142168087803</v>
      </c>
      <c r="F127" s="15">
        <f t="shared" si="15"/>
        <v>0.93514087481532437</v>
      </c>
      <c r="G127" s="21"/>
      <c r="H127" s="15" t="s">
        <v>2</v>
      </c>
      <c r="I127" s="15">
        <f t="shared" si="12"/>
        <v>433.7432639364315</v>
      </c>
      <c r="J127" s="15">
        <f t="shared" si="13"/>
        <v>-2.139586809539133</v>
      </c>
      <c r="K127" s="22">
        <f t="shared" si="20"/>
        <v>0.93399553670695001</v>
      </c>
      <c r="L127" s="26">
        <f t="shared" si="16"/>
        <v>397.23808065925738</v>
      </c>
      <c r="M127" s="13">
        <f t="shared" si="17"/>
        <v>-78.761919340742622</v>
      </c>
      <c r="N127" s="15">
        <f t="shared" si="18"/>
        <v>78.761919340742622</v>
      </c>
      <c r="O127" s="15">
        <f>SUMSQ($M$3:M127)/B127</f>
        <v>19972.128473181623</v>
      </c>
      <c r="P127" s="15">
        <f>SUM($N$3:N127)/B127</f>
        <v>110.05036828548069</v>
      </c>
      <c r="Q127" s="15">
        <f t="shared" si="14"/>
        <v>16.546621710240046</v>
      </c>
      <c r="R127" s="15">
        <f>AVERAGE($Q$3:Q127)</f>
        <v>24.792287356516816</v>
      </c>
      <c r="S127" s="15">
        <f>SUM($M$3:M127)/P127</f>
        <v>0.64111130333203781</v>
      </c>
    </row>
    <row r="128" spans="1:19" x14ac:dyDescent="0.3">
      <c r="A128" s="17">
        <v>41142.833333333336</v>
      </c>
      <c r="B128" s="13">
        <v>126</v>
      </c>
      <c r="C128" s="15">
        <v>358</v>
      </c>
      <c r="D128" s="21">
        <f t="shared" si="19"/>
        <v>508.11899999999997</v>
      </c>
      <c r="E128" s="15">
        <f t="shared" si="11"/>
        <v>508.925677817093</v>
      </c>
      <c r="F128" s="15">
        <f t="shared" si="15"/>
        <v>0.70344259604968207</v>
      </c>
      <c r="G128" s="21"/>
      <c r="H128" s="15" t="s">
        <v>2</v>
      </c>
      <c r="I128" s="15">
        <f t="shared" si="12"/>
        <v>440.99517643395905</v>
      </c>
      <c r="J128" s="15">
        <f t="shared" si="13"/>
        <v>-1.2004368788324655</v>
      </c>
      <c r="K128" s="22">
        <f t="shared" si="20"/>
        <v>0.68123174361325112</v>
      </c>
      <c r="L128" s="26">
        <f t="shared" si="16"/>
        <v>294.02212551904353</v>
      </c>
      <c r="M128" s="13">
        <f t="shared" si="17"/>
        <v>-63.977874480956473</v>
      </c>
      <c r="N128" s="15">
        <f t="shared" si="18"/>
        <v>63.977874480956473</v>
      </c>
      <c r="O128" s="15">
        <f>SUMSQ($M$3:M128)/B128</f>
        <v>19846.104980720665</v>
      </c>
      <c r="P128" s="15">
        <f>SUM($N$3:N128)/B128</f>
        <v>109.68471357274638</v>
      </c>
      <c r="Q128" s="15">
        <f t="shared" si="14"/>
        <v>17.870914659485049</v>
      </c>
      <c r="R128" s="15">
        <f>AVERAGE($Q$3:Q128)</f>
        <v>24.737355827175296</v>
      </c>
      <c r="S128" s="15">
        <f>SUM($M$3:M128)/P128</f>
        <v>5.9959682151669788E-2</v>
      </c>
    </row>
    <row r="129" spans="1:19" x14ac:dyDescent="0.3">
      <c r="A129" s="17">
        <v>41143.625</v>
      </c>
      <c r="B129" s="13">
        <v>127</v>
      </c>
      <c r="C129" s="15">
        <v>316</v>
      </c>
      <c r="D129" s="21">
        <f t="shared" si="19"/>
        <v>507.83333333333331</v>
      </c>
      <c r="E129" s="15">
        <f t="shared" si="11"/>
        <v>508.83713882540565</v>
      </c>
      <c r="F129" s="15">
        <f t="shared" si="15"/>
        <v>0.62102385201176769</v>
      </c>
      <c r="G129" s="21"/>
      <c r="H129" s="15" t="s">
        <v>2</v>
      </c>
      <c r="I129" s="15">
        <f t="shared" si="12"/>
        <v>439.64021535078183</v>
      </c>
      <c r="J129" s="15">
        <f t="shared" si="13"/>
        <v>-1.2158892992669406</v>
      </c>
      <c r="K129" s="22">
        <f t="shared" si="20"/>
        <v>0.72105045594850592</v>
      </c>
      <c r="L129" s="26">
        <f t="shared" si="16"/>
        <v>317.11419747997843</v>
      </c>
      <c r="M129" s="13">
        <f t="shared" si="17"/>
        <v>1.1141974799784293</v>
      </c>
      <c r="N129" s="15">
        <f t="shared" si="18"/>
        <v>1.1141974799784293</v>
      </c>
      <c r="O129" s="15">
        <f>SUMSQ($M$3:M129)/B129</f>
        <v>19689.846212652188</v>
      </c>
      <c r="P129" s="15">
        <f>SUM($N$3:N129)/B129</f>
        <v>108.82982761926</v>
      </c>
      <c r="Q129" s="15">
        <f t="shared" si="14"/>
        <v>0.35259413923368016</v>
      </c>
      <c r="R129" s="15">
        <f>AVERAGE($Q$3:Q129)</f>
        <v>24.545349829632446</v>
      </c>
      <c r="S129" s="15">
        <f>SUM($M$3:M129)/P129</f>
        <v>7.0668659603170828E-2</v>
      </c>
    </row>
    <row r="130" spans="1:19" x14ac:dyDescent="0.3">
      <c r="A130" s="17">
        <v>41143.666666666664</v>
      </c>
      <c r="B130" s="13">
        <v>128</v>
      </c>
      <c r="C130" s="15">
        <v>460</v>
      </c>
      <c r="D130" s="21">
        <f t="shared" si="19"/>
        <v>521.29700000000003</v>
      </c>
      <c r="E130" s="15">
        <f t="shared" si="11"/>
        <v>508.74859983371829</v>
      </c>
      <c r="F130" s="15">
        <f t="shared" si="15"/>
        <v>0.90417939263193747</v>
      </c>
      <c r="G130" s="21"/>
      <c r="H130" s="15" t="s">
        <v>2</v>
      </c>
      <c r="I130" s="15">
        <f t="shared" si="12"/>
        <v>443.73569995884009</v>
      </c>
      <c r="J130" s="15">
        <f t="shared" si="13"/>
        <v>-0.68475190853442069</v>
      </c>
      <c r="K130" s="22">
        <f t="shared" si="20"/>
        <v>0.93583800042675946</v>
      </c>
      <c r="L130" s="26">
        <f t="shared" si="16"/>
        <v>410.29414463049932</v>
      </c>
      <c r="M130" s="13">
        <f t="shared" si="17"/>
        <v>-49.705855369500682</v>
      </c>
      <c r="N130" s="15">
        <f t="shared" si="18"/>
        <v>49.705855369500682</v>
      </c>
      <c r="O130" s="15">
        <f>SUMSQ($M$3:M130)/B130</f>
        <v>19555.321414569076</v>
      </c>
      <c r="P130" s="15">
        <f>SUM($N$3:N130)/B130</f>
        <v>108.36792158605876</v>
      </c>
      <c r="Q130" s="15">
        <f t="shared" si="14"/>
        <v>10.805620732500149</v>
      </c>
      <c r="R130" s="15">
        <f>AVERAGE($Q$3:Q130)</f>
        <v>24.438008196061102</v>
      </c>
      <c r="S130" s="15">
        <f>SUM($M$3:M130)/P130</f>
        <v>-0.38770695895867913</v>
      </c>
    </row>
    <row r="131" spans="1:19" x14ac:dyDescent="0.3">
      <c r="A131" s="17">
        <v>41143.708333333336</v>
      </c>
      <c r="B131" s="13">
        <v>129</v>
      </c>
      <c r="C131" s="15">
        <v>783</v>
      </c>
      <c r="D131" s="21">
        <f t="shared" si="19"/>
        <v>532.67733333333331</v>
      </c>
      <c r="E131" s="15">
        <f t="shared" ref="E131:E194" si="21">(B131*$V$7)+$V$6</f>
        <v>508.66006084203099</v>
      </c>
      <c r="F131" s="15">
        <f t="shared" si="15"/>
        <v>1.5393384703800594</v>
      </c>
      <c r="G131" s="21"/>
      <c r="H131" s="15" t="s">
        <v>2</v>
      </c>
      <c r="I131" s="15">
        <f t="shared" ref="I131:I194" si="22">$V$4*(C131/K131)+(1-$V$4)*(I130+J130)</f>
        <v>453.57416103609285</v>
      </c>
      <c r="J131" s="15">
        <f t="shared" ref="J131:J194" si="23">$V$5*(I131-I130)+(1-$V$5)*J130</f>
        <v>0.36756939004429734</v>
      </c>
      <c r="K131" s="22">
        <f t="shared" si="20"/>
        <v>1.4280944124471635</v>
      </c>
      <c r="L131" s="26">
        <f t="shared" si="16"/>
        <v>632.71858334006004</v>
      </c>
      <c r="M131" s="13">
        <f t="shared" si="17"/>
        <v>-150.28141665993996</v>
      </c>
      <c r="N131" s="15">
        <f t="shared" si="18"/>
        <v>150.28141665993996</v>
      </c>
      <c r="O131" s="15">
        <f>SUMSQ($M$3:M131)/B131</f>
        <v>19578.803451613647</v>
      </c>
      <c r="P131" s="15">
        <f>SUM($N$3:N131)/B131</f>
        <v>108.69283240058496</v>
      </c>
      <c r="Q131" s="15">
        <f t="shared" ref="Q131:Q194" si="24">(N131/C131)*100</f>
        <v>19.193028947629625</v>
      </c>
      <c r="R131" s="15">
        <f>AVERAGE($Q$3:Q131)</f>
        <v>24.397349442197292</v>
      </c>
      <c r="S131" s="15">
        <f>SUM($M$3:M131)/P131</f>
        <v>-1.7691729044104707</v>
      </c>
    </row>
    <row r="132" spans="1:19" x14ac:dyDescent="0.3">
      <c r="A132" s="17">
        <v>41143.75</v>
      </c>
      <c r="B132" s="13">
        <v>130</v>
      </c>
      <c r="C132" s="15">
        <v>683</v>
      </c>
      <c r="D132" s="21">
        <f t="shared" si="19"/>
        <v>534.51066666666668</v>
      </c>
      <c r="E132" s="15">
        <f t="shared" si="21"/>
        <v>508.57152185034363</v>
      </c>
      <c r="F132" s="15">
        <f t="shared" ref="F132:F195" si="25">C132/E132</f>
        <v>1.3429772817695937</v>
      </c>
      <c r="G132" s="21"/>
      <c r="H132" s="15" t="s">
        <v>2</v>
      </c>
      <c r="I132" s="15">
        <f t="shared" si="22"/>
        <v>461.12485531752407</v>
      </c>
      <c r="J132" s="15">
        <f t="shared" si="23"/>
        <v>1.0858818791829896</v>
      </c>
      <c r="K132" s="22">
        <f t="shared" si="20"/>
        <v>1.2990397506873752</v>
      </c>
      <c r="L132" s="26">
        <f t="shared" ref="L132:L195" si="26">(I131+J131)*K132</f>
        <v>589.68835231936487</v>
      </c>
      <c r="M132" s="13">
        <f t="shared" ref="M132:M195" si="27">L132-C132</f>
        <v>-93.311647680635133</v>
      </c>
      <c r="N132" s="15">
        <f t="shared" ref="N132:N195" si="28">ABS(M132)</f>
        <v>93.311647680635133</v>
      </c>
      <c r="O132" s="15">
        <f>SUMSQ($M$3:M132)/B132</f>
        <v>19495.1746834695</v>
      </c>
      <c r="P132" s="15">
        <f>SUM($N$3:N132)/B132</f>
        <v>108.57451559504689</v>
      </c>
      <c r="Q132" s="15">
        <f t="shared" si="24"/>
        <v>13.662027478863124</v>
      </c>
      <c r="R132" s="15">
        <f>AVERAGE($Q$3:Q132)</f>
        <v>24.314770042479335</v>
      </c>
      <c r="S132" s="15">
        <f>SUM($M$3:M132)/P132</f>
        <v>-2.6305257739543424</v>
      </c>
    </row>
    <row r="133" spans="1:19" x14ac:dyDescent="0.3">
      <c r="A133" s="17">
        <v>41143.791666666664</v>
      </c>
      <c r="B133" s="13">
        <v>131</v>
      </c>
      <c r="C133" s="15">
        <v>579.56399999999996</v>
      </c>
      <c r="D133" s="21">
        <f t="shared" si="19"/>
        <v>534.01066666666668</v>
      </c>
      <c r="E133" s="15">
        <f t="shared" si="21"/>
        <v>508.48298285865627</v>
      </c>
      <c r="F133" s="15">
        <f t="shared" si="25"/>
        <v>1.1397903558969291</v>
      </c>
      <c r="G133" s="21"/>
      <c r="H133" s="15" t="s">
        <v>2</v>
      </c>
      <c r="I133" s="15">
        <f t="shared" si="22"/>
        <v>478.04178013311878</v>
      </c>
      <c r="J133" s="15">
        <f t="shared" si="23"/>
        <v>2.668986172824162</v>
      </c>
      <c r="K133" s="22">
        <f t="shared" si="20"/>
        <v>0.93399553670695001</v>
      </c>
      <c r="L133" s="26">
        <f t="shared" si="26"/>
        <v>431.7027655597534</v>
      </c>
      <c r="M133" s="13">
        <f t="shared" si="27"/>
        <v>-147.86123444024656</v>
      </c>
      <c r="N133" s="15">
        <f t="shared" si="28"/>
        <v>147.86123444024656</v>
      </c>
      <c r="O133" s="15">
        <f>SUMSQ($M$3:M133)/B133</f>
        <v>19513.249263368158</v>
      </c>
      <c r="P133" s="15">
        <f>SUM($N$3:N133)/B133</f>
        <v>108.87441421218583</v>
      </c>
      <c r="Q133" s="15">
        <f t="shared" si="24"/>
        <v>25.512494640841489</v>
      </c>
      <c r="R133" s="15">
        <f>AVERAGE($Q$3:Q133)</f>
        <v>24.323912978344694</v>
      </c>
      <c r="S133" s="15">
        <f>SUM($M$3:M133)/P133</f>
        <v>-3.9813697207392993</v>
      </c>
    </row>
    <row r="134" spans="1:19" x14ac:dyDescent="0.3">
      <c r="A134" s="17">
        <v>41143.833333333336</v>
      </c>
      <c r="B134" s="13">
        <v>132</v>
      </c>
      <c r="C134" s="15">
        <v>391</v>
      </c>
      <c r="D134" s="21">
        <f t="shared" si="19"/>
        <v>537.51066666666668</v>
      </c>
      <c r="E134" s="15">
        <f t="shared" si="21"/>
        <v>508.39444386696891</v>
      </c>
      <c r="F134" s="15">
        <f t="shared" si="25"/>
        <v>0.76908787009150048</v>
      </c>
      <c r="G134" s="21"/>
      <c r="H134" s="15" t="s">
        <v>2</v>
      </c>
      <c r="I134" s="15">
        <f t="shared" si="22"/>
        <v>490.03572320809877</v>
      </c>
      <c r="J134" s="15">
        <f t="shared" si="23"/>
        <v>3.6014818630397452</v>
      </c>
      <c r="K134" s="22">
        <f t="shared" si="20"/>
        <v>0.68123174361325112</v>
      </c>
      <c r="L134" s="26">
        <f t="shared" si="26"/>
        <v>327.47543350425957</v>
      </c>
      <c r="M134" s="13">
        <f t="shared" si="27"/>
        <v>-63.52456649574043</v>
      </c>
      <c r="N134" s="15">
        <f t="shared" si="28"/>
        <v>63.52456649574043</v>
      </c>
      <c r="O134" s="15">
        <f>SUMSQ($M$3:M134)/B134</f>
        <v>19395.992606437125</v>
      </c>
      <c r="P134" s="15">
        <f>SUM($N$3:N134)/B134</f>
        <v>108.53085475978851</v>
      </c>
      <c r="Q134" s="15">
        <f t="shared" si="24"/>
        <v>16.246692198399089</v>
      </c>
      <c r="R134" s="15">
        <f>AVERAGE($Q$3:Q134)</f>
        <v>24.262721911829953</v>
      </c>
      <c r="S134" s="15">
        <f>SUM($M$3:M134)/P134</f>
        <v>-4.5792863578137544</v>
      </c>
    </row>
    <row r="135" spans="1:19" x14ac:dyDescent="0.3">
      <c r="A135" s="17">
        <v>41144.625</v>
      </c>
      <c r="B135" s="13">
        <v>133</v>
      </c>
      <c r="C135" s="15">
        <v>305</v>
      </c>
      <c r="D135" s="21">
        <f t="shared" ref="D135:D198" si="29">(C132+C138+2*SUM(C133:C137))/12</f>
        <v>551.30766666666659</v>
      </c>
      <c r="E135" s="15">
        <f t="shared" si="21"/>
        <v>508.30590487528161</v>
      </c>
      <c r="F135" s="15">
        <f t="shared" si="25"/>
        <v>0.60003237632038742</v>
      </c>
      <c r="G135" s="21"/>
      <c r="H135" s="15" t="s">
        <v>2</v>
      </c>
      <c r="I135" s="15">
        <f t="shared" si="22"/>
        <v>486.57288226689246</v>
      </c>
      <c r="J135" s="15">
        <f t="shared" si="23"/>
        <v>2.8950495826151394</v>
      </c>
      <c r="K135" s="22">
        <f t="shared" si="20"/>
        <v>0.72105045594850592</v>
      </c>
      <c r="L135" s="26">
        <f t="shared" si="26"/>
        <v>355.93733178969052</v>
      </c>
      <c r="M135" s="13">
        <f t="shared" si="27"/>
        <v>50.937331789690518</v>
      </c>
      <c r="N135" s="15">
        <f t="shared" si="28"/>
        <v>50.937331789690518</v>
      </c>
      <c r="O135" s="15">
        <f>SUMSQ($M$3:M135)/B135</f>
        <v>19269.666434733488</v>
      </c>
      <c r="P135" s="15">
        <f>SUM($N$3:N135)/B135</f>
        <v>108.09782075249453</v>
      </c>
      <c r="Q135" s="15">
        <f t="shared" si="24"/>
        <v>16.700764521210008</v>
      </c>
      <c r="R135" s="15">
        <f>AVERAGE($Q$3:Q135)</f>
        <v>24.205865089344091</v>
      </c>
      <c r="S135" s="15">
        <f>SUM($M$3:M135)/P135</f>
        <v>-4.1264155716421467</v>
      </c>
    </row>
    <row r="136" spans="1:19" x14ac:dyDescent="0.3">
      <c r="A136" s="17">
        <v>41144.666666666664</v>
      </c>
      <c r="B136" s="13">
        <v>134</v>
      </c>
      <c r="C136" s="15">
        <v>465</v>
      </c>
      <c r="D136" s="21">
        <f t="shared" si="29"/>
        <v>562.02133333333325</v>
      </c>
      <c r="E136" s="15">
        <f t="shared" si="21"/>
        <v>508.21736588359425</v>
      </c>
      <c r="F136" s="15">
        <f t="shared" si="25"/>
        <v>0.91496283129078859</v>
      </c>
      <c r="G136" s="21"/>
      <c r="H136" s="15" t="s">
        <v>2</v>
      </c>
      <c r="I136" s="15">
        <f t="shared" si="22"/>
        <v>490.20922568260391</v>
      </c>
      <c r="J136" s="15">
        <f t="shared" si="23"/>
        <v>2.9691789659247707</v>
      </c>
      <c r="K136" s="22">
        <f t="shared" si="20"/>
        <v>0.93583800042675946</v>
      </c>
      <c r="L136" s="26">
        <f t="shared" si="26"/>
        <v>458.06269061506453</v>
      </c>
      <c r="M136" s="13">
        <f t="shared" si="27"/>
        <v>-6.9373093849354746</v>
      </c>
      <c r="N136" s="15">
        <f t="shared" si="28"/>
        <v>6.9373093849354746</v>
      </c>
      <c r="O136" s="15">
        <f>SUMSQ($M$3:M136)/B136</f>
        <v>19126.22210508251</v>
      </c>
      <c r="P136" s="15">
        <f>SUM($N$3:N136)/B136</f>
        <v>107.34289156318438</v>
      </c>
      <c r="Q136" s="15">
        <f t="shared" si="24"/>
        <v>1.4918944913839729</v>
      </c>
      <c r="R136" s="15">
        <f>AVERAGE($Q$3:Q136)</f>
        <v>24.036357846075731</v>
      </c>
      <c r="S136" s="15">
        <f>SUM($M$3:M136)/P136</f>
        <v>-4.2200637005569055</v>
      </c>
    </row>
    <row r="137" spans="1:19" x14ac:dyDescent="0.3">
      <c r="A137" s="17">
        <v>41144.708333333336</v>
      </c>
      <c r="B137" s="13">
        <v>135</v>
      </c>
      <c r="C137" s="15">
        <v>820</v>
      </c>
      <c r="D137" s="21">
        <f t="shared" si="29"/>
        <v>565.02133333333325</v>
      </c>
      <c r="E137" s="15">
        <f t="shared" si="21"/>
        <v>508.1288268919069</v>
      </c>
      <c r="F137" s="15">
        <f t="shared" si="25"/>
        <v>1.6137639838615903</v>
      </c>
      <c r="G137" s="21"/>
      <c r="H137" s="15" t="s">
        <v>2</v>
      </c>
      <c r="I137" s="15">
        <f t="shared" si="22"/>
        <v>501.27973709359981</v>
      </c>
      <c r="J137" s="15">
        <f t="shared" si="23"/>
        <v>3.779312210431883</v>
      </c>
      <c r="K137" s="22">
        <f t="shared" si="20"/>
        <v>1.4280944124471635</v>
      </c>
      <c r="L137" s="26">
        <f t="shared" si="26"/>
        <v>704.30532401817004</v>
      </c>
      <c r="M137" s="13">
        <f t="shared" si="27"/>
        <v>-115.69467598182996</v>
      </c>
      <c r="N137" s="15">
        <f t="shared" si="28"/>
        <v>115.69467598182996</v>
      </c>
      <c r="O137" s="15">
        <f>SUMSQ($M$3:M137)/B137</f>
        <v>19083.696445419235</v>
      </c>
      <c r="P137" s="15">
        <f>SUM($N$3:N137)/B137</f>
        <v>107.40475663295213</v>
      </c>
      <c r="Q137" s="15">
        <f t="shared" si="24"/>
        <v>14.109106827052434</v>
      </c>
      <c r="R137" s="15">
        <f>AVERAGE($Q$3:Q137)</f>
        <v>23.962822653342226</v>
      </c>
      <c r="S137" s="15">
        <f>SUM($M$3:M137)/P137</f>
        <v>-5.2948168592187379</v>
      </c>
    </row>
    <row r="138" spans="1:19" x14ac:dyDescent="0.3">
      <c r="A138" s="17">
        <v>41144.75</v>
      </c>
      <c r="B138" s="13">
        <v>136</v>
      </c>
      <c r="C138" s="15">
        <v>811.56399999999996</v>
      </c>
      <c r="D138" s="21">
        <f t="shared" si="29"/>
        <v>571.77133333333325</v>
      </c>
      <c r="E138" s="15">
        <f t="shared" si="21"/>
        <v>508.0402879002196</v>
      </c>
      <c r="F138" s="15">
        <f t="shared" si="25"/>
        <v>1.5974402411160613</v>
      </c>
      <c r="G138" s="21"/>
      <c r="H138" s="15" t="s">
        <v>2</v>
      </c>
      <c r="I138" s="15">
        <f t="shared" si="22"/>
        <v>517.02729110936684</v>
      </c>
      <c r="J138" s="15">
        <f t="shared" si="23"/>
        <v>4.9761363909653982</v>
      </c>
      <c r="K138" s="22">
        <f t="shared" ref="K138:K201" si="30">K132</f>
        <v>1.2990397506873752</v>
      </c>
      <c r="L138" s="26">
        <f t="shared" si="26"/>
        <v>656.09178149031209</v>
      </c>
      <c r="M138" s="13">
        <f t="shared" si="27"/>
        <v>-155.47221850968788</v>
      </c>
      <c r="N138" s="15">
        <f t="shared" si="28"/>
        <v>155.47221850968788</v>
      </c>
      <c r="O138" s="15">
        <f>SUMSQ($M$3:M138)/B138</f>
        <v>19121.10757985236</v>
      </c>
      <c r="P138" s="15">
        <f>SUM($N$3:N138)/B138</f>
        <v>107.75819385263401</v>
      </c>
      <c r="Q138" s="15">
        <f t="shared" si="24"/>
        <v>19.157111270298817</v>
      </c>
      <c r="R138" s="15">
        <f>AVERAGE($Q$3:Q138)</f>
        <v>23.927486540231612</v>
      </c>
      <c r="S138" s="15">
        <f>SUM($M$3:M138)/P138</f>
        <v>-6.7202382371076386</v>
      </c>
    </row>
    <row r="139" spans="1:19" x14ac:dyDescent="0.3">
      <c r="A139" s="17">
        <v>41144.791666666664</v>
      </c>
      <c r="B139" s="13">
        <v>137</v>
      </c>
      <c r="C139" s="15">
        <v>579.56399999999996</v>
      </c>
      <c r="D139" s="21">
        <f t="shared" si="29"/>
        <v>579.68799999999999</v>
      </c>
      <c r="E139" s="15">
        <f t="shared" si="21"/>
        <v>507.95174890853224</v>
      </c>
      <c r="F139" s="15">
        <f t="shared" si="25"/>
        <v>1.140982389066177</v>
      </c>
      <c r="G139" s="21"/>
      <c r="H139" s="15" t="s">
        <v>2</v>
      </c>
      <c r="I139" s="15">
        <f t="shared" si="22"/>
        <v>531.85520140638152</v>
      </c>
      <c r="J139" s="15">
        <f t="shared" si="23"/>
        <v>5.9613137815703272</v>
      </c>
      <c r="K139" s="22">
        <f t="shared" si="30"/>
        <v>0.93399553670695001</v>
      </c>
      <c r="L139" s="26">
        <f t="shared" si="26"/>
        <v>487.54887143104025</v>
      </c>
      <c r="M139" s="13">
        <f t="shared" si="27"/>
        <v>-92.01512856895971</v>
      </c>
      <c r="N139" s="15">
        <f t="shared" si="28"/>
        <v>92.01512856895971</v>
      </c>
      <c r="O139" s="15">
        <f>SUMSQ($M$3:M139)/B139</f>
        <v>19043.33879376265</v>
      </c>
      <c r="P139" s="15">
        <f>SUM($N$3:N139)/B139</f>
        <v>107.6432809673517</v>
      </c>
      <c r="Q139" s="15">
        <f t="shared" si="24"/>
        <v>15.876612172074131</v>
      </c>
      <c r="R139" s="15">
        <f>AVERAGE($Q$3:Q139)</f>
        <v>23.868721033894694</v>
      </c>
      <c r="S139" s="15">
        <f>SUM($M$3:M139)/P139</f>
        <v>-7.5822276683171239</v>
      </c>
    </row>
    <row r="140" spans="1:19" x14ac:dyDescent="0.3">
      <c r="A140" s="17">
        <v>41144.833333333336</v>
      </c>
      <c r="B140" s="13">
        <v>138</v>
      </c>
      <c r="C140" s="15">
        <v>427</v>
      </c>
      <c r="D140" s="21">
        <f t="shared" si="29"/>
        <v>583.18799999999999</v>
      </c>
      <c r="E140" s="15">
        <f t="shared" si="21"/>
        <v>507.86320991684488</v>
      </c>
      <c r="F140" s="15">
        <f t="shared" si="25"/>
        <v>0.84077757880889814</v>
      </c>
      <c r="G140" s="21"/>
      <c r="H140" s="15" t="s">
        <v>2</v>
      </c>
      <c r="I140" s="15">
        <f t="shared" si="22"/>
        <v>546.71544248880957</v>
      </c>
      <c r="J140" s="15">
        <f t="shared" si="23"/>
        <v>6.8512065116560992</v>
      </c>
      <c r="K140" s="22">
        <f t="shared" si="30"/>
        <v>0.68123174361325112</v>
      </c>
      <c r="L140" s="26">
        <f t="shared" si="26"/>
        <v>366.37768238549097</v>
      </c>
      <c r="M140" s="13">
        <f t="shared" si="27"/>
        <v>-60.622317614509029</v>
      </c>
      <c r="N140" s="15">
        <f t="shared" si="28"/>
        <v>60.622317614509029</v>
      </c>
      <c r="O140" s="15">
        <f>SUMSQ($M$3:M140)/B140</f>
        <v>18931.974493756792</v>
      </c>
      <c r="P140" s="15">
        <f>SUM($N$3:N140)/B140</f>
        <v>107.30254934885284</v>
      </c>
      <c r="Q140" s="15">
        <f t="shared" si="24"/>
        <v>14.19726407833935</v>
      </c>
      <c r="R140" s="15">
        <f>AVERAGE($Q$3:Q140)</f>
        <v>23.798638012477628</v>
      </c>
      <c r="S140" s="15">
        <f>SUM($M$3:M140)/P140</f>
        <v>-8.1712707311643289</v>
      </c>
    </row>
    <row r="141" spans="1:19" x14ac:dyDescent="0.3">
      <c r="A141" s="17">
        <v>41145.625</v>
      </c>
      <c r="B141" s="13">
        <v>139</v>
      </c>
      <c r="C141" s="15">
        <v>350</v>
      </c>
      <c r="D141" s="21">
        <f t="shared" si="29"/>
        <v>576.22433333333322</v>
      </c>
      <c r="E141" s="15">
        <f t="shared" si="21"/>
        <v>507.77467092515758</v>
      </c>
      <c r="F141" s="15">
        <f t="shared" si="25"/>
        <v>0.68928211673556983</v>
      </c>
      <c r="G141" s="21"/>
      <c r="H141" s="15" t="s">
        <v>2</v>
      </c>
      <c r="I141" s="15">
        <f t="shared" si="22"/>
        <v>546.750276546333</v>
      </c>
      <c r="J141" s="15">
        <f t="shared" si="23"/>
        <v>6.1695692662428323</v>
      </c>
      <c r="K141" s="22">
        <f t="shared" si="30"/>
        <v>0.72105045594850592</v>
      </c>
      <c r="L141" s="26">
        <f t="shared" si="26"/>
        <v>399.14948465967228</v>
      </c>
      <c r="M141" s="13">
        <f t="shared" si="27"/>
        <v>49.149484659672282</v>
      </c>
      <c r="N141" s="15">
        <f t="shared" si="28"/>
        <v>49.149484659672282</v>
      </c>
      <c r="O141" s="15">
        <f>SUMSQ($M$3:M141)/B141</f>
        <v>18813.152172523372</v>
      </c>
      <c r="P141" s="15">
        <f>SUM($N$3:N141)/B141</f>
        <v>106.88418197698823</v>
      </c>
      <c r="Q141" s="15">
        <f t="shared" si="24"/>
        <v>14.042709902763509</v>
      </c>
      <c r="R141" s="15">
        <f>AVERAGE($Q$3:Q141)</f>
        <v>23.728451479314216</v>
      </c>
      <c r="S141" s="15">
        <f>SUM($M$3:M141)/P141</f>
        <v>-7.7434161061560509</v>
      </c>
    </row>
    <row r="142" spans="1:19" x14ac:dyDescent="0.3">
      <c r="A142" s="17">
        <v>41145.666666666664</v>
      </c>
      <c r="B142" s="13">
        <v>140</v>
      </c>
      <c r="C142" s="15">
        <v>515</v>
      </c>
      <c r="D142" s="21">
        <f t="shared" si="29"/>
        <v>566.29700000000003</v>
      </c>
      <c r="E142" s="15">
        <f t="shared" si="21"/>
        <v>507.68613193347022</v>
      </c>
      <c r="F142" s="15">
        <f t="shared" si="25"/>
        <v>1.0144062790107653</v>
      </c>
      <c r="G142" s="21"/>
      <c r="H142" s="15" t="s">
        <v>2</v>
      </c>
      <c r="I142" s="15">
        <f t="shared" si="22"/>
        <v>552.65875330506935</v>
      </c>
      <c r="J142" s="15">
        <f t="shared" si="23"/>
        <v>6.1434600154921846</v>
      </c>
      <c r="K142" s="22">
        <f t="shared" si="30"/>
        <v>0.93583800042675946</v>
      </c>
      <c r="L142" s="26">
        <f t="shared" si="26"/>
        <v>517.4434029015132</v>
      </c>
      <c r="M142" s="13">
        <f t="shared" si="27"/>
        <v>2.4434029015131955</v>
      </c>
      <c r="N142" s="15">
        <f t="shared" si="28"/>
        <v>2.4434029015131955</v>
      </c>
      <c r="O142" s="15">
        <f>SUMSQ($M$3:M142)/B142</f>
        <v>18678.815158560628</v>
      </c>
      <c r="P142" s="15">
        <f>SUM($N$3:N142)/B142</f>
        <v>106.13817641216342</v>
      </c>
      <c r="Q142" s="15">
        <f t="shared" si="24"/>
        <v>0.47444716534236808</v>
      </c>
      <c r="R142" s="15">
        <f>AVERAGE($Q$3:Q142)</f>
        <v>23.562351448500131</v>
      </c>
      <c r="S142" s="15">
        <f>SUM($M$3:M142)/P142</f>
        <v>-7.7748207215084895</v>
      </c>
    </row>
    <row r="143" spans="1:19" x14ac:dyDescent="0.3">
      <c r="A143" s="17">
        <v>41145.708333333336</v>
      </c>
      <c r="B143" s="13">
        <v>141</v>
      </c>
      <c r="C143" s="15">
        <v>812</v>
      </c>
      <c r="D143" s="21">
        <f t="shared" si="29"/>
        <v>557.33333333333337</v>
      </c>
      <c r="E143" s="15">
        <f t="shared" si="21"/>
        <v>507.59759294178286</v>
      </c>
      <c r="F143" s="15">
        <f t="shared" si="25"/>
        <v>1.5996923769753366</v>
      </c>
      <c r="G143" s="21"/>
      <c r="H143" s="15" t="s">
        <v>2</v>
      </c>
      <c r="I143" s="15">
        <f t="shared" si="22"/>
        <v>559.78097784564966</v>
      </c>
      <c r="J143" s="15">
        <f t="shared" si="23"/>
        <v>6.2413364680009975</v>
      </c>
      <c r="K143" s="22">
        <f t="shared" si="30"/>
        <v>1.4280944124471635</v>
      </c>
      <c r="L143" s="26">
        <f t="shared" si="26"/>
        <v>798.02231850620194</v>
      </c>
      <c r="M143" s="13">
        <f t="shared" si="27"/>
        <v>-13.977681493798059</v>
      </c>
      <c r="N143" s="15">
        <f t="shared" si="28"/>
        <v>13.977681493798059</v>
      </c>
      <c r="O143" s="15">
        <f>SUMSQ($M$3:M143)/B143</f>
        <v>18547.726934598795</v>
      </c>
      <c r="P143" s="15">
        <f>SUM($N$3:N143)/B143</f>
        <v>105.48455588082749</v>
      </c>
      <c r="Q143" s="15">
        <f t="shared" si="24"/>
        <v>1.7213893465268546</v>
      </c>
      <c r="R143" s="15">
        <f>AVERAGE($Q$3:Q143)</f>
        <v>23.407451008060605</v>
      </c>
      <c r="S143" s="15">
        <f>SUM($M$3:M143)/P143</f>
        <v>-7.9555055979406823</v>
      </c>
    </row>
    <row r="144" spans="1:19" x14ac:dyDescent="0.3">
      <c r="A144" s="17">
        <v>41145.75</v>
      </c>
      <c r="B144" s="13">
        <v>142</v>
      </c>
      <c r="C144" s="15">
        <v>736</v>
      </c>
      <c r="D144" s="21">
        <f t="shared" si="29"/>
        <v>542.25</v>
      </c>
      <c r="E144" s="15">
        <f t="shared" si="21"/>
        <v>507.50905395009551</v>
      </c>
      <c r="F144" s="15">
        <f t="shared" si="25"/>
        <v>1.4502204330572839</v>
      </c>
      <c r="G144" s="21"/>
      <c r="H144" s="15" t="s">
        <v>2</v>
      </c>
      <c r="I144" s="15">
        <f t="shared" si="22"/>
        <v>566.07731755201394</v>
      </c>
      <c r="J144" s="15">
        <f t="shared" si="23"/>
        <v>6.2468367918373264</v>
      </c>
      <c r="K144" s="22">
        <f t="shared" si="30"/>
        <v>1.2990397506873752</v>
      </c>
      <c r="L144" s="26">
        <f t="shared" si="26"/>
        <v>735.28548606949585</v>
      </c>
      <c r="M144" s="13">
        <f t="shared" si="27"/>
        <v>-0.7145139305041539</v>
      </c>
      <c r="N144" s="15">
        <f t="shared" si="28"/>
        <v>0.7145139305041539</v>
      </c>
      <c r="O144" s="15">
        <f>SUMSQ($M$3:M144)/B144</f>
        <v>18417.112734567516</v>
      </c>
      <c r="P144" s="15">
        <f>SUM($N$3:N144)/B144</f>
        <v>104.74673868399422</v>
      </c>
      <c r="Q144" s="15">
        <f t="shared" si="24"/>
        <v>9.7080697079368741E-2</v>
      </c>
      <c r="R144" s="15">
        <f>AVERAGE($Q$3:Q144)</f>
        <v>23.243293470659328</v>
      </c>
      <c r="S144" s="15">
        <f>SUM($M$3:M144)/P144</f>
        <v>-8.0183640969535421</v>
      </c>
    </row>
    <row r="145" spans="1:19" x14ac:dyDescent="0.3">
      <c r="A145" s="17">
        <v>41145.791666666664</v>
      </c>
      <c r="B145" s="13">
        <v>143</v>
      </c>
      <c r="C145" s="15">
        <v>536</v>
      </c>
      <c r="D145" s="21">
        <f t="shared" si="29"/>
        <v>525.75</v>
      </c>
      <c r="E145" s="15">
        <f t="shared" si="21"/>
        <v>507.42051495840821</v>
      </c>
      <c r="F145" s="15">
        <f t="shared" si="25"/>
        <v>1.0563230776034633</v>
      </c>
      <c r="G145" s="21"/>
      <c r="H145" s="15" t="s">
        <v>2</v>
      </c>
      <c r="I145" s="15">
        <f t="shared" si="22"/>
        <v>572.47959344780918</v>
      </c>
      <c r="J145" s="15">
        <f t="shared" si="23"/>
        <v>6.2623807022331182</v>
      </c>
      <c r="K145" s="22">
        <f t="shared" si="30"/>
        <v>0.93399553670695001</v>
      </c>
      <c r="L145" s="26">
        <f t="shared" si="26"/>
        <v>534.54820570673667</v>
      </c>
      <c r="M145" s="13">
        <f t="shared" si="27"/>
        <v>-1.4517942932633332</v>
      </c>
      <c r="N145" s="15">
        <f t="shared" si="28"/>
        <v>1.4517942932633332</v>
      </c>
      <c r="O145" s="15">
        <f>SUMSQ($M$3:M145)/B145</f>
        <v>18288.336475631171</v>
      </c>
      <c r="P145" s="15">
        <f>SUM($N$3:N145)/B145</f>
        <v>104.02439641552758</v>
      </c>
      <c r="Q145" s="15">
        <f t="shared" si="24"/>
        <v>0.27085714426554724</v>
      </c>
      <c r="R145" s="15">
        <f>AVERAGE($Q$3:Q145)</f>
        <v>23.082647062782449</v>
      </c>
      <c r="S145" s="15">
        <f>SUM($M$3:M145)/P145</f>
        <v>-8.0879996618215451</v>
      </c>
    </row>
    <row r="146" spans="1:19" x14ac:dyDescent="0.3">
      <c r="A146" s="17">
        <v>41145.833333333336</v>
      </c>
      <c r="B146" s="13">
        <v>144</v>
      </c>
      <c r="C146" s="15">
        <v>363</v>
      </c>
      <c r="D146" s="21">
        <f t="shared" si="29"/>
        <v>484.91666666666669</v>
      </c>
      <c r="E146" s="15">
        <f t="shared" si="21"/>
        <v>507.33197596672085</v>
      </c>
      <c r="F146" s="15">
        <f t="shared" si="25"/>
        <v>0.71550782760795562</v>
      </c>
      <c r="G146" s="21"/>
      <c r="H146" s="15" t="s">
        <v>2</v>
      </c>
      <c r="I146" s="15">
        <f t="shared" si="22"/>
        <v>574.15360837797493</v>
      </c>
      <c r="J146" s="15">
        <f t="shared" si="23"/>
        <v>5.8035441250263817</v>
      </c>
      <c r="K146" s="22">
        <f t="shared" si="30"/>
        <v>0.68123174361325112</v>
      </c>
      <c r="L146" s="26">
        <f t="shared" si="26"/>
        <v>394.25740415240841</v>
      </c>
      <c r="M146" s="13">
        <f t="shared" si="27"/>
        <v>31.257404152408412</v>
      </c>
      <c r="N146" s="15">
        <f t="shared" si="28"/>
        <v>31.257404152408412</v>
      </c>
      <c r="O146" s="15">
        <f>SUMSQ($M$3:M146)/B146</f>
        <v>18168.11903701114</v>
      </c>
      <c r="P146" s="15">
        <f>SUM($N$3:N146)/B146</f>
        <v>103.51907008036703</v>
      </c>
      <c r="Q146" s="15">
        <f t="shared" si="24"/>
        <v>8.6108551384045224</v>
      </c>
      <c r="R146" s="15">
        <f>AVERAGE($Q$3:Q146)</f>
        <v>22.982148507752047</v>
      </c>
      <c r="S146" s="15">
        <f>SUM($M$3:M146)/P146</f>
        <v>-7.8255328051986366</v>
      </c>
    </row>
    <row r="147" spans="1:19" x14ac:dyDescent="0.3">
      <c r="A147" s="17">
        <v>41146.625</v>
      </c>
      <c r="B147" s="13">
        <v>145</v>
      </c>
      <c r="C147" s="15">
        <v>233</v>
      </c>
      <c r="D147" s="21">
        <f t="shared" si="29"/>
        <v>421.41666666666669</v>
      </c>
      <c r="E147" s="15">
        <f t="shared" si="21"/>
        <v>507.24343697503349</v>
      </c>
      <c r="F147" s="15">
        <f t="shared" si="25"/>
        <v>0.45934551936148216</v>
      </c>
      <c r="G147" s="21"/>
      <c r="H147" s="15" t="s">
        <v>2</v>
      </c>
      <c r="I147" s="15">
        <f t="shared" si="22"/>
        <v>554.27540336669529</v>
      </c>
      <c r="J147" s="15">
        <f t="shared" si="23"/>
        <v>3.2353692113957786</v>
      </c>
      <c r="K147" s="22">
        <f t="shared" si="30"/>
        <v>0.72105045594850592</v>
      </c>
      <c r="L147" s="26">
        <f t="shared" si="26"/>
        <v>418.17836924288628</v>
      </c>
      <c r="M147" s="13">
        <f t="shared" si="27"/>
        <v>185.17836924288628</v>
      </c>
      <c r="N147" s="15">
        <f t="shared" si="28"/>
        <v>185.17836924288628</v>
      </c>
      <c r="O147" s="15">
        <f>SUMSQ($M$3:M147)/B147</f>
        <v>18279.311515621095</v>
      </c>
      <c r="P147" s="15">
        <f>SUM($N$3:N147)/B147</f>
        <v>104.0822376607982</v>
      </c>
      <c r="Q147" s="15">
        <f t="shared" si="24"/>
        <v>79.475694954028441</v>
      </c>
      <c r="R147" s="15">
        <f>AVERAGE($Q$3:Q147)</f>
        <v>23.371759172898781</v>
      </c>
      <c r="S147" s="15">
        <f>SUM($M$3:M147)/P147</f>
        <v>-6.0040360745438859</v>
      </c>
    </row>
    <row r="148" spans="1:19" x14ac:dyDescent="0.3">
      <c r="A148" s="17">
        <v>41146.666666666664</v>
      </c>
      <c r="B148" s="13">
        <v>146</v>
      </c>
      <c r="C148" s="15">
        <v>434</v>
      </c>
      <c r="D148" s="21">
        <f t="shared" si="29"/>
        <v>376.83333333333331</v>
      </c>
      <c r="E148" s="15">
        <f t="shared" si="21"/>
        <v>507.15489798334619</v>
      </c>
      <c r="F148" s="15">
        <f t="shared" si="25"/>
        <v>0.85575433013811009</v>
      </c>
      <c r="G148" s="21"/>
      <c r="H148" s="15" t="s">
        <v>2</v>
      </c>
      <c r="I148" s="15">
        <f t="shared" si="22"/>
        <v>548.13524320379258</v>
      </c>
      <c r="J148" s="15">
        <f t="shared" si="23"/>
        <v>2.2978162739659305</v>
      </c>
      <c r="K148" s="22">
        <f t="shared" si="30"/>
        <v>0.93583800042675946</v>
      </c>
      <c r="L148" s="26">
        <f t="shared" si="26"/>
        <v>521.73976662585858</v>
      </c>
      <c r="M148" s="13">
        <f t="shared" si="27"/>
        <v>87.739766625858579</v>
      </c>
      <c r="N148" s="15">
        <f t="shared" si="28"/>
        <v>87.739766625858579</v>
      </c>
      <c r="O148" s="15">
        <f>SUMSQ($M$3:M148)/B148</f>
        <v>18206.838605565885</v>
      </c>
      <c r="P148" s="15">
        <f>SUM($N$3:N148)/B148</f>
        <v>103.97030292768217</v>
      </c>
      <c r="Q148" s="15">
        <f t="shared" si="24"/>
        <v>20.216536088907507</v>
      </c>
      <c r="R148" s="15">
        <f>AVERAGE($Q$3:Q148)</f>
        <v>23.350148055885143</v>
      </c>
      <c r="S148" s="15">
        <f>SUM($M$3:M148)/P148</f>
        <v>-5.1666074627334879</v>
      </c>
    </row>
    <row r="149" spans="1:19" x14ac:dyDescent="0.3">
      <c r="A149" s="17">
        <v>41146.708333333336</v>
      </c>
      <c r="B149" s="13">
        <v>147</v>
      </c>
      <c r="C149" s="15">
        <v>403</v>
      </c>
      <c r="D149" s="21">
        <f t="shared" si="29"/>
        <v>351.5</v>
      </c>
      <c r="E149" s="15">
        <f t="shared" si="21"/>
        <v>507.06635899165883</v>
      </c>
      <c r="F149" s="15">
        <f t="shared" si="25"/>
        <v>0.79476777122701858</v>
      </c>
      <c r="G149" s="21"/>
      <c r="H149" s="15" t="s">
        <v>2</v>
      </c>
      <c r="I149" s="15">
        <f t="shared" si="22"/>
        <v>523.60917631376242</v>
      </c>
      <c r="J149" s="15">
        <f t="shared" si="23"/>
        <v>-0.38457204243367915</v>
      </c>
      <c r="K149" s="22">
        <f t="shared" si="30"/>
        <v>1.4280944124471635</v>
      </c>
      <c r="L149" s="26">
        <f t="shared" si="26"/>
        <v>786.07037666638416</v>
      </c>
      <c r="M149" s="13">
        <f t="shared" si="27"/>
        <v>383.07037666638416</v>
      </c>
      <c r="N149" s="15">
        <f t="shared" si="28"/>
        <v>383.07037666638416</v>
      </c>
      <c r="O149" s="15">
        <f>SUMSQ($M$3:M149)/B149</f>
        <v>19081.233672734314</v>
      </c>
      <c r="P149" s="15">
        <f>SUM($N$3:N149)/B149</f>
        <v>105.86894288508832</v>
      </c>
      <c r="Q149" s="15">
        <f t="shared" si="24"/>
        <v>95.054684036323607</v>
      </c>
      <c r="R149" s="15">
        <f>AVERAGE($Q$3:Q149)</f>
        <v>23.837934014935744</v>
      </c>
      <c r="S149" s="15">
        <f>SUM($M$3:M149)/P149</f>
        <v>-1.4556050352718262</v>
      </c>
    </row>
    <row r="150" spans="1:19" x14ac:dyDescent="0.3">
      <c r="A150" s="17">
        <v>41146.75</v>
      </c>
      <c r="B150" s="13">
        <v>148</v>
      </c>
      <c r="C150" s="15">
        <v>383</v>
      </c>
      <c r="D150" s="21">
        <f t="shared" si="29"/>
        <v>354.5</v>
      </c>
      <c r="E150" s="15">
        <f t="shared" si="21"/>
        <v>506.97781999997147</v>
      </c>
      <c r="F150" s="15">
        <f t="shared" si="25"/>
        <v>0.75545711250251846</v>
      </c>
      <c r="G150" s="21"/>
      <c r="H150" s="15" t="s">
        <v>2</v>
      </c>
      <c r="I150" s="15">
        <f t="shared" si="22"/>
        <v>500.38546025520941</v>
      </c>
      <c r="J150" s="15">
        <f t="shared" si="23"/>
        <v>-2.6684864440456124</v>
      </c>
      <c r="K150" s="22">
        <f t="shared" si="30"/>
        <v>1.2990397506873752</v>
      </c>
      <c r="L150" s="26">
        <f t="shared" si="26"/>
        <v>679.68955948612745</v>
      </c>
      <c r="M150" s="13">
        <f t="shared" si="27"/>
        <v>296.68955948612745</v>
      </c>
      <c r="N150" s="15">
        <f t="shared" si="28"/>
        <v>296.68955948612745</v>
      </c>
      <c r="O150" s="15">
        <f>SUMSQ($M$3:M150)/B150</f>
        <v>19547.067868919032</v>
      </c>
      <c r="P150" s="15">
        <f>SUM($N$3:N150)/B150</f>
        <v>107.15827137563588</v>
      </c>
      <c r="Q150" s="15">
        <f t="shared" si="24"/>
        <v>77.464636941547639</v>
      </c>
      <c r="R150" s="15">
        <f>AVERAGE($Q$3:Q150)</f>
        <v>24.200276602277714</v>
      </c>
      <c r="S150" s="15">
        <f>SUM($M$3:M150)/P150</f>
        <v>1.3306130391359294</v>
      </c>
    </row>
    <row r="151" spans="1:19" x14ac:dyDescent="0.3">
      <c r="A151" s="17">
        <v>41146.791666666664</v>
      </c>
      <c r="B151" s="13">
        <v>149</v>
      </c>
      <c r="C151" s="15">
        <v>354</v>
      </c>
      <c r="D151" s="21">
        <f t="shared" si="29"/>
        <v>345.91666666666669</v>
      </c>
      <c r="E151" s="15">
        <f t="shared" si="21"/>
        <v>506.88928100828412</v>
      </c>
      <c r="F151" s="15">
        <f t="shared" si="25"/>
        <v>0.69837736417672358</v>
      </c>
      <c r="G151" s="21"/>
      <c r="H151" s="15" t="s">
        <v>2</v>
      </c>
      <c r="I151" s="15">
        <f t="shared" si="22"/>
        <v>485.84695647962468</v>
      </c>
      <c r="J151" s="15">
        <f t="shared" si="23"/>
        <v>-3.8554881771995242</v>
      </c>
      <c r="K151" s="22">
        <f t="shared" si="30"/>
        <v>0.93399553670695001</v>
      </c>
      <c r="L151" s="26">
        <f t="shared" si="26"/>
        <v>464.86543208291693</v>
      </c>
      <c r="M151" s="13">
        <f t="shared" si="27"/>
        <v>110.86543208291693</v>
      </c>
      <c r="N151" s="15">
        <f t="shared" si="28"/>
        <v>110.86543208291693</v>
      </c>
      <c r="O151" s="15">
        <f>SUMSQ($M$3:M151)/B151</f>
        <v>19498.370393496301</v>
      </c>
      <c r="P151" s="15">
        <f>SUM($N$3:N151)/B151</f>
        <v>107.1831516488391</v>
      </c>
      <c r="Q151" s="15">
        <f t="shared" si="24"/>
        <v>31.317918667490659</v>
      </c>
      <c r="R151" s="15">
        <f>AVERAGE($Q$3:Q151)</f>
        <v>24.248046012111359</v>
      </c>
      <c r="S151" s="15">
        <f>SUM($M$3:M151)/P151</f>
        <v>2.3646591962231183</v>
      </c>
    </row>
    <row r="152" spans="1:19" x14ac:dyDescent="0.3">
      <c r="A152" s="17">
        <v>41146.833333333336</v>
      </c>
      <c r="B152" s="13">
        <v>150</v>
      </c>
      <c r="C152" s="15">
        <v>241</v>
      </c>
      <c r="D152" s="21">
        <f t="shared" si="29"/>
        <v>310</v>
      </c>
      <c r="E152" s="15">
        <f t="shared" si="21"/>
        <v>506.80074201659681</v>
      </c>
      <c r="F152" s="15">
        <f t="shared" si="25"/>
        <v>0.47553205830173723</v>
      </c>
      <c r="G152" s="21"/>
      <c r="H152" s="15" t="s">
        <v>2</v>
      </c>
      <c r="I152" s="15">
        <f t="shared" si="22"/>
        <v>469.16941630950436</v>
      </c>
      <c r="J152" s="15">
        <f t="shared" si="23"/>
        <v>-5.1376933764916046</v>
      </c>
      <c r="K152" s="22">
        <f t="shared" si="30"/>
        <v>0.68123174361325112</v>
      </c>
      <c r="L152" s="26">
        <f t="shared" si="26"/>
        <v>328.34788835837219</v>
      </c>
      <c r="M152" s="13">
        <f t="shared" si="27"/>
        <v>87.347888358372188</v>
      </c>
      <c r="N152" s="15">
        <f t="shared" si="28"/>
        <v>87.347888358372188</v>
      </c>
      <c r="O152" s="15">
        <f>SUMSQ($M$3:M152)/B152</f>
        <v>19419.245614877436</v>
      </c>
      <c r="P152" s="15">
        <f>SUM($N$3:N152)/B152</f>
        <v>107.05091656023599</v>
      </c>
      <c r="Q152" s="15">
        <f t="shared" si="24"/>
        <v>36.243937078162737</v>
      </c>
      <c r="R152" s="15">
        <f>AVERAGE($Q$3:Q152)</f>
        <v>24.328018619218369</v>
      </c>
      <c r="S152" s="15">
        <f>SUM($M$3:M152)/P152</f>
        <v>3.183527283423246</v>
      </c>
    </row>
    <row r="153" spans="1:19" x14ac:dyDescent="0.3">
      <c r="A153" s="17">
        <v>41147.625</v>
      </c>
      <c r="B153" s="13">
        <v>151</v>
      </c>
      <c r="C153" s="15">
        <v>391</v>
      </c>
      <c r="D153" s="21">
        <f t="shared" si="29"/>
        <v>285.91666666666669</v>
      </c>
      <c r="E153" s="15">
        <f t="shared" si="21"/>
        <v>506.71220302490946</v>
      </c>
      <c r="F153" s="15">
        <f t="shared" si="25"/>
        <v>0.77164117553486045</v>
      </c>
      <c r="G153" s="21"/>
      <c r="H153" s="15" t="s">
        <v>2</v>
      </c>
      <c r="I153" s="15">
        <f t="shared" si="22"/>
        <v>471.85499162928954</v>
      </c>
      <c r="J153" s="15">
        <f t="shared" si="23"/>
        <v>-4.355366506863926</v>
      </c>
      <c r="K153" s="22">
        <f t="shared" si="30"/>
        <v>0.72105045594850592</v>
      </c>
      <c r="L153" s="26">
        <f t="shared" si="26"/>
        <v>334.59028539541964</v>
      </c>
      <c r="M153" s="13">
        <f t="shared" si="27"/>
        <v>-56.409714604580358</v>
      </c>
      <c r="N153" s="15">
        <f t="shared" si="28"/>
        <v>56.409714604580358</v>
      </c>
      <c r="O153" s="15">
        <f>SUMSQ($M$3:M153)/B153</f>
        <v>19311.714557174739</v>
      </c>
      <c r="P153" s="15">
        <f>SUM($N$3:N153)/B153</f>
        <v>106.71554436185417</v>
      </c>
      <c r="Q153" s="15">
        <f t="shared" si="24"/>
        <v>14.427036983268634</v>
      </c>
      <c r="R153" s="15">
        <f>AVERAGE($Q$3:Q153)</f>
        <v>24.262449204410753</v>
      </c>
      <c r="S153" s="15">
        <f>SUM($M$3:M153)/P153</f>
        <v>2.6649332173772087</v>
      </c>
    </row>
    <row r="154" spans="1:19" x14ac:dyDescent="0.3">
      <c r="A154" s="17">
        <v>41147.666666666664</v>
      </c>
      <c r="B154" s="13">
        <v>152</v>
      </c>
      <c r="C154" s="15">
        <v>173</v>
      </c>
      <c r="D154" s="21">
        <f t="shared" si="29"/>
        <v>270.83333333333331</v>
      </c>
      <c r="E154" s="15">
        <f t="shared" si="21"/>
        <v>506.6236640332221</v>
      </c>
      <c r="F154" s="15">
        <f t="shared" si="25"/>
        <v>0.34147635075462135</v>
      </c>
      <c r="G154" s="21"/>
      <c r="H154" s="15" t="s">
        <v>2</v>
      </c>
      <c r="I154" s="15">
        <f t="shared" si="22"/>
        <v>439.23576810291888</v>
      </c>
      <c r="J154" s="15">
        <f t="shared" si="23"/>
        <v>-7.1817522088145997</v>
      </c>
      <c r="K154" s="22">
        <f t="shared" si="30"/>
        <v>0.93583800042675946</v>
      </c>
      <c r="L154" s="26">
        <f t="shared" si="26"/>
        <v>437.50391437483046</v>
      </c>
      <c r="M154" s="13">
        <f t="shared" si="27"/>
        <v>264.50391437483046</v>
      </c>
      <c r="N154" s="15">
        <f t="shared" si="28"/>
        <v>264.50391437483046</v>
      </c>
      <c r="O154" s="15">
        <f>SUMSQ($M$3:M154)/B154</f>
        <v>19644.942229296008</v>
      </c>
      <c r="P154" s="15">
        <f>SUM($N$3:N154)/B154</f>
        <v>107.75362574351848</v>
      </c>
      <c r="Q154" s="15">
        <f t="shared" si="24"/>
        <v>152.89243605481528</v>
      </c>
      <c r="R154" s="15">
        <f>AVERAGE($Q$3:Q154)</f>
        <v>25.108699117900255</v>
      </c>
      <c r="S154" s="15">
        <f>SUM($M$3:M154)/P154</f>
        <v>5.0939697812279263</v>
      </c>
    </row>
    <row r="155" spans="1:19" x14ac:dyDescent="0.3">
      <c r="A155" s="17">
        <v>41147.708333333336</v>
      </c>
      <c r="B155" s="13">
        <v>153</v>
      </c>
      <c r="C155" s="15">
        <v>233</v>
      </c>
      <c r="D155" s="21">
        <f t="shared" si="29"/>
        <v>263.16666666666669</v>
      </c>
      <c r="E155" s="15">
        <f t="shared" si="21"/>
        <v>506.5351250415348</v>
      </c>
      <c r="F155" s="15">
        <f t="shared" si="25"/>
        <v>0.45998784384576391</v>
      </c>
      <c r="G155" s="21"/>
      <c r="H155" s="15" t="s">
        <v>2</v>
      </c>
      <c r="I155" s="15">
        <f t="shared" si="22"/>
        <v>405.16406221690397</v>
      </c>
      <c r="J155" s="15">
        <f t="shared" si="23"/>
        <v>-9.8707475765346313</v>
      </c>
      <c r="K155" s="22">
        <f t="shared" si="30"/>
        <v>1.4280944124471635</v>
      </c>
      <c r="L155" s="26">
        <f t="shared" si="26"/>
        <v>617.01392597372831</v>
      </c>
      <c r="M155" s="13">
        <f t="shared" si="27"/>
        <v>384.01392597372831</v>
      </c>
      <c r="N155" s="15">
        <f t="shared" si="28"/>
        <v>384.01392597372831</v>
      </c>
      <c r="O155" s="15">
        <f>SUMSQ($M$3:M155)/B155</f>
        <v>20480.378524148688</v>
      </c>
      <c r="P155" s="15">
        <f>SUM($N$3:N155)/B155</f>
        <v>109.55924862084012</v>
      </c>
      <c r="Q155" s="15">
        <f t="shared" si="24"/>
        <v>164.81284376554862</v>
      </c>
      <c r="R155" s="15">
        <f>AVERAGE($Q$3:Q155)</f>
        <v>26.021798102525409</v>
      </c>
      <c r="S155" s="15">
        <f>SUM($M$3:M155)/P155</f>
        <v>8.5150970919628897</v>
      </c>
    </row>
    <row r="156" spans="1:19" x14ac:dyDescent="0.3">
      <c r="A156" s="17">
        <v>41147.75</v>
      </c>
      <c r="B156" s="13">
        <v>154</v>
      </c>
      <c r="C156" s="15">
        <v>264</v>
      </c>
      <c r="D156" s="21">
        <f t="shared" si="29"/>
        <v>251.58333333333334</v>
      </c>
      <c r="E156" s="15">
        <f t="shared" si="21"/>
        <v>506.44658604984744</v>
      </c>
      <c r="F156" s="15">
        <f t="shared" si="25"/>
        <v>0.52127905937550456</v>
      </c>
      <c r="G156" s="21"/>
      <c r="H156" s="15" t="s">
        <v>2</v>
      </c>
      <c r="I156" s="15">
        <f t="shared" si="22"/>
        <v>376.08668691656101</v>
      </c>
      <c r="J156" s="15">
        <f t="shared" si="23"/>
        <v>-11.791410348915464</v>
      </c>
      <c r="K156" s="22">
        <f t="shared" si="30"/>
        <v>1.2990397506873752</v>
      </c>
      <c r="L156" s="26">
        <f t="shared" si="26"/>
        <v>513.50172889881151</v>
      </c>
      <c r="M156" s="13">
        <f t="shared" si="27"/>
        <v>249.50172889881151</v>
      </c>
      <c r="N156" s="15">
        <f t="shared" si="28"/>
        <v>249.50172889881151</v>
      </c>
      <c r="O156" s="15">
        <f>SUMSQ($M$3:M156)/B156</f>
        <v>20751.61705791068</v>
      </c>
      <c r="P156" s="15">
        <f>SUM($N$3:N156)/B156</f>
        <v>110.46796602524253</v>
      </c>
      <c r="Q156" s="15">
        <f t="shared" si="24"/>
        <v>94.508230643489213</v>
      </c>
      <c r="R156" s="15">
        <f>AVERAGE($Q$3:Q156)</f>
        <v>26.466515196947253</v>
      </c>
      <c r="S156" s="15">
        <f>SUM($M$3:M156)/P156</f>
        <v>10.703640256738137</v>
      </c>
    </row>
    <row r="157" spans="1:19" x14ac:dyDescent="0.3">
      <c r="A157" s="17">
        <v>41147.791666666664</v>
      </c>
      <c r="B157" s="13">
        <v>155</v>
      </c>
      <c r="C157" s="15">
        <v>292</v>
      </c>
      <c r="D157" s="21">
        <f t="shared" si="29"/>
        <v>265.08333333333331</v>
      </c>
      <c r="E157" s="15">
        <f t="shared" si="21"/>
        <v>506.35804705816008</v>
      </c>
      <c r="F157" s="15">
        <f t="shared" si="25"/>
        <v>0.57666704754957909</v>
      </c>
      <c r="G157" s="21"/>
      <c r="H157" s="15" t="s">
        <v>2</v>
      </c>
      <c r="I157" s="15">
        <f t="shared" si="22"/>
        <v>359.12928160714245</v>
      </c>
      <c r="J157" s="15">
        <f t="shared" si="23"/>
        <v>-12.308009844965774</v>
      </c>
      <c r="K157" s="22">
        <f t="shared" si="30"/>
        <v>0.93399553670695001</v>
      </c>
      <c r="L157" s="26">
        <f t="shared" si="26"/>
        <v>340.25016235760489</v>
      </c>
      <c r="M157" s="13">
        <f t="shared" si="27"/>
        <v>48.250162357604893</v>
      </c>
      <c r="N157" s="15">
        <f t="shared" si="28"/>
        <v>48.250162357604893</v>
      </c>
      <c r="O157" s="15">
        <f>SUMSQ($M$3:M157)/B157</f>
        <v>20632.755516682453</v>
      </c>
      <c r="P157" s="15">
        <f>SUM($N$3:N157)/B157</f>
        <v>110.06656084029004</v>
      </c>
      <c r="Q157" s="15">
        <f t="shared" si="24"/>
        <v>16.52402820465921</v>
      </c>
      <c r="R157" s="15">
        <f>AVERAGE($Q$3:Q157)</f>
        <v>26.402370119577654</v>
      </c>
      <c r="S157" s="15">
        <f>SUM($M$3:M157)/P157</f>
        <v>11.181048278333112</v>
      </c>
    </row>
    <row r="158" spans="1:19" x14ac:dyDescent="0.3">
      <c r="A158" s="17">
        <v>41147.833333333336</v>
      </c>
      <c r="B158" s="13">
        <v>156</v>
      </c>
      <c r="C158" s="15">
        <v>211</v>
      </c>
      <c r="D158" s="21">
        <f t="shared" si="29"/>
        <v>338.61899999999997</v>
      </c>
      <c r="E158" s="15">
        <f t="shared" si="21"/>
        <v>506.26950806647272</v>
      </c>
      <c r="F158" s="15">
        <f t="shared" si="25"/>
        <v>0.41677406329653155</v>
      </c>
      <c r="G158" s="21"/>
      <c r="H158" s="15" t="s">
        <v>2</v>
      </c>
      <c r="I158" s="15">
        <f t="shared" si="22"/>
        <v>343.11245168419498</v>
      </c>
      <c r="J158" s="15">
        <f t="shared" si="23"/>
        <v>-12.678891852763943</v>
      </c>
      <c r="K158" s="22">
        <f t="shared" si="30"/>
        <v>0.68123174361325112</v>
      </c>
      <c r="L158" s="26">
        <f t="shared" si="26"/>
        <v>236.2656596847128</v>
      </c>
      <c r="M158" s="13">
        <f t="shared" si="27"/>
        <v>25.265659684712801</v>
      </c>
      <c r="N158" s="15">
        <f t="shared" si="28"/>
        <v>25.265659684712801</v>
      </c>
      <c r="O158" s="15">
        <f>SUMSQ($M$3:M158)/B158</f>
        <v>20504.586273365923</v>
      </c>
      <c r="P158" s="15">
        <f>SUM($N$3:N158)/B158</f>
        <v>109.52296532006199</v>
      </c>
      <c r="Q158" s="15">
        <f t="shared" si="24"/>
        <v>11.974246296072417</v>
      </c>
      <c r="R158" s="15">
        <f>AVERAGE($Q$3:Q158)</f>
        <v>26.309882146350056</v>
      </c>
      <c r="S158" s="15">
        <f>SUM($M$3:M158)/P158</f>
        <v>11.467231430411507</v>
      </c>
    </row>
    <row r="159" spans="1:19" x14ac:dyDescent="0.3">
      <c r="A159" s="17">
        <v>41148.625</v>
      </c>
      <c r="B159" s="13">
        <v>157</v>
      </c>
      <c r="C159" s="15">
        <v>282</v>
      </c>
      <c r="D159" s="21">
        <f t="shared" si="29"/>
        <v>435.20166666666665</v>
      </c>
      <c r="E159" s="15">
        <f t="shared" si="21"/>
        <v>506.18096907478542</v>
      </c>
      <c r="F159" s="15">
        <f t="shared" si="25"/>
        <v>0.55711300350830861</v>
      </c>
      <c r="G159" s="21"/>
      <c r="H159" s="15" t="s">
        <v>2</v>
      </c>
      <c r="I159" s="15">
        <f t="shared" si="22"/>
        <v>336.49981090470993</v>
      </c>
      <c r="J159" s="15">
        <f t="shared" si="23"/>
        <v>-12.072266745436055</v>
      </c>
      <c r="K159" s="22">
        <f t="shared" si="30"/>
        <v>0.72105045594850592</v>
      </c>
      <c r="L159" s="26">
        <f t="shared" si="26"/>
        <v>238.25926897714123</v>
      </c>
      <c r="M159" s="13">
        <f t="shared" si="27"/>
        <v>-43.740731022858768</v>
      </c>
      <c r="N159" s="15">
        <f t="shared" si="28"/>
        <v>43.740731022858768</v>
      </c>
      <c r="O159" s="15">
        <f>SUMSQ($M$3:M159)/B159</f>
        <v>20386.170128633745</v>
      </c>
      <c r="P159" s="15">
        <f>SUM($N$3:N159)/B159</f>
        <v>109.10397019714986</v>
      </c>
      <c r="Q159" s="15">
        <f t="shared" si="24"/>
        <v>15.510897525836443</v>
      </c>
      <c r="R159" s="15">
        <f>AVERAGE($Q$3:Q159)</f>
        <v>26.241098804818122</v>
      </c>
      <c r="S159" s="15">
        <f>SUM($M$3:M159)/P159</f>
        <v>11.110360668423153</v>
      </c>
    </row>
    <row r="160" spans="1:19" x14ac:dyDescent="0.3">
      <c r="A160" s="17">
        <v>41148.666666666664</v>
      </c>
      <c r="B160" s="13">
        <v>158</v>
      </c>
      <c r="C160" s="15">
        <v>444</v>
      </c>
      <c r="D160" s="21">
        <f t="shared" si="29"/>
        <v>504.24866666666662</v>
      </c>
      <c r="E160" s="15">
        <f t="shared" si="21"/>
        <v>506.09243008309807</v>
      </c>
      <c r="F160" s="15">
        <f t="shared" si="25"/>
        <v>0.87731009911983315</v>
      </c>
      <c r="G160" s="21"/>
      <c r="H160" s="15" t="s">
        <v>2</v>
      </c>
      <c r="I160" s="15">
        <f t="shared" si="22"/>
        <v>339.42889863799792</v>
      </c>
      <c r="J160" s="15">
        <f t="shared" si="23"/>
        <v>-10.572131297563651</v>
      </c>
      <c r="K160" s="22">
        <f t="shared" si="30"/>
        <v>0.93583800042675946</v>
      </c>
      <c r="L160" s="26">
        <f t="shared" si="26"/>
        <v>303.61162420937904</v>
      </c>
      <c r="M160" s="13">
        <f t="shared" si="27"/>
        <v>-140.38837579062096</v>
      </c>
      <c r="N160" s="15">
        <f t="shared" si="28"/>
        <v>140.38837579062096</v>
      </c>
      <c r="O160" s="15">
        <f>SUMSQ($M$3:M160)/B160</f>
        <v>20381.883583877385</v>
      </c>
      <c r="P160" s="15">
        <f>SUM($N$3:N160)/B160</f>
        <v>109.30197276419716</v>
      </c>
      <c r="Q160" s="15">
        <f t="shared" si="24"/>
        <v>31.619003556446163</v>
      </c>
      <c r="R160" s="15">
        <f>AVERAGE($Q$3:Q160)</f>
        <v>26.275136176663867</v>
      </c>
      <c r="S160" s="15">
        <f>SUM($M$3:M160)/P160</f>
        <v>9.8058256072728547</v>
      </c>
    </row>
    <row r="161" spans="1:19" x14ac:dyDescent="0.3">
      <c r="A161" s="17">
        <v>41148.708333333336</v>
      </c>
      <c r="B161" s="13">
        <v>159</v>
      </c>
      <c r="C161" s="15">
        <v>844.428</v>
      </c>
      <c r="D161" s="21">
        <f t="shared" si="29"/>
        <v>544.74866666666662</v>
      </c>
      <c r="E161" s="15">
        <f t="shared" si="21"/>
        <v>506.00389109141071</v>
      </c>
      <c r="F161" s="15">
        <f t="shared" si="25"/>
        <v>1.6688172064816242</v>
      </c>
      <c r="G161" s="21"/>
      <c r="H161" s="15" t="s">
        <v>2</v>
      </c>
      <c r="I161" s="15">
        <f t="shared" si="22"/>
        <v>355.10079468197779</v>
      </c>
      <c r="J161" s="15">
        <f t="shared" si="23"/>
        <v>-7.9477285634092993</v>
      </c>
      <c r="K161" s="22">
        <f t="shared" si="30"/>
        <v>1.4280944124471635</v>
      </c>
      <c r="L161" s="26">
        <f t="shared" si="26"/>
        <v>469.638511934311</v>
      </c>
      <c r="M161" s="13">
        <f t="shared" si="27"/>
        <v>-374.789488065689</v>
      </c>
      <c r="N161" s="15">
        <f t="shared" si="28"/>
        <v>374.789488065689</v>
      </c>
      <c r="O161" s="15">
        <f>SUMSQ($M$3:M161)/B161</f>
        <v>21137.136896963319</v>
      </c>
      <c r="P161" s="15">
        <f>SUM($N$3:N161)/B161</f>
        <v>110.97170556483547</v>
      </c>
      <c r="Q161" s="15">
        <f t="shared" si="24"/>
        <v>44.383830008679134</v>
      </c>
      <c r="R161" s="15">
        <f>AVERAGE($Q$3:Q161)</f>
        <v>26.389027332840062</v>
      </c>
      <c r="S161" s="15">
        <f>SUM($M$3:M161)/P161</f>
        <v>6.2809397390372448</v>
      </c>
    </row>
    <row r="162" spans="1:19" x14ac:dyDescent="0.3">
      <c r="A162" s="17">
        <v>41148.75</v>
      </c>
      <c r="B162" s="13">
        <v>160</v>
      </c>
      <c r="C162" s="15">
        <v>811.56399999999996</v>
      </c>
      <c r="D162" s="21">
        <f t="shared" si="29"/>
        <v>564.74866666666662</v>
      </c>
      <c r="E162" s="15">
        <f t="shared" si="21"/>
        <v>505.91535209972341</v>
      </c>
      <c r="F162" s="15">
        <f t="shared" si="25"/>
        <v>1.6041497784792043</v>
      </c>
      <c r="G162" s="21"/>
      <c r="H162" s="15" t="s">
        <v>2</v>
      </c>
      <c r="I162" s="15">
        <f t="shared" si="22"/>
        <v>374.91190624245002</v>
      </c>
      <c r="J162" s="15">
        <f t="shared" si="23"/>
        <v>-5.171844551021147</v>
      </c>
      <c r="K162" s="22">
        <f t="shared" si="30"/>
        <v>1.2990397506873752</v>
      </c>
      <c r="L162" s="26">
        <f t="shared" si="26"/>
        <v>450.96563246102312</v>
      </c>
      <c r="M162" s="13">
        <f t="shared" si="27"/>
        <v>-360.59836753897685</v>
      </c>
      <c r="N162" s="15">
        <f t="shared" si="28"/>
        <v>360.59836753897685</v>
      </c>
      <c r="O162" s="15">
        <f>SUMSQ($M$3:M162)/B162</f>
        <v>21817.724683055894</v>
      </c>
      <c r="P162" s="15">
        <f>SUM($N$3:N162)/B162</f>
        <v>112.53187220217384</v>
      </c>
      <c r="Q162" s="15">
        <f t="shared" si="24"/>
        <v>44.4325238106886</v>
      </c>
      <c r="R162" s="15">
        <f>AVERAGE($Q$3:Q162)</f>
        <v>26.501799185826616</v>
      </c>
      <c r="S162" s="15">
        <f>SUM($M$3:M162)/P162</f>
        <v>2.9894484226437692</v>
      </c>
    </row>
    <row r="163" spans="1:19" x14ac:dyDescent="0.3">
      <c r="A163" s="17">
        <v>41148.791666666664</v>
      </c>
      <c r="B163" s="13">
        <v>161</v>
      </c>
      <c r="C163" s="15">
        <v>573</v>
      </c>
      <c r="D163" s="21">
        <f t="shared" si="29"/>
        <v>570.66533333333336</v>
      </c>
      <c r="E163" s="15">
        <f t="shared" si="21"/>
        <v>505.82681310803605</v>
      </c>
      <c r="F163" s="15">
        <f t="shared" si="25"/>
        <v>1.1327987863656743</v>
      </c>
      <c r="G163" s="21"/>
      <c r="H163" s="15" t="s">
        <v>2</v>
      </c>
      <c r="I163" s="15">
        <f t="shared" si="22"/>
        <v>394.11538509405938</v>
      </c>
      <c r="J163" s="15">
        <f t="shared" si="23"/>
        <v>-2.7343122107580964</v>
      </c>
      <c r="K163" s="22">
        <f t="shared" si="30"/>
        <v>0.93399553670695001</v>
      </c>
      <c r="L163" s="26">
        <f t="shared" si="26"/>
        <v>345.33556736154691</v>
      </c>
      <c r="M163" s="13">
        <f t="shared" si="27"/>
        <v>-227.66443263845309</v>
      </c>
      <c r="N163" s="15">
        <f t="shared" si="28"/>
        <v>227.66443263845309</v>
      </c>
      <c r="O163" s="15">
        <f>SUMSQ($M$3:M163)/B163</f>
        <v>22004.143125326282</v>
      </c>
      <c r="P163" s="15">
        <f>SUM($N$3:N163)/B163</f>
        <v>113.24698127320663</v>
      </c>
      <c r="Q163" s="15">
        <f t="shared" si="24"/>
        <v>39.732012676867903</v>
      </c>
      <c r="R163" s="15">
        <f>AVERAGE($Q$3:Q163)</f>
        <v>26.58397442490141</v>
      </c>
      <c r="S163" s="15">
        <f>SUM($M$3:M163)/P163</f>
        <v>0.96023570775050471</v>
      </c>
    </row>
    <row r="164" spans="1:19" x14ac:dyDescent="0.3">
      <c r="A164" s="17">
        <v>41148.833333333336</v>
      </c>
      <c r="B164" s="13">
        <v>162</v>
      </c>
      <c r="C164" s="15">
        <v>416</v>
      </c>
      <c r="D164" s="21">
        <f t="shared" si="29"/>
        <v>573.66533333333325</v>
      </c>
      <c r="E164" s="15">
        <f t="shared" si="21"/>
        <v>505.73827411634869</v>
      </c>
      <c r="F164" s="15">
        <f t="shared" si="25"/>
        <v>0.82255985218215111</v>
      </c>
      <c r="G164" s="21"/>
      <c r="H164" s="15" t="s">
        <v>2</v>
      </c>
      <c r="I164" s="15">
        <f t="shared" si="22"/>
        <v>413.30882224362603</v>
      </c>
      <c r="J164" s="15">
        <f t="shared" si="23"/>
        <v>-0.54153727472562174</v>
      </c>
      <c r="K164" s="22">
        <f t="shared" si="30"/>
        <v>0.68123174361325112</v>
      </c>
      <c r="L164" s="26">
        <f t="shared" si="26"/>
        <v>266.62121069751623</v>
      </c>
      <c r="M164" s="13">
        <f t="shared" si="27"/>
        <v>-149.37878930248377</v>
      </c>
      <c r="N164" s="15">
        <f t="shared" si="28"/>
        <v>149.37878930248377</v>
      </c>
      <c r="O164" s="15">
        <f>SUMSQ($M$3:M164)/B164</f>
        <v>22006.055962166713</v>
      </c>
      <c r="P164" s="15">
        <f>SUM($N$3:N164)/B164</f>
        <v>113.47001712523922</v>
      </c>
      <c r="Q164" s="15">
        <f t="shared" si="24"/>
        <v>35.908362813097064</v>
      </c>
      <c r="R164" s="15">
        <f>AVERAGE($Q$3:Q164)</f>
        <v>26.641532377914963</v>
      </c>
      <c r="S164" s="15">
        <f>SUM($M$3:M164)/P164</f>
        <v>-0.3581121702321447</v>
      </c>
    </row>
    <row r="165" spans="1:19" x14ac:dyDescent="0.3">
      <c r="A165" s="17">
        <v>41149.625</v>
      </c>
      <c r="B165" s="13">
        <v>163</v>
      </c>
      <c r="C165" s="15">
        <v>317</v>
      </c>
      <c r="D165" s="21">
        <f t="shared" si="29"/>
        <v>573.66533333333325</v>
      </c>
      <c r="E165" s="15">
        <f t="shared" si="21"/>
        <v>505.64973512466133</v>
      </c>
      <c r="F165" s="15">
        <f t="shared" si="25"/>
        <v>0.62691617928336851</v>
      </c>
      <c r="G165" s="21"/>
      <c r="H165" s="15" t="s">
        <v>2</v>
      </c>
      <c r="I165" s="15">
        <f t="shared" si="22"/>
        <v>415.45419277302381</v>
      </c>
      <c r="J165" s="15">
        <f t="shared" si="23"/>
        <v>-0.27284649431328156</v>
      </c>
      <c r="K165" s="22">
        <f t="shared" si="30"/>
        <v>0.72105045594850592</v>
      </c>
      <c r="L165" s="26">
        <f t="shared" si="26"/>
        <v>297.62603902745252</v>
      </c>
      <c r="M165" s="13">
        <f t="shared" si="27"/>
        <v>-19.373960972547479</v>
      </c>
      <c r="N165" s="15">
        <f t="shared" si="28"/>
        <v>19.373960972547479</v>
      </c>
      <c r="O165" s="15">
        <f>SUMSQ($M$3:M165)/B165</f>
        <v>21873.352246839098</v>
      </c>
      <c r="P165" s="15">
        <f>SUM($N$3:N165)/B165</f>
        <v>112.89274070712456</v>
      </c>
      <c r="Q165" s="15">
        <f t="shared" si="24"/>
        <v>6.1116596127910032</v>
      </c>
      <c r="R165" s="15">
        <f>AVERAGE($Q$3:Q165)</f>
        <v>26.515582238251628</v>
      </c>
      <c r="S165" s="15">
        <f>SUM($M$3:M165)/P165</f>
        <v>-0.53155725235890572</v>
      </c>
    </row>
    <row r="166" spans="1:19" x14ac:dyDescent="0.3">
      <c r="A166" s="17">
        <v>41149.666666666664</v>
      </c>
      <c r="B166" s="13">
        <v>164</v>
      </c>
      <c r="C166" s="15">
        <v>480</v>
      </c>
      <c r="D166" s="21">
        <f t="shared" si="29"/>
        <v>574.21233333333328</v>
      </c>
      <c r="E166" s="15">
        <f t="shared" si="21"/>
        <v>505.56119613297403</v>
      </c>
      <c r="F166" s="15">
        <f t="shared" si="25"/>
        <v>0.94943995637226308</v>
      </c>
      <c r="G166" s="21"/>
      <c r="H166" s="15" t="s">
        <v>2</v>
      </c>
      <c r="I166" s="15">
        <f t="shared" si="22"/>
        <v>424.95414018559774</v>
      </c>
      <c r="J166" s="15">
        <f t="shared" si="23"/>
        <v>0.70443289637543971</v>
      </c>
      <c r="K166" s="22">
        <f t="shared" si="30"/>
        <v>0.93583800042675946</v>
      </c>
      <c r="L166" s="26">
        <f t="shared" si="26"/>
        <v>388.54248091595849</v>
      </c>
      <c r="M166" s="13">
        <f t="shared" si="27"/>
        <v>-91.457519084041508</v>
      </c>
      <c r="N166" s="15">
        <f t="shared" si="28"/>
        <v>91.457519084041508</v>
      </c>
      <c r="O166" s="15">
        <f>SUMSQ($M$3:M166)/B166</f>
        <v>21790.981061169394</v>
      </c>
      <c r="P166" s="15">
        <f>SUM($N$3:N166)/B166</f>
        <v>112.76203813625209</v>
      </c>
      <c r="Q166" s="15">
        <f t="shared" si="24"/>
        <v>19.053649809175312</v>
      </c>
      <c r="R166" s="15">
        <f>AVERAGE($Q$3:Q166)</f>
        <v>26.470082650269454</v>
      </c>
      <c r="S166" s="15">
        <f>SUM($M$3:M166)/P166</f>
        <v>-1.3432399471404355</v>
      </c>
    </row>
    <row r="167" spans="1:19" x14ac:dyDescent="0.3">
      <c r="A167" s="17">
        <v>41149.708333333336</v>
      </c>
      <c r="B167" s="13">
        <v>165</v>
      </c>
      <c r="C167" s="15">
        <v>844.428</v>
      </c>
      <c r="D167" s="21">
        <f t="shared" si="29"/>
        <v>575.67599999999993</v>
      </c>
      <c r="E167" s="15">
        <f t="shared" si="21"/>
        <v>505.47265714128667</v>
      </c>
      <c r="F167" s="15">
        <f t="shared" si="25"/>
        <v>1.6705710745575908</v>
      </c>
      <c r="G167" s="21"/>
      <c r="H167" s="15" t="s">
        <v>2</v>
      </c>
      <c r="I167" s="15">
        <f t="shared" si="22"/>
        <v>442.22241984936284</v>
      </c>
      <c r="J167" s="15">
        <f t="shared" si="23"/>
        <v>2.3608175731144057</v>
      </c>
      <c r="K167" s="22">
        <f t="shared" si="30"/>
        <v>1.4280944124471635</v>
      </c>
      <c r="L167" s="26">
        <f t="shared" si="26"/>
        <v>607.88062982859856</v>
      </c>
      <c r="M167" s="13">
        <f t="shared" si="27"/>
        <v>-236.54737017140144</v>
      </c>
      <c r="N167" s="15">
        <f t="shared" si="28"/>
        <v>236.54737017140144</v>
      </c>
      <c r="O167" s="15">
        <f>SUMSQ($M$3:M167)/B167</f>
        <v>21998.033650707799</v>
      </c>
      <c r="P167" s="15">
        <f>SUM($N$3:N167)/B167</f>
        <v>113.51225226979844</v>
      </c>
      <c r="Q167" s="15">
        <f t="shared" si="24"/>
        <v>28.012734084066544</v>
      </c>
      <c r="R167" s="15">
        <f>AVERAGE($Q$3:Q167)</f>
        <v>26.479432052898527</v>
      </c>
      <c r="S167" s="15">
        <f>SUM($M$3:M167)/P167</f>
        <v>-3.4182551800201142</v>
      </c>
    </row>
    <row r="168" spans="1:19" x14ac:dyDescent="0.3">
      <c r="A168" s="17">
        <v>41149.75</v>
      </c>
      <c r="B168" s="13">
        <v>166</v>
      </c>
      <c r="C168" s="15">
        <v>811.56399999999996</v>
      </c>
      <c r="D168" s="21">
        <f t="shared" si="29"/>
        <v>578.34266666666656</v>
      </c>
      <c r="E168" s="15">
        <f t="shared" si="21"/>
        <v>505.38411814959932</v>
      </c>
      <c r="F168" s="15">
        <f t="shared" si="25"/>
        <v>1.605835978723352</v>
      </c>
      <c r="G168" s="21"/>
      <c r="H168" s="15" t="s">
        <v>2</v>
      </c>
      <c r="I168" s="15">
        <f t="shared" si="22"/>
        <v>462.59906041596781</v>
      </c>
      <c r="J168" s="15">
        <f t="shared" si="23"/>
        <v>4.1623998724634621</v>
      </c>
      <c r="K168" s="22">
        <f t="shared" si="30"/>
        <v>1.2990397506873752</v>
      </c>
      <c r="L168" s="26">
        <f t="shared" si="26"/>
        <v>577.53129790108096</v>
      </c>
      <c r="M168" s="13">
        <f t="shared" si="27"/>
        <v>-234.032702098919</v>
      </c>
      <c r="N168" s="15">
        <f t="shared" si="28"/>
        <v>234.032702098919</v>
      </c>
      <c r="O168" s="15">
        <f>SUMSQ($M$3:M168)/B168</f>
        <v>22195.463000111497</v>
      </c>
      <c r="P168" s="15">
        <f>SUM($N$3:N168)/B168</f>
        <v>114.23827907599798</v>
      </c>
      <c r="Q168" s="15">
        <f t="shared" si="24"/>
        <v>28.83724538039132</v>
      </c>
      <c r="R168" s="15">
        <f>AVERAGE($Q$3:Q168)</f>
        <v>26.493635747642458</v>
      </c>
      <c r="S168" s="15">
        <f>SUM($M$3:M168)/P168</f>
        <v>-5.4451673418687063</v>
      </c>
    </row>
    <row r="169" spans="1:19" x14ac:dyDescent="0.3">
      <c r="A169" s="17">
        <v>41149.791666666664</v>
      </c>
      <c r="B169" s="13">
        <v>167</v>
      </c>
      <c r="C169" s="15">
        <v>579.56399999999996</v>
      </c>
      <c r="D169" s="21">
        <f t="shared" si="29"/>
        <v>581.17600000000004</v>
      </c>
      <c r="E169" s="15">
        <f t="shared" si="21"/>
        <v>505.29557915791202</v>
      </c>
      <c r="F169" s="15">
        <f t="shared" si="25"/>
        <v>1.1469801516289895</v>
      </c>
      <c r="G169" s="21"/>
      <c r="H169" s="15" t="s">
        <v>2</v>
      </c>
      <c r="I169" s="15">
        <f t="shared" si="22"/>
        <v>482.13743091567062</v>
      </c>
      <c r="J169" s="15">
        <f t="shared" si="23"/>
        <v>5.6999969351873965</v>
      </c>
      <c r="K169" s="22">
        <f t="shared" si="30"/>
        <v>0.93399553670695001</v>
      </c>
      <c r="L169" s="26">
        <f t="shared" si="26"/>
        <v>435.95312061621314</v>
      </c>
      <c r="M169" s="13">
        <f t="shared" si="27"/>
        <v>-143.61087938378682</v>
      </c>
      <c r="N169" s="15">
        <f t="shared" si="28"/>
        <v>143.61087938378682</v>
      </c>
      <c r="O169" s="15">
        <f>SUMSQ($M$3:M169)/B169</f>
        <v>22186.053549077202</v>
      </c>
      <c r="P169" s="15">
        <f>SUM($N$3:N169)/B169</f>
        <v>114.41416291017636</v>
      </c>
      <c r="Q169" s="15">
        <f t="shared" si="24"/>
        <v>24.779123510740288</v>
      </c>
      <c r="R169" s="15">
        <f>AVERAGE($Q$3:Q169)</f>
        <v>26.483369207301731</v>
      </c>
      <c r="S169" s="15">
        <f>SUM($M$3:M169)/P169</f>
        <v>-6.6919811876855873</v>
      </c>
    </row>
    <row r="170" spans="1:19" x14ac:dyDescent="0.3">
      <c r="A170" s="17">
        <v>41149.833333333336</v>
      </c>
      <c r="B170" s="13">
        <v>168</v>
      </c>
      <c r="C170" s="15">
        <v>427</v>
      </c>
      <c r="D170" s="21">
        <f t="shared" si="29"/>
        <v>582.2593333333333</v>
      </c>
      <c r="E170" s="15">
        <f t="shared" si="21"/>
        <v>505.20704016622466</v>
      </c>
      <c r="F170" s="15">
        <f t="shared" si="25"/>
        <v>0.8451980397175527</v>
      </c>
      <c r="G170" s="21"/>
      <c r="H170" s="15" t="s">
        <v>2</v>
      </c>
      <c r="I170" s="15">
        <f t="shared" si="22"/>
        <v>501.73426388542521</v>
      </c>
      <c r="J170" s="15">
        <f t="shared" si="23"/>
        <v>7.0896805386441155</v>
      </c>
      <c r="K170" s="22">
        <f t="shared" si="30"/>
        <v>0.68123174361325112</v>
      </c>
      <c r="L170" s="26">
        <f t="shared" si="26"/>
        <v>332.33034157464363</v>
      </c>
      <c r="M170" s="13">
        <f t="shared" si="27"/>
        <v>-94.669658425356374</v>
      </c>
      <c r="N170" s="15">
        <f t="shared" si="28"/>
        <v>94.669658425356374</v>
      </c>
      <c r="O170" s="15">
        <f>SUMSQ($M$3:M170)/B170</f>
        <v>22107.340993584919</v>
      </c>
      <c r="P170" s="15">
        <f>SUM($N$3:N170)/B170</f>
        <v>114.29663609776671</v>
      </c>
      <c r="Q170" s="15">
        <f t="shared" si="24"/>
        <v>22.170880193291893</v>
      </c>
      <c r="R170" s="15">
        <f>AVERAGE($Q$3:Q170)</f>
        <v>26.457699629837386</v>
      </c>
      <c r="S170" s="15">
        <f>SUM($M$3:M170)/P170</f>
        <v>-7.5271426491427675</v>
      </c>
    </row>
    <row r="171" spans="1:19" x14ac:dyDescent="0.3">
      <c r="A171" s="17">
        <v>41150.625</v>
      </c>
      <c r="B171" s="13">
        <v>169</v>
      </c>
      <c r="C171" s="15">
        <v>338</v>
      </c>
      <c r="D171" s="21">
        <f t="shared" si="29"/>
        <v>582.2593333333333</v>
      </c>
      <c r="E171" s="15">
        <f t="shared" si="21"/>
        <v>505.1185011745373</v>
      </c>
      <c r="F171" s="15">
        <f t="shared" si="25"/>
        <v>0.66914991079134589</v>
      </c>
      <c r="G171" s="21"/>
      <c r="H171" s="15" t="s">
        <v>2</v>
      </c>
      <c r="I171" s="15">
        <f t="shared" si="22"/>
        <v>504.81760382943065</v>
      </c>
      <c r="J171" s="15">
        <f t="shared" si="23"/>
        <v>6.6890464791802486</v>
      </c>
      <c r="K171" s="22">
        <f t="shared" si="30"/>
        <v>0.72105045594850592</v>
      </c>
      <c r="L171" s="26">
        <f t="shared" si="26"/>
        <v>366.88773712449245</v>
      </c>
      <c r="M171" s="13">
        <f t="shared" si="27"/>
        <v>28.887737124492446</v>
      </c>
      <c r="N171" s="15">
        <f t="shared" si="28"/>
        <v>28.887737124492446</v>
      </c>
      <c r="O171" s="15">
        <f>SUMSQ($M$3:M171)/B171</f>
        <v>21981.466202831009</v>
      </c>
      <c r="P171" s="15">
        <f>SUM($N$3:N171)/B171</f>
        <v>113.79125799733313</v>
      </c>
      <c r="Q171" s="15">
        <f t="shared" si="24"/>
        <v>8.5466677883113746</v>
      </c>
      <c r="R171" s="15">
        <f>AVERAGE($Q$3:Q171)</f>
        <v>26.35171719290528</v>
      </c>
      <c r="S171" s="15">
        <f>SUM($M$3:M171)/P171</f>
        <v>-7.3067066990334544</v>
      </c>
    </row>
    <row r="172" spans="1:19" x14ac:dyDescent="0.3">
      <c r="A172" s="17">
        <v>41150.666666666664</v>
      </c>
      <c r="B172" s="13">
        <v>170</v>
      </c>
      <c r="C172" s="15">
        <v>493</v>
      </c>
      <c r="D172" s="21">
        <f t="shared" si="29"/>
        <v>582.2593333333333</v>
      </c>
      <c r="E172" s="15">
        <f t="shared" si="21"/>
        <v>505.02996218285</v>
      </c>
      <c r="F172" s="15">
        <f t="shared" si="25"/>
        <v>0.97617970599040527</v>
      </c>
      <c r="G172" s="21"/>
      <c r="H172" s="15" t="s">
        <v>2</v>
      </c>
      <c r="I172" s="15">
        <f t="shared" si="22"/>
        <v>513.0360431269911</v>
      </c>
      <c r="J172" s="15">
        <f t="shared" si="23"/>
        <v>6.8419857610182691</v>
      </c>
      <c r="K172" s="22">
        <f t="shared" si="30"/>
        <v>0.93583800042675946</v>
      </c>
      <c r="L172" s="26">
        <f t="shared" si="26"/>
        <v>478.68736082980013</v>
      </c>
      <c r="M172" s="13">
        <f t="shared" si="27"/>
        <v>-14.312639170199873</v>
      </c>
      <c r="N172" s="15">
        <f t="shared" si="28"/>
        <v>14.312639170199873</v>
      </c>
      <c r="O172" s="15">
        <f>SUMSQ($M$3:M172)/B172</f>
        <v>21853.368470108569</v>
      </c>
      <c r="P172" s="15">
        <f>SUM($N$3:N172)/B172</f>
        <v>113.20608965129117</v>
      </c>
      <c r="Q172" s="15">
        <f t="shared" si="24"/>
        <v>2.9031722454766475</v>
      </c>
      <c r="R172" s="15">
        <f>AVERAGE($Q$3:Q172)</f>
        <v>26.213784575567463</v>
      </c>
      <c r="S172" s="15">
        <f>SUM($M$3:M172)/P172</f>
        <v>-7.4709053980746862</v>
      </c>
    </row>
    <row r="173" spans="1:19" x14ac:dyDescent="0.3">
      <c r="A173" s="17">
        <v>41150.708333333336</v>
      </c>
      <c r="B173" s="13">
        <v>171</v>
      </c>
      <c r="C173" s="15">
        <v>844.428</v>
      </c>
      <c r="D173" s="21">
        <f t="shared" si="29"/>
        <v>582.2593333333333</v>
      </c>
      <c r="E173" s="15">
        <f t="shared" si="21"/>
        <v>504.94142319116264</v>
      </c>
      <c r="F173" s="15">
        <f t="shared" si="25"/>
        <v>1.6723286330191081</v>
      </c>
      <c r="G173" s="21"/>
      <c r="H173" s="15" t="s">
        <v>2</v>
      </c>
      <c r="I173" s="15">
        <f t="shared" si="22"/>
        <v>527.01993007479541</v>
      </c>
      <c r="J173" s="15">
        <f t="shared" si="23"/>
        <v>7.5561758796968732</v>
      </c>
      <c r="K173" s="22">
        <f t="shared" si="30"/>
        <v>1.4280944124471635</v>
      </c>
      <c r="L173" s="26">
        <f t="shared" si="26"/>
        <v>742.43490820901116</v>
      </c>
      <c r="M173" s="13">
        <f t="shared" si="27"/>
        <v>-101.99309179098884</v>
      </c>
      <c r="N173" s="15">
        <f t="shared" si="28"/>
        <v>101.99309179098884</v>
      </c>
      <c r="O173" s="15">
        <f>SUMSQ($M$3:M173)/B173</f>
        <v>21786.404857845275</v>
      </c>
      <c r="P173" s="15">
        <f>SUM($N$3:N173)/B173</f>
        <v>113.1405165643888</v>
      </c>
      <c r="Q173" s="15">
        <f t="shared" si="24"/>
        <v>12.078364501294232</v>
      </c>
      <c r="R173" s="15">
        <f>AVERAGE($Q$3:Q173)</f>
        <v>26.131121300279315</v>
      </c>
      <c r="S173" s="15">
        <f>SUM($M$3:M173)/P173</f>
        <v>-8.3767080692298297</v>
      </c>
    </row>
    <row r="174" spans="1:19" x14ac:dyDescent="0.3">
      <c r="A174" s="17">
        <v>41150.75</v>
      </c>
      <c r="B174" s="13">
        <v>172</v>
      </c>
      <c r="C174" s="15">
        <v>811.56399999999996</v>
      </c>
      <c r="D174" s="21">
        <f t="shared" si="29"/>
        <v>582.2593333333333</v>
      </c>
      <c r="E174" s="15">
        <f t="shared" si="21"/>
        <v>504.85288419947528</v>
      </c>
      <c r="F174" s="15">
        <f t="shared" si="25"/>
        <v>1.6075257275926313</v>
      </c>
      <c r="G174" s="21"/>
      <c r="H174" s="15" t="s">
        <v>2</v>
      </c>
      <c r="I174" s="15">
        <f t="shared" si="22"/>
        <v>543.59264209478135</v>
      </c>
      <c r="J174" s="15">
        <f t="shared" si="23"/>
        <v>8.4578294937257805</v>
      </c>
      <c r="K174" s="22">
        <f t="shared" si="30"/>
        <v>1.2990397506873752</v>
      </c>
      <c r="L174" s="26">
        <f t="shared" si="26"/>
        <v>694.43561140255156</v>
      </c>
      <c r="M174" s="13">
        <f t="shared" si="27"/>
        <v>-117.12838859744841</v>
      </c>
      <c r="N174" s="15">
        <f t="shared" si="28"/>
        <v>117.12838859744841</v>
      </c>
      <c r="O174" s="15">
        <f>SUMSQ($M$3:M174)/B174</f>
        <v>21739.501686668471</v>
      </c>
      <c r="P174" s="15">
        <f>SUM($N$3:N174)/B174</f>
        <v>113.16370186690659</v>
      </c>
      <c r="Q174" s="15">
        <f t="shared" si="24"/>
        <v>14.432427830392724</v>
      </c>
      <c r="R174" s="15">
        <f>AVERAGE($Q$3:Q174)</f>
        <v>26.063105640570676</v>
      </c>
      <c r="S174" s="15">
        <f>SUM($M$3:M174)/P174</f>
        <v>-9.4100267938531026</v>
      </c>
    </row>
    <row r="175" spans="1:19" x14ac:dyDescent="0.3">
      <c r="A175" s="17">
        <v>41150.791666666664</v>
      </c>
      <c r="B175" s="13">
        <v>173</v>
      </c>
      <c r="C175" s="15">
        <v>579.56399999999996</v>
      </c>
      <c r="D175" s="21">
        <f t="shared" si="29"/>
        <v>581.34266666666667</v>
      </c>
      <c r="E175" s="15">
        <f t="shared" si="21"/>
        <v>504.76434520778793</v>
      </c>
      <c r="F175" s="15">
        <f t="shared" si="25"/>
        <v>1.1481872788804457</v>
      </c>
      <c r="G175" s="21"/>
      <c r="H175" s="15" t="s">
        <v>2</v>
      </c>
      <c r="I175" s="15">
        <f t="shared" si="22"/>
        <v>558.89754108573891</v>
      </c>
      <c r="J175" s="15">
        <f t="shared" si="23"/>
        <v>9.1425364434489573</v>
      </c>
      <c r="K175" s="22">
        <f t="shared" si="30"/>
        <v>0.93399553670695001</v>
      </c>
      <c r="L175" s="26">
        <f t="shared" si="26"/>
        <v>515.61267650063257</v>
      </c>
      <c r="M175" s="13">
        <f t="shared" si="27"/>
        <v>-63.95132349936739</v>
      </c>
      <c r="N175" s="15">
        <f t="shared" si="28"/>
        <v>63.95132349936739</v>
      </c>
      <c r="O175" s="15">
        <f>SUMSQ($M$3:M175)/B175</f>
        <v>21637.480126498831</v>
      </c>
      <c r="P175" s="15">
        <f>SUM($N$3:N175)/B175</f>
        <v>112.87923725206534</v>
      </c>
      <c r="Q175" s="15">
        <f t="shared" si="24"/>
        <v>11.034385072117555</v>
      </c>
      <c r="R175" s="15">
        <f>AVERAGE($Q$3:Q175)</f>
        <v>25.976234423411984</v>
      </c>
      <c r="S175" s="15">
        <f>SUM($M$3:M175)/P175</f>
        <v>-10.000287188669047</v>
      </c>
    </row>
    <row r="176" spans="1:19" x14ac:dyDescent="0.3">
      <c r="A176" s="17">
        <v>41150.833333333336</v>
      </c>
      <c r="B176" s="13">
        <v>174</v>
      </c>
      <c r="C176" s="15">
        <v>427</v>
      </c>
      <c r="D176" s="21">
        <f t="shared" si="29"/>
        <v>580.39033333333327</v>
      </c>
      <c r="E176" s="15">
        <f t="shared" si="21"/>
        <v>504.67580621610063</v>
      </c>
      <c r="F176" s="15">
        <f t="shared" si="25"/>
        <v>0.84608771560006168</v>
      </c>
      <c r="G176" s="21"/>
      <c r="H176" s="15" t="s">
        <v>2</v>
      </c>
      <c r="I176" s="15">
        <f t="shared" si="22"/>
        <v>573.91664859592208</v>
      </c>
      <c r="J176" s="15">
        <f t="shared" si="23"/>
        <v>9.7301935501223795</v>
      </c>
      <c r="K176" s="22">
        <f t="shared" si="30"/>
        <v>0.68123174361325112</v>
      </c>
      <c r="L176" s="26">
        <f t="shared" si="26"/>
        <v>386.966932457415</v>
      </c>
      <c r="M176" s="13">
        <f t="shared" si="27"/>
        <v>-40.033067542585002</v>
      </c>
      <c r="N176" s="15">
        <f t="shared" si="28"/>
        <v>40.033067542585002</v>
      </c>
      <c r="O176" s="15">
        <f>SUMSQ($M$3:M176)/B176</f>
        <v>21522.337404489463</v>
      </c>
      <c r="P176" s="15">
        <f>SUM($N$3:N176)/B176</f>
        <v>112.46058110430971</v>
      </c>
      <c r="Q176" s="15">
        <f t="shared" si="24"/>
        <v>9.3754256540011713</v>
      </c>
      <c r="R176" s="15">
        <f>AVERAGE($Q$3:Q176)</f>
        <v>25.880827476461349</v>
      </c>
      <c r="S176" s="15">
        <f>SUM($M$3:M176)/P176</f>
        <v>-10.393489400672809</v>
      </c>
    </row>
    <row r="177" spans="1:19" x14ac:dyDescent="0.3">
      <c r="A177" s="17">
        <v>41151.625</v>
      </c>
      <c r="B177" s="13">
        <v>175</v>
      </c>
      <c r="C177" s="15">
        <v>338</v>
      </c>
      <c r="D177" s="21">
        <f t="shared" si="29"/>
        <v>580.35466666666662</v>
      </c>
      <c r="E177" s="15">
        <f t="shared" si="21"/>
        <v>504.58726722441327</v>
      </c>
      <c r="F177" s="15">
        <f t="shared" si="25"/>
        <v>0.66985439775212519</v>
      </c>
      <c r="G177" s="21"/>
      <c r="H177" s="15" t="s">
        <v>2</v>
      </c>
      <c r="I177" s="15">
        <f t="shared" si="22"/>
        <v>572.15821177920839</v>
      </c>
      <c r="J177" s="15">
        <f t="shared" si="23"/>
        <v>8.5813305134387718</v>
      </c>
      <c r="K177" s="22">
        <f t="shared" si="30"/>
        <v>0.72105045594850592</v>
      </c>
      <c r="L177" s="26">
        <f t="shared" si="26"/>
        <v>420.83882164231102</v>
      </c>
      <c r="M177" s="13">
        <f t="shared" si="27"/>
        <v>82.838821642311018</v>
      </c>
      <c r="N177" s="15">
        <f t="shared" si="28"/>
        <v>82.838821642311018</v>
      </c>
      <c r="O177" s="15">
        <f>SUMSQ($M$3:M177)/B177</f>
        <v>21438.565592870018</v>
      </c>
      <c r="P177" s="15">
        <f>SUM($N$3:N177)/B177</f>
        <v>112.29131390738401</v>
      </c>
      <c r="Q177" s="15">
        <f t="shared" si="24"/>
        <v>24.508527113109768</v>
      </c>
      <c r="R177" s="15">
        <f>AVERAGE($Q$3:Q177)</f>
        <v>25.872985760099343</v>
      </c>
      <c r="S177" s="15">
        <f>SUM($M$3:M177)/P177</f>
        <v>-9.6714429484240156</v>
      </c>
    </row>
    <row r="178" spans="1:19" x14ac:dyDescent="0.3">
      <c r="A178" s="17">
        <v>41151.666666666664</v>
      </c>
      <c r="B178" s="13">
        <v>176</v>
      </c>
      <c r="C178" s="15">
        <v>482</v>
      </c>
      <c r="D178" s="21">
        <f t="shared" si="29"/>
        <v>580.35466666666662</v>
      </c>
      <c r="E178" s="15">
        <f t="shared" si="21"/>
        <v>504.49872823272591</v>
      </c>
      <c r="F178" s="15">
        <f t="shared" si="25"/>
        <v>0.9554037959391104</v>
      </c>
      <c r="G178" s="21"/>
      <c r="H178" s="15" t="s">
        <v>2</v>
      </c>
      <c r="I178" s="15">
        <f t="shared" si="22"/>
        <v>574.17022880036882</v>
      </c>
      <c r="J178" s="15">
        <f t="shared" si="23"/>
        <v>7.9243991642109375</v>
      </c>
      <c r="K178" s="22">
        <f t="shared" si="30"/>
        <v>0.93583800042675946</v>
      </c>
      <c r="L178" s="26">
        <f t="shared" si="26"/>
        <v>543.47813202790235</v>
      </c>
      <c r="M178" s="13">
        <f t="shared" si="27"/>
        <v>61.478132027902348</v>
      </c>
      <c r="N178" s="15">
        <f t="shared" si="28"/>
        <v>61.478132027902348</v>
      </c>
      <c r="O178" s="15">
        <f>SUMSQ($M$3:M178)/B178</f>
        <v>21338.230337897119</v>
      </c>
      <c r="P178" s="15">
        <f>SUM($N$3:N178)/B178</f>
        <v>112.00260264670514</v>
      </c>
      <c r="Q178" s="15">
        <f t="shared" si="24"/>
        <v>12.75479917591335</v>
      </c>
      <c r="R178" s="15">
        <f>AVERAGE($Q$3:Q178)</f>
        <v>25.798450609052828</v>
      </c>
      <c r="S178" s="15">
        <f>SUM($M$3:M178)/P178</f>
        <v>-9.1474740748899368</v>
      </c>
    </row>
    <row r="179" spans="1:19" x14ac:dyDescent="0.3">
      <c r="A179" s="17">
        <v>41151.708333333336</v>
      </c>
      <c r="B179" s="13">
        <v>177</v>
      </c>
      <c r="C179" s="15">
        <v>844</v>
      </c>
      <c r="D179" s="21">
        <f t="shared" si="29"/>
        <v>580.35466666666662</v>
      </c>
      <c r="E179" s="15">
        <f t="shared" si="21"/>
        <v>504.41018924103861</v>
      </c>
      <c r="F179" s="15">
        <f t="shared" si="25"/>
        <v>1.6732413777563169</v>
      </c>
      <c r="G179" s="21"/>
      <c r="H179" s="15" t="s">
        <v>2</v>
      </c>
      <c r="I179" s="15">
        <f t="shared" si="22"/>
        <v>582.9848992363851</v>
      </c>
      <c r="J179" s="15">
        <f t="shared" si="23"/>
        <v>8.0134262913914718</v>
      </c>
      <c r="K179" s="22">
        <f t="shared" si="30"/>
        <v>1.4280944124471635</v>
      </c>
      <c r="L179" s="26">
        <f t="shared" si="26"/>
        <v>831.28608571172686</v>
      </c>
      <c r="M179" s="13">
        <f t="shared" si="27"/>
        <v>-12.713914288273145</v>
      </c>
      <c r="N179" s="15">
        <f t="shared" si="28"/>
        <v>12.713914288273145</v>
      </c>
      <c r="O179" s="15">
        <f>SUMSQ($M$3:M179)/B179</f>
        <v>21218.588605008037</v>
      </c>
      <c r="P179" s="15">
        <f>SUM($N$3:N179)/B179</f>
        <v>111.44164960513208</v>
      </c>
      <c r="Q179" s="15">
        <f t="shared" si="24"/>
        <v>1.5063879488475291</v>
      </c>
      <c r="R179" s="15">
        <f>AVERAGE($Q$3:Q179)</f>
        <v>25.661207317187259</v>
      </c>
      <c r="S179" s="15">
        <f>SUM($M$3:M179)/P179</f>
        <v>-9.3076046701972022</v>
      </c>
    </row>
    <row r="180" spans="1:19" x14ac:dyDescent="0.3">
      <c r="A180" s="17">
        <v>41151.75</v>
      </c>
      <c r="B180" s="13">
        <v>178</v>
      </c>
      <c r="C180" s="15">
        <v>811.56399999999996</v>
      </c>
      <c r="D180" s="21">
        <f t="shared" si="29"/>
        <v>593.77133333333325</v>
      </c>
      <c r="E180" s="15">
        <f t="shared" si="21"/>
        <v>504.32165024935125</v>
      </c>
      <c r="F180" s="15">
        <f t="shared" si="25"/>
        <v>1.6092190363010177</v>
      </c>
      <c r="G180" s="21"/>
      <c r="H180" s="15" t="s">
        <v>2</v>
      </c>
      <c r="I180" s="15">
        <f t="shared" si="22"/>
        <v>594.3726397107373</v>
      </c>
      <c r="J180" s="15">
        <f t="shared" si="23"/>
        <v>8.3508577096875456</v>
      </c>
      <c r="K180" s="22">
        <f t="shared" si="30"/>
        <v>1.2990397506873752</v>
      </c>
      <c r="L180" s="26">
        <f t="shared" si="26"/>
        <v>767.73031745025912</v>
      </c>
      <c r="M180" s="13">
        <f t="shared" si="27"/>
        <v>-43.833682549740843</v>
      </c>
      <c r="N180" s="15">
        <f t="shared" si="28"/>
        <v>43.833682549740843</v>
      </c>
      <c r="O180" s="15">
        <f>SUMSQ($M$3:M180)/B180</f>
        <v>21110.177386585921</v>
      </c>
      <c r="P180" s="15">
        <f>SUM($N$3:N180)/B180</f>
        <v>111.06182956549506</v>
      </c>
      <c r="Q180" s="15">
        <f t="shared" si="24"/>
        <v>5.4011368850442905</v>
      </c>
      <c r="R180" s="15">
        <f>AVERAGE($Q$3:Q180)</f>
        <v>25.547386696781963</v>
      </c>
      <c r="S180" s="15">
        <f>SUM($M$3:M180)/P180</f>
        <v>-9.734113917432019</v>
      </c>
    </row>
    <row r="181" spans="1:19" x14ac:dyDescent="0.3">
      <c r="A181" s="17">
        <v>41151.791666666664</v>
      </c>
      <c r="B181" s="13">
        <v>179</v>
      </c>
      <c r="C181" s="15">
        <v>579.56399999999996</v>
      </c>
      <c r="D181" s="21">
        <f t="shared" si="29"/>
        <v>611.02133333333325</v>
      </c>
      <c r="E181" s="15">
        <f t="shared" si="21"/>
        <v>504.23311125766389</v>
      </c>
      <c r="F181" s="15">
        <f t="shared" si="25"/>
        <v>1.1493969496656913</v>
      </c>
      <c r="G181" s="21"/>
      <c r="H181" s="15" t="s">
        <v>2</v>
      </c>
      <c r="I181" s="15">
        <f t="shared" si="22"/>
        <v>604.5032643344648</v>
      </c>
      <c r="J181" s="15">
        <f t="shared" si="23"/>
        <v>8.528834401091542</v>
      </c>
      <c r="K181" s="22">
        <f t="shared" si="30"/>
        <v>0.93399553670695001</v>
      </c>
      <c r="L181" s="26">
        <f t="shared" si="26"/>
        <v>562.94105645907962</v>
      </c>
      <c r="M181" s="13">
        <f t="shared" si="27"/>
        <v>-16.622943540920346</v>
      </c>
      <c r="N181" s="15">
        <f t="shared" si="28"/>
        <v>16.622943540920346</v>
      </c>
      <c r="O181" s="15">
        <f>SUMSQ($M$3:M181)/B181</f>
        <v>20993.7871344372</v>
      </c>
      <c r="P181" s="15">
        <f>SUM($N$3:N181)/B181</f>
        <v>110.53423802345831</v>
      </c>
      <c r="Q181" s="15">
        <f t="shared" si="24"/>
        <v>2.8681808291958002</v>
      </c>
      <c r="R181" s="15">
        <f>AVERAGE($Q$3:Q181)</f>
        <v>25.420687222661368</v>
      </c>
      <c r="S181" s="15">
        <f>SUM($M$3:M181)/P181</f>
        <v>-9.9309631480601084</v>
      </c>
    </row>
    <row r="182" spans="1:19" x14ac:dyDescent="0.3">
      <c r="A182" s="17">
        <v>41151.833333333336</v>
      </c>
      <c r="B182" s="13">
        <v>180</v>
      </c>
      <c r="C182" s="15">
        <v>427</v>
      </c>
      <c r="D182" s="21">
        <f t="shared" si="29"/>
        <v>595.93799999999999</v>
      </c>
      <c r="E182" s="15">
        <f t="shared" si="21"/>
        <v>504.14457226597654</v>
      </c>
      <c r="F182" s="15">
        <f t="shared" si="25"/>
        <v>0.84697926644487087</v>
      </c>
      <c r="G182" s="21"/>
      <c r="H182" s="15" t="s">
        <v>2</v>
      </c>
      <c r="I182" s="15">
        <f t="shared" si="22"/>
        <v>614.40946768165372</v>
      </c>
      <c r="J182" s="15">
        <f t="shared" si="23"/>
        <v>8.6665712957012797</v>
      </c>
      <c r="K182" s="22">
        <f t="shared" si="30"/>
        <v>0.68123174361325112</v>
      </c>
      <c r="L182" s="26">
        <f t="shared" si="26"/>
        <v>417.61692551251377</v>
      </c>
      <c r="M182" s="13">
        <f t="shared" si="27"/>
        <v>-9.3830744874862262</v>
      </c>
      <c r="N182" s="15">
        <f t="shared" si="28"/>
        <v>9.3830744874862262</v>
      </c>
      <c r="O182" s="15">
        <f>SUMSQ($M$3:M182)/B182</f>
        <v>20877.644106394982</v>
      </c>
      <c r="P182" s="15">
        <f>SUM($N$3:N182)/B182</f>
        <v>109.97228711492515</v>
      </c>
      <c r="Q182" s="15">
        <f t="shared" si="24"/>
        <v>2.1974413319639874</v>
      </c>
      <c r="R182" s="15">
        <f>AVERAGE($Q$3:Q182)</f>
        <v>25.291669189935273</v>
      </c>
      <c r="S182" s="15">
        <f>SUM($M$3:M182)/P182</f>
        <v>-10.067031867223058</v>
      </c>
    </row>
    <row r="183" spans="1:19" x14ac:dyDescent="0.3">
      <c r="A183" s="17">
        <v>41152.625</v>
      </c>
      <c r="B183" s="13">
        <v>181</v>
      </c>
      <c r="C183" s="15">
        <v>499</v>
      </c>
      <c r="D183" s="21">
        <f t="shared" si="29"/>
        <v>554.89099999999996</v>
      </c>
      <c r="E183" s="15">
        <f t="shared" si="21"/>
        <v>504.05603327428923</v>
      </c>
      <c r="F183" s="15">
        <f t="shared" si="25"/>
        <v>0.98996930313194387</v>
      </c>
      <c r="G183" s="21"/>
      <c r="H183" s="15" t="s">
        <v>2</v>
      </c>
      <c r="I183" s="15">
        <f t="shared" si="22"/>
        <v>629.97302345250807</v>
      </c>
      <c r="J183" s="15">
        <f t="shared" si="23"/>
        <v>9.3562697432165862</v>
      </c>
      <c r="K183" s="22">
        <f t="shared" si="30"/>
        <v>0.72105045594850592</v>
      </c>
      <c r="L183" s="26">
        <f t="shared" si="26"/>
        <v>449.26926199521085</v>
      </c>
      <c r="M183" s="13">
        <f t="shared" si="27"/>
        <v>-49.730738004789146</v>
      </c>
      <c r="N183" s="15">
        <f t="shared" si="28"/>
        <v>49.730738004789146</v>
      </c>
      <c r="O183" s="15">
        <f>SUMSQ($M$3:M183)/B183</f>
        <v>20775.961798086177</v>
      </c>
      <c r="P183" s="15">
        <f>SUM($N$3:N183)/B183</f>
        <v>109.63946087674761</v>
      </c>
      <c r="Q183" s="15">
        <f t="shared" si="24"/>
        <v>9.9660797604787863</v>
      </c>
      <c r="R183" s="15">
        <f>AVERAGE($Q$3:Q183)</f>
        <v>25.206997425131643</v>
      </c>
      <c r="S183" s="15">
        <f>SUM($M$3:M183)/P183</f>
        <v>-10.551176078862719</v>
      </c>
    </row>
    <row r="184" spans="1:19" x14ac:dyDescent="0.3">
      <c r="A184" s="17">
        <v>41152.666666666664</v>
      </c>
      <c r="B184" s="13">
        <v>182</v>
      </c>
      <c r="C184" s="15">
        <v>528</v>
      </c>
      <c r="D184" s="21">
        <f t="shared" si="29"/>
        <v>522.1303333333334</v>
      </c>
      <c r="E184" s="15">
        <f t="shared" si="21"/>
        <v>503.96749428260188</v>
      </c>
      <c r="F184" s="15">
        <f t="shared" si="25"/>
        <v>1.0476866186610079</v>
      </c>
      <c r="G184" s="21"/>
      <c r="H184" s="15" t="s">
        <v>2</v>
      </c>
      <c r="I184" s="15">
        <f t="shared" si="22"/>
        <v>631.81638526438633</v>
      </c>
      <c r="J184" s="15">
        <f t="shared" si="23"/>
        <v>8.6049789500827529</v>
      </c>
      <c r="K184" s="22">
        <f t="shared" si="30"/>
        <v>0.93583800042675946</v>
      </c>
      <c r="L184" s="26">
        <f t="shared" si="26"/>
        <v>598.30864735854038</v>
      </c>
      <c r="M184" s="13">
        <f t="shared" si="27"/>
        <v>70.308647358540384</v>
      </c>
      <c r="N184" s="15">
        <f t="shared" si="28"/>
        <v>70.308647358540384</v>
      </c>
      <c r="O184" s="15">
        <f>SUMSQ($M$3:M184)/B184</f>
        <v>20688.969183225196</v>
      </c>
      <c r="P184" s="15">
        <f>SUM($N$3:N184)/B184</f>
        <v>109.42335750576844</v>
      </c>
      <c r="Q184" s="15">
        <f t="shared" si="24"/>
        <v>13.316031696693253</v>
      </c>
      <c r="R184" s="15">
        <f>AVERAGE($Q$3:Q184)</f>
        <v>25.14166244860176</v>
      </c>
      <c r="S184" s="15">
        <f>SUM($M$3:M184)/P184</f>
        <v>-9.9294760671762994</v>
      </c>
    </row>
    <row r="185" spans="1:19" x14ac:dyDescent="0.3">
      <c r="A185" s="17">
        <v>41152.708333333336</v>
      </c>
      <c r="B185" s="13">
        <v>183</v>
      </c>
      <c r="C185" s="15">
        <v>617</v>
      </c>
      <c r="D185" s="21">
        <f t="shared" si="29"/>
        <v>505.58333333333331</v>
      </c>
      <c r="E185" s="15">
        <f t="shared" si="21"/>
        <v>503.87895529091452</v>
      </c>
      <c r="F185" s="15">
        <f t="shared" si="25"/>
        <v>1.2245004351169519</v>
      </c>
      <c r="G185" s="21"/>
      <c r="H185" s="15" t="s">
        <v>2</v>
      </c>
      <c r="I185" s="15">
        <f t="shared" si="22"/>
        <v>619.58365423866019</v>
      </c>
      <c r="J185" s="15">
        <f t="shared" si="23"/>
        <v>6.5212079525018636</v>
      </c>
      <c r="K185" s="22">
        <f t="shared" si="30"/>
        <v>1.4280944124471635</v>
      </c>
      <c r="L185" s="26">
        <f t="shared" si="26"/>
        <v>914.58217184647322</v>
      </c>
      <c r="M185" s="13">
        <f t="shared" si="27"/>
        <v>297.58217184647322</v>
      </c>
      <c r="N185" s="15">
        <f t="shared" si="28"/>
        <v>297.58217184647322</v>
      </c>
      <c r="O185" s="15">
        <f>SUMSQ($M$3:M185)/B185</f>
        <v>21059.822624851637</v>
      </c>
      <c r="P185" s="15">
        <f>SUM($N$3:N185)/B185</f>
        <v>110.45154774806736</v>
      </c>
      <c r="Q185" s="15">
        <f t="shared" si="24"/>
        <v>48.230497868148007</v>
      </c>
      <c r="R185" s="15">
        <f>AVERAGE($Q$3:Q185)</f>
        <v>25.267830948162121</v>
      </c>
      <c r="S185" s="15">
        <f>SUM($M$3:M185)/P185</f>
        <v>-7.1428101623042686</v>
      </c>
    </row>
    <row r="186" spans="1:19" x14ac:dyDescent="0.3">
      <c r="A186" s="17">
        <v>41152.75</v>
      </c>
      <c r="B186" s="13">
        <v>184</v>
      </c>
      <c r="C186" s="15">
        <v>546</v>
      </c>
      <c r="D186" s="21">
        <f t="shared" si="29"/>
        <v>499.66666666666669</v>
      </c>
      <c r="E186" s="15">
        <f t="shared" si="21"/>
        <v>503.79041629922722</v>
      </c>
      <c r="F186" s="15">
        <f t="shared" si="25"/>
        <v>1.0837840148108382</v>
      </c>
      <c r="G186" s="21"/>
      <c r="H186" s="15" t="s">
        <v>2</v>
      </c>
      <c r="I186" s="15">
        <f t="shared" si="22"/>
        <v>605.52542234388238</v>
      </c>
      <c r="J186" s="15">
        <f t="shared" si="23"/>
        <v>4.4632639677738961</v>
      </c>
      <c r="K186" s="22">
        <f t="shared" si="30"/>
        <v>1.2990397506873752</v>
      </c>
      <c r="L186" s="26">
        <f t="shared" si="26"/>
        <v>813.33510408496056</v>
      </c>
      <c r="M186" s="13">
        <f t="shared" si="27"/>
        <v>267.33510408496056</v>
      </c>
      <c r="N186" s="15">
        <f t="shared" si="28"/>
        <v>267.33510408496056</v>
      </c>
      <c r="O186" s="15">
        <f>SUMSQ($M$3:M186)/B186</f>
        <v>21333.780425130251</v>
      </c>
      <c r="P186" s="15">
        <f>SUM($N$3:N186)/B186</f>
        <v>111.30417577163743</v>
      </c>
      <c r="Q186" s="15">
        <f t="shared" si="24"/>
        <v>48.962473275633798</v>
      </c>
      <c r="R186" s="15">
        <f>AVERAGE($Q$3:Q186)</f>
        <v>25.396606178202727</v>
      </c>
      <c r="S186" s="15">
        <f>SUM($M$3:M186)/P186</f>
        <v>-4.6862512569369761</v>
      </c>
    </row>
    <row r="187" spans="1:19" x14ac:dyDescent="0.3">
      <c r="A187" s="17">
        <v>41152.791666666664</v>
      </c>
      <c r="B187" s="13">
        <v>185</v>
      </c>
      <c r="C187" s="15">
        <v>452</v>
      </c>
      <c r="D187" s="21">
        <f t="shared" si="29"/>
        <v>494.16666666666669</v>
      </c>
      <c r="E187" s="15">
        <f t="shared" si="21"/>
        <v>503.70187730753986</v>
      </c>
      <c r="F187" s="15">
        <f t="shared" si="25"/>
        <v>0.89735619493041352</v>
      </c>
      <c r="G187" s="21"/>
      <c r="H187" s="15" t="s">
        <v>2</v>
      </c>
      <c r="I187" s="15">
        <f t="shared" si="22"/>
        <v>597.38405322401866</v>
      </c>
      <c r="J187" s="15">
        <f t="shared" si="23"/>
        <v>3.2028006590101339</v>
      </c>
      <c r="K187" s="22">
        <f t="shared" si="30"/>
        <v>0.93399553670695001</v>
      </c>
      <c r="L187" s="26">
        <f t="shared" si="26"/>
        <v>569.72671045682273</v>
      </c>
      <c r="M187" s="13">
        <f t="shared" si="27"/>
        <v>117.72671045682273</v>
      </c>
      <c r="N187" s="15">
        <f t="shared" si="28"/>
        <v>117.72671045682273</v>
      </c>
      <c r="O187" s="15">
        <f>SUMSQ($M$3:M187)/B187</f>
        <v>21293.379332859193</v>
      </c>
      <c r="P187" s="15">
        <f>SUM($N$3:N187)/B187</f>
        <v>111.33889217534113</v>
      </c>
      <c r="Q187" s="15">
        <f t="shared" si="24"/>
        <v>26.045732401951931</v>
      </c>
      <c r="R187" s="15">
        <f>AVERAGE($Q$3:Q187)</f>
        <v>25.400114968601372</v>
      </c>
      <c r="S187" s="15">
        <f>SUM($M$3:M187)/P187</f>
        <v>-3.6274172956500403</v>
      </c>
    </row>
    <row r="188" spans="1:19" x14ac:dyDescent="0.3">
      <c r="A188" s="17">
        <v>41152.833333333336</v>
      </c>
      <c r="B188" s="13">
        <v>186</v>
      </c>
      <c r="C188" s="15">
        <v>356</v>
      </c>
      <c r="D188" s="21">
        <f t="shared" si="29"/>
        <v>475.83333333333331</v>
      </c>
      <c r="E188" s="15">
        <f t="shared" si="21"/>
        <v>503.6133383158525</v>
      </c>
      <c r="F188" s="15">
        <f t="shared" si="25"/>
        <v>0.70689152354564233</v>
      </c>
      <c r="G188" s="21"/>
      <c r="H188" s="15" t="s">
        <v>2</v>
      </c>
      <c r="I188" s="15">
        <f t="shared" si="22"/>
        <v>592.78644966520949</v>
      </c>
      <c r="J188" s="15">
        <f t="shared" si="23"/>
        <v>2.4227602372282036</v>
      </c>
      <c r="K188" s="22">
        <f t="shared" si="30"/>
        <v>0.68123174361325112</v>
      </c>
      <c r="L188" s="26">
        <f t="shared" si="26"/>
        <v>409.13882966193256</v>
      </c>
      <c r="M188" s="13">
        <f t="shared" si="27"/>
        <v>53.138829661932562</v>
      </c>
      <c r="N188" s="15">
        <f t="shared" si="28"/>
        <v>53.138829661932562</v>
      </c>
      <c r="O188" s="15">
        <f>SUMSQ($M$3:M188)/B188</f>
        <v>21194.080170950489</v>
      </c>
      <c r="P188" s="15">
        <f>SUM($N$3:N188)/B188</f>
        <v>111.0259886134411</v>
      </c>
      <c r="Q188" s="15">
        <f t="shared" si="24"/>
        <v>14.926637545486674</v>
      </c>
      <c r="R188" s="15">
        <f>AVERAGE($Q$3:Q188)</f>
        <v>25.343805950197527</v>
      </c>
      <c r="S188" s="15">
        <f>SUM($M$3:M188)/P188</f>
        <v>-3.1590242777712501</v>
      </c>
    </row>
    <row r="189" spans="1:19" x14ac:dyDescent="0.3">
      <c r="A189" s="17">
        <v>41153.625</v>
      </c>
      <c r="B189" s="13">
        <v>187</v>
      </c>
      <c r="C189" s="15">
        <v>499</v>
      </c>
      <c r="D189" s="21">
        <f t="shared" si="29"/>
        <v>454.33333333333331</v>
      </c>
      <c r="E189" s="15">
        <f t="shared" si="21"/>
        <v>503.52479932416514</v>
      </c>
      <c r="F189" s="15">
        <f t="shared" si="25"/>
        <v>0.99101375080187037</v>
      </c>
      <c r="G189" s="21"/>
      <c r="H189" s="15" t="s">
        <v>2</v>
      </c>
      <c r="I189" s="15">
        <f t="shared" si="22"/>
        <v>604.89287728508248</v>
      </c>
      <c r="J189" s="15">
        <f t="shared" si="23"/>
        <v>3.3911269754926825</v>
      </c>
      <c r="K189" s="22">
        <f t="shared" si="30"/>
        <v>0.72105045594850592</v>
      </c>
      <c r="L189" s="26">
        <f t="shared" si="26"/>
        <v>429.17587218490269</v>
      </c>
      <c r="M189" s="13">
        <f t="shared" si="27"/>
        <v>-69.824127815097313</v>
      </c>
      <c r="N189" s="15">
        <f t="shared" si="28"/>
        <v>69.824127815097313</v>
      </c>
      <c r="O189" s="15">
        <f>SUMSQ($M$3:M189)/B189</f>
        <v>21106.81454878037</v>
      </c>
      <c r="P189" s="15">
        <f>SUM($N$3:N189)/B189</f>
        <v>110.80565780703283</v>
      </c>
      <c r="Q189" s="15">
        <f t="shared" si="24"/>
        <v>13.992811185390245</v>
      </c>
      <c r="R189" s="15">
        <f>AVERAGE($Q$3:Q189)</f>
        <v>25.283105443433854</v>
      </c>
      <c r="S189" s="15">
        <f>SUM($M$3:M189)/P189</f>
        <v>-3.7954553010362555</v>
      </c>
    </row>
    <row r="190" spans="1:19" x14ac:dyDescent="0.3">
      <c r="A190" s="17">
        <v>41153.666666666664</v>
      </c>
      <c r="B190" s="13">
        <v>188</v>
      </c>
      <c r="C190" s="15">
        <v>462</v>
      </c>
      <c r="D190" s="21">
        <f t="shared" si="29"/>
        <v>440.66666666666669</v>
      </c>
      <c r="E190" s="15">
        <f t="shared" si="21"/>
        <v>503.43626033247784</v>
      </c>
      <c r="F190" s="15">
        <f t="shared" si="25"/>
        <v>0.91769313496585914</v>
      </c>
      <c r="G190" s="21"/>
      <c r="H190" s="15" t="s">
        <v>2</v>
      </c>
      <c r="I190" s="15">
        <f t="shared" si="22"/>
        <v>596.82312254922249</v>
      </c>
      <c r="J190" s="15">
        <f t="shared" si="23"/>
        <v>2.2450388043574154</v>
      </c>
      <c r="K190" s="22">
        <f t="shared" si="30"/>
        <v>0.93583800042675946</v>
      </c>
      <c r="L190" s="26">
        <f t="shared" si="26"/>
        <v>569.25528623879916</v>
      </c>
      <c r="M190" s="13">
        <f t="shared" si="27"/>
        <v>107.25528623879916</v>
      </c>
      <c r="N190" s="15">
        <f t="shared" si="28"/>
        <v>107.25528623879916</v>
      </c>
      <c r="O190" s="15">
        <f>SUMSQ($M$3:M190)/B190</f>
        <v>21055.734133234553</v>
      </c>
      <c r="P190" s="15">
        <f>SUM($N$3:N190)/B190</f>
        <v>110.78677285188266</v>
      </c>
      <c r="Q190" s="15">
        <f t="shared" si="24"/>
        <v>23.215429921818</v>
      </c>
      <c r="R190" s="15">
        <f>AVERAGE($Q$3:Q190)</f>
        <v>25.272107169382707</v>
      </c>
      <c r="S190" s="15">
        <f>SUM($M$3:M190)/P190</f>
        <v>-2.827978710857348</v>
      </c>
    </row>
    <row r="191" spans="1:19" x14ac:dyDescent="0.3">
      <c r="A191" s="17">
        <v>41153.708333333336</v>
      </c>
      <c r="B191" s="13">
        <v>189</v>
      </c>
      <c r="C191" s="15">
        <v>463</v>
      </c>
      <c r="D191" s="21">
        <f t="shared" si="29"/>
        <v>423.25</v>
      </c>
      <c r="E191" s="15">
        <f t="shared" si="21"/>
        <v>503.34772134079049</v>
      </c>
      <c r="F191" s="15">
        <f t="shared" si="25"/>
        <v>0.91984125559699681</v>
      </c>
      <c r="G191" s="21"/>
      <c r="H191" s="15" t="s">
        <v>2</v>
      </c>
      <c r="I191" s="15">
        <f t="shared" si="22"/>
        <v>571.58217089784966</v>
      </c>
      <c r="J191" s="15">
        <f t="shared" si="23"/>
        <v>-0.50356024121560861</v>
      </c>
      <c r="K191" s="22">
        <f t="shared" si="30"/>
        <v>1.4280944124471635</v>
      </c>
      <c r="L191" s="26">
        <f t="shared" si="26"/>
        <v>855.52589390404319</v>
      </c>
      <c r="M191" s="13">
        <f t="shared" si="27"/>
        <v>392.52589390404319</v>
      </c>
      <c r="N191" s="15">
        <f t="shared" si="28"/>
        <v>392.52589390404319</v>
      </c>
      <c r="O191" s="15">
        <f>SUMSQ($M$3:M191)/B191</f>
        <v>21759.548118694522</v>
      </c>
      <c r="P191" s="15">
        <f>SUM($N$3:N191)/B191</f>
        <v>112.27745603205283</v>
      </c>
      <c r="Q191" s="15">
        <f t="shared" si="24"/>
        <v>84.778810778411057</v>
      </c>
      <c r="R191" s="15">
        <f>AVERAGE($Q$3:Q191)</f>
        <v>25.586957453028358</v>
      </c>
      <c r="S191" s="15">
        <f>SUM($M$3:M191)/P191</f>
        <v>0.70560254599742345</v>
      </c>
    </row>
    <row r="192" spans="1:19" x14ac:dyDescent="0.3">
      <c r="A192" s="17">
        <v>41153.75</v>
      </c>
      <c r="B192" s="13">
        <v>190</v>
      </c>
      <c r="C192" s="15">
        <v>442</v>
      </c>
      <c r="D192" s="21">
        <f t="shared" si="29"/>
        <v>398.83333333333331</v>
      </c>
      <c r="E192" s="15">
        <f t="shared" si="21"/>
        <v>503.25918234910313</v>
      </c>
      <c r="F192" s="15">
        <f t="shared" si="25"/>
        <v>0.87827508270557775</v>
      </c>
      <c r="G192" s="21"/>
      <c r="H192" s="15" t="s">
        <v>2</v>
      </c>
      <c r="I192" s="15">
        <f t="shared" si="22"/>
        <v>547.99588236817158</v>
      </c>
      <c r="J192" s="15">
        <f t="shared" si="23"/>
        <v>-2.8118330700618563</v>
      </c>
      <c r="K192" s="22">
        <f t="shared" si="30"/>
        <v>1.2990397506873752</v>
      </c>
      <c r="L192" s="26">
        <f t="shared" si="26"/>
        <v>741.85381601028655</v>
      </c>
      <c r="M192" s="13">
        <f t="shared" si="27"/>
        <v>299.85381601028655</v>
      </c>
      <c r="N192" s="15">
        <f t="shared" si="28"/>
        <v>299.85381601028655</v>
      </c>
      <c r="O192" s="15">
        <f>SUMSQ($M$3:M192)/B192</f>
        <v>22118.246870574712</v>
      </c>
      <c r="P192" s="15">
        <f>SUM($N$3:N192)/B192</f>
        <v>113.26470003193826</v>
      </c>
      <c r="Q192" s="15">
        <f t="shared" si="24"/>
        <v>67.840229866580671</v>
      </c>
      <c r="R192" s="15">
        <f>AVERAGE($Q$3:Q192)</f>
        <v>25.809343097310212</v>
      </c>
      <c r="S192" s="15">
        <f>SUM($M$3:M192)/P192</f>
        <v>3.3468245158264227</v>
      </c>
    </row>
    <row r="193" spans="1:19" x14ac:dyDescent="0.3">
      <c r="A193" s="17">
        <v>41153.791666666664</v>
      </c>
      <c r="B193" s="13">
        <v>191</v>
      </c>
      <c r="C193" s="15">
        <v>392</v>
      </c>
      <c r="D193" s="21">
        <f t="shared" si="29"/>
        <v>387.83333333333331</v>
      </c>
      <c r="E193" s="15">
        <f t="shared" si="21"/>
        <v>503.17064335741583</v>
      </c>
      <c r="F193" s="15">
        <f t="shared" si="25"/>
        <v>0.77905975870208255</v>
      </c>
      <c r="G193" s="21"/>
      <c r="H193" s="15" t="s">
        <v>2</v>
      </c>
      <c r="I193" s="15">
        <f t="shared" si="22"/>
        <v>532.63586634410183</v>
      </c>
      <c r="J193" s="15">
        <f t="shared" si="23"/>
        <v>-4.0666513654626453</v>
      </c>
      <c r="K193" s="22">
        <f t="shared" si="30"/>
        <v>0.93399553670695001</v>
      </c>
      <c r="L193" s="26">
        <f t="shared" si="26"/>
        <v>509.19946872825625</v>
      </c>
      <c r="M193" s="13">
        <f t="shared" si="27"/>
        <v>117.19946872825625</v>
      </c>
      <c r="N193" s="15">
        <f t="shared" si="28"/>
        <v>117.19946872825625</v>
      </c>
      <c r="O193" s="15">
        <f>SUMSQ($M$3:M193)/B193</f>
        <v>22074.359271619796</v>
      </c>
      <c r="P193" s="15">
        <f>SUM($N$3:N193)/B193</f>
        <v>113.28530091516507</v>
      </c>
      <c r="Q193" s="15">
        <f t="shared" si="24"/>
        <v>29.897823655167411</v>
      </c>
      <c r="R193" s="15">
        <f>AVERAGE($Q$3:Q193)</f>
        <v>25.830748754681192</v>
      </c>
      <c r="S193" s="15">
        <f>SUM($M$3:M193)/P193</f>
        <v>4.3807673154747162</v>
      </c>
    </row>
    <row r="194" spans="1:19" x14ac:dyDescent="0.3">
      <c r="A194" s="17">
        <v>41153.833333333336</v>
      </c>
      <c r="B194" s="13">
        <v>192</v>
      </c>
      <c r="C194" s="15">
        <v>207</v>
      </c>
      <c r="D194" s="21">
        <f t="shared" si="29"/>
        <v>392.16666666666669</v>
      </c>
      <c r="E194" s="15">
        <f t="shared" si="21"/>
        <v>503.08210436572847</v>
      </c>
      <c r="F194" s="15">
        <f t="shared" si="25"/>
        <v>0.41146365216266179</v>
      </c>
      <c r="G194" s="21"/>
      <c r="H194" s="15" t="s">
        <v>2</v>
      </c>
      <c r="I194" s="15">
        <f t="shared" si="22"/>
        <v>506.09842888046649</v>
      </c>
      <c r="J194" s="15">
        <f t="shared" si="23"/>
        <v>-6.3137299752799159</v>
      </c>
      <c r="K194" s="22">
        <f t="shared" si="30"/>
        <v>0.68123174361325112</v>
      </c>
      <c r="L194" s="26">
        <f t="shared" si="26"/>
        <v>360.07812794018571</v>
      </c>
      <c r="M194" s="13">
        <f t="shared" si="27"/>
        <v>153.07812794018571</v>
      </c>
      <c r="N194" s="15">
        <f t="shared" si="28"/>
        <v>153.07812794018571</v>
      </c>
      <c r="O194" s="15">
        <f>SUMSQ($M$3:M194)/B194</f>
        <v>22081.435073609649</v>
      </c>
      <c r="P194" s="15">
        <f>SUM($N$3:N194)/B194</f>
        <v>113.49255522258704</v>
      </c>
      <c r="Q194" s="15">
        <f t="shared" si="24"/>
        <v>73.95078644453416</v>
      </c>
      <c r="R194" s="15">
        <f>AVERAGE($Q$3:Q194)</f>
        <v>26.08137395098251</v>
      </c>
      <c r="S194" s="15">
        <f>SUM($M$3:M194)/P194</f>
        <v>5.7215618261436907</v>
      </c>
    </row>
    <row r="195" spans="1:19" x14ac:dyDescent="0.3">
      <c r="A195" s="17">
        <v>41154.625</v>
      </c>
      <c r="B195" s="13">
        <v>193</v>
      </c>
      <c r="C195" s="15">
        <v>355</v>
      </c>
      <c r="D195" s="21">
        <f t="shared" si="29"/>
        <v>400.33333333333331</v>
      </c>
      <c r="E195" s="15">
        <f t="shared" ref="E195:E258" si="31">(B195*$V$7)+$V$6</f>
        <v>502.99356537404111</v>
      </c>
      <c r="F195" s="15">
        <f t="shared" si="25"/>
        <v>0.70577443617198432</v>
      </c>
      <c r="G195" s="21"/>
      <c r="H195" s="15" t="s">
        <v>2</v>
      </c>
      <c r="I195" s="15">
        <f t="shared" ref="I195:I258" si="32">$V$4*(C195/K195)+(1-$V$4)*(I194+J194)</f>
        <v>499.03995420980914</v>
      </c>
      <c r="J195" s="15">
        <f t="shared" ref="J195:J258" si="33">$V$5*(I195-I194)+(1-$V$5)*J194</f>
        <v>-6.3882044448176591</v>
      </c>
      <c r="K195" s="22">
        <f t="shared" si="30"/>
        <v>0.72105045594850592</v>
      </c>
      <c r="L195" s="26">
        <f t="shared" si="26"/>
        <v>360.36998502167154</v>
      </c>
      <c r="M195" s="13">
        <f t="shared" si="27"/>
        <v>5.369985021671539</v>
      </c>
      <c r="N195" s="15">
        <f t="shared" si="28"/>
        <v>5.369985021671539</v>
      </c>
      <c r="O195" s="15">
        <f>SUMSQ($M$3:M195)/B195</f>
        <v>21967.172906073502</v>
      </c>
      <c r="P195" s="15">
        <f>SUM($N$3:N195)/B195</f>
        <v>112.93233465159786</v>
      </c>
      <c r="Q195" s="15">
        <f t="shared" ref="Q195:Q258" si="34">(N195/C195)*100</f>
        <v>1.5126718370905745</v>
      </c>
      <c r="R195" s="15">
        <f>AVERAGE($Q$3:Q195)</f>
        <v>25.954074976299129</v>
      </c>
      <c r="S195" s="15">
        <f>SUM($M$3:M195)/P195</f>
        <v>5.7974950978795396</v>
      </c>
    </row>
    <row r="196" spans="1:19" x14ac:dyDescent="0.3">
      <c r="A196" s="17">
        <v>41154.666666666664</v>
      </c>
      <c r="B196" s="13">
        <v>194</v>
      </c>
      <c r="C196" s="15">
        <v>474</v>
      </c>
      <c r="D196" s="21">
        <f t="shared" si="29"/>
        <v>396.83333333333331</v>
      </c>
      <c r="E196" s="15">
        <f t="shared" si="31"/>
        <v>502.90502638235375</v>
      </c>
      <c r="F196" s="15">
        <f t="shared" ref="F196:F259" si="35">C196/E196</f>
        <v>0.9425238864875104</v>
      </c>
      <c r="G196" s="21"/>
      <c r="H196" s="15" t="s">
        <v>2</v>
      </c>
      <c r="I196" s="15">
        <f t="shared" si="32"/>
        <v>494.03636671656614</v>
      </c>
      <c r="J196" s="15">
        <f t="shared" si="33"/>
        <v>-6.2497427496601938</v>
      </c>
      <c r="K196" s="22">
        <f t="shared" si="30"/>
        <v>0.93583800042675946</v>
      </c>
      <c r="L196" s="26">
        <f t="shared" ref="L196:L259" si="36">(I195+J195)*K196</f>
        <v>461.04222840681393</v>
      </c>
      <c r="M196" s="13">
        <f t="shared" ref="M196:M259" si="37">L196-C196</f>
        <v>-12.957771593186067</v>
      </c>
      <c r="N196" s="15">
        <f t="shared" ref="N196:N259" si="38">ABS(M196)</f>
        <v>12.957771593186067</v>
      </c>
      <c r="O196" s="15">
        <f>SUMSQ($M$3:M196)/B196</f>
        <v>21854.805539777561</v>
      </c>
      <c r="P196" s="15">
        <f>SUM($N$3:N196)/B196</f>
        <v>112.41700185232767</v>
      </c>
      <c r="Q196" s="15">
        <f t="shared" si="34"/>
        <v>2.7337070871700564</v>
      </c>
      <c r="R196" s="15">
        <f>AVERAGE($Q$3:Q196)</f>
        <v>25.834382358313928</v>
      </c>
      <c r="S196" s="15">
        <f>SUM($M$3:M196)/P196</f>
        <v>5.7088062692205304</v>
      </c>
    </row>
    <row r="197" spans="1:19" x14ac:dyDescent="0.3">
      <c r="A197" s="17">
        <v>41154.708333333336</v>
      </c>
      <c r="B197" s="13">
        <v>195</v>
      </c>
      <c r="C197" s="15">
        <v>503</v>
      </c>
      <c r="D197" s="21">
        <f t="shared" si="29"/>
        <v>379.91666666666669</v>
      </c>
      <c r="E197" s="15">
        <f t="shared" si="31"/>
        <v>502.81648739066645</v>
      </c>
      <c r="F197" s="15">
        <f t="shared" si="35"/>
        <v>1.0003649693554917</v>
      </c>
      <c r="G197" s="21"/>
      <c r="H197" s="15" t="s">
        <v>2</v>
      </c>
      <c r="I197" s="15">
        <f t="shared" si="32"/>
        <v>474.22972251374188</v>
      </c>
      <c r="J197" s="15">
        <f t="shared" si="33"/>
        <v>-7.6054328949765999</v>
      </c>
      <c r="K197" s="22">
        <f t="shared" si="30"/>
        <v>1.4280944124471635</v>
      </c>
      <c r="L197" s="26">
        <f t="shared" si="36"/>
        <v>696.60535215360403</v>
      </c>
      <c r="M197" s="13">
        <f t="shared" si="37"/>
        <v>193.60535215360403</v>
      </c>
      <c r="N197" s="15">
        <f t="shared" si="38"/>
        <v>193.60535215360403</v>
      </c>
      <c r="O197" s="15">
        <f>SUMSQ($M$3:M197)/B197</f>
        <v>21934.95029281727</v>
      </c>
      <c r="P197" s="15">
        <f>SUM($N$3:N197)/B197</f>
        <v>112.83335236669321</v>
      </c>
      <c r="Q197" s="15">
        <f t="shared" si="34"/>
        <v>38.490129652803986</v>
      </c>
      <c r="R197" s="15">
        <f>AVERAGE($Q$3:Q197)</f>
        <v>25.899283626490803</v>
      </c>
      <c r="S197" s="15">
        <f>SUM($M$3:M197)/P197</f>
        <v>7.4035931714614032</v>
      </c>
    </row>
    <row r="198" spans="1:19" x14ac:dyDescent="0.3">
      <c r="A198" s="17">
        <v>41154.75</v>
      </c>
      <c r="B198" s="13">
        <v>196</v>
      </c>
      <c r="C198" s="15">
        <v>500</v>
      </c>
      <c r="D198" s="21">
        <f t="shared" si="29"/>
        <v>379.16666666666669</v>
      </c>
      <c r="E198" s="15">
        <f t="shared" si="31"/>
        <v>502.72794839897909</v>
      </c>
      <c r="F198" s="15">
        <f t="shared" si="35"/>
        <v>0.99457370848852411</v>
      </c>
      <c r="G198" s="21"/>
      <c r="H198" s="15" t="s">
        <v>2</v>
      </c>
      <c r="I198" s="15">
        <f t="shared" si="32"/>
        <v>458.45182986186722</v>
      </c>
      <c r="J198" s="15">
        <f t="shared" si="33"/>
        <v>-8.422678870666406</v>
      </c>
      <c r="K198" s="22">
        <f t="shared" si="30"/>
        <v>1.2990397506873752</v>
      </c>
      <c r="L198" s="26">
        <f t="shared" si="36"/>
        <v>606.16350085103443</v>
      </c>
      <c r="M198" s="13">
        <f t="shared" si="37"/>
        <v>106.16350085103443</v>
      </c>
      <c r="N198" s="15">
        <f t="shared" si="38"/>
        <v>106.16350085103443</v>
      </c>
      <c r="O198" s="15">
        <f>SUMSQ($M$3:M198)/B198</f>
        <v>21880.5407959812</v>
      </c>
      <c r="P198" s="15">
        <f>SUM($N$3:N198)/B198</f>
        <v>112.79932251202148</v>
      </c>
      <c r="Q198" s="15">
        <f t="shared" si="34"/>
        <v>21.232700170206886</v>
      </c>
      <c r="R198" s="15">
        <f>AVERAGE($Q$3:Q198)</f>
        <v>25.875474527224046</v>
      </c>
      <c r="S198" s="15">
        <f>SUM($M$3:M198)/P198</f>
        <v>8.3469981643359557</v>
      </c>
    </row>
    <row r="199" spans="1:19" x14ac:dyDescent="0.3">
      <c r="A199" s="17">
        <v>41154.791666666664</v>
      </c>
      <c r="B199" s="13">
        <v>197</v>
      </c>
      <c r="C199" s="15">
        <v>292</v>
      </c>
      <c r="D199" s="21">
        <f t="shared" ref="D199:D262" si="39">(C196+C202+2*SUM(C197:C201))/12</f>
        <v>389.16666666666669</v>
      </c>
      <c r="E199" s="15">
        <f t="shared" si="31"/>
        <v>502.63940940729174</v>
      </c>
      <c r="F199" s="15">
        <f t="shared" si="35"/>
        <v>0.58093335805945656</v>
      </c>
      <c r="G199" s="21"/>
      <c r="H199" s="15" t="s">
        <v>2</v>
      </c>
      <c r="I199" s="15">
        <f t="shared" si="32"/>
        <v>436.28976858834221</v>
      </c>
      <c r="J199" s="15">
        <f t="shared" si="33"/>
        <v>-9.7966171109522673</v>
      </c>
      <c r="K199" s="22">
        <f t="shared" si="30"/>
        <v>0.93399553670695001</v>
      </c>
      <c r="L199" s="26">
        <f t="shared" si="36"/>
        <v>420.32521841379963</v>
      </c>
      <c r="M199" s="13">
        <f t="shared" si="37"/>
        <v>128.32521841379963</v>
      </c>
      <c r="N199" s="15">
        <f t="shared" si="38"/>
        <v>128.32521841379963</v>
      </c>
      <c r="O199" s="15">
        <f>SUMSQ($M$3:M199)/B199</f>
        <v>21853.062729407433</v>
      </c>
      <c r="P199" s="15">
        <f>SUM($N$3:N199)/B199</f>
        <v>112.87813416634522</v>
      </c>
      <c r="Q199" s="15">
        <f t="shared" si="34"/>
        <v>43.946992607465631</v>
      </c>
      <c r="R199" s="15">
        <f>AVERAGE($Q$3:Q199)</f>
        <v>25.967208121539993</v>
      </c>
      <c r="S199" s="15">
        <f>SUM($M$3:M199)/P199</f>
        <v>9.4780177247026369</v>
      </c>
    </row>
    <row r="200" spans="1:19" x14ac:dyDescent="0.3">
      <c r="A200" s="17">
        <v>41154.833333333336</v>
      </c>
      <c r="B200" s="13">
        <v>198</v>
      </c>
      <c r="C200" s="15">
        <v>104</v>
      </c>
      <c r="D200" s="21">
        <f t="shared" si="39"/>
        <v>390.91666666666669</v>
      </c>
      <c r="E200" s="15">
        <f t="shared" si="31"/>
        <v>502.55087041560444</v>
      </c>
      <c r="F200" s="15">
        <f t="shared" si="35"/>
        <v>0.20694422420160782</v>
      </c>
      <c r="G200" s="21"/>
      <c r="H200" s="15" t="s">
        <v>2</v>
      </c>
      <c r="I200" s="15">
        <f t="shared" si="32"/>
        <v>399.11030049181471</v>
      </c>
      <c r="J200" s="15">
        <f t="shared" si="33"/>
        <v>-12.53490220950979</v>
      </c>
      <c r="K200" s="22">
        <f t="shared" si="30"/>
        <v>0.68123174361325112</v>
      </c>
      <c r="L200" s="26">
        <f t="shared" si="36"/>
        <v>290.54067322005278</v>
      </c>
      <c r="M200" s="13">
        <f t="shared" si="37"/>
        <v>186.54067322005278</v>
      </c>
      <c r="N200" s="15">
        <f t="shared" si="38"/>
        <v>186.54067322005278</v>
      </c>
      <c r="O200" s="15">
        <f>SUMSQ($M$3:M200)/B200</f>
        <v>21918.438285144723</v>
      </c>
      <c r="P200" s="15">
        <f>SUM($N$3:N200)/B200</f>
        <v>113.25016719186901</v>
      </c>
      <c r="Q200" s="15">
        <f t="shared" si="34"/>
        <v>179.36603194235846</v>
      </c>
      <c r="R200" s="15">
        <f>AVERAGE($Q$3:Q200)</f>
        <v>26.741949655988574</v>
      </c>
      <c r="S200" s="15">
        <f>SUM($M$3:M200)/P200</f>
        <v>11.094037746111519</v>
      </c>
    </row>
    <row r="201" spans="1:19" x14ac:dyDescent="0.3">
      <c r="A201" s="17">
        <v>41155.625</v>
      </c>
      <c r="B201" s="13">
        <v>199</v>
      </c>
      <c r="C201" s="15">
        <v>449</v>
      </c>
      <c r="D201" s="21">
        <f t="shared" si="39"/>
        <v>389</v>
      </c>
      <c r="E201" s="15">
        <f t="shared" si="31"/>
        <v>502.46233142391708</v>
      </c>
      <c r="F201" s="15">
        <f t="shared" si="35"/>
        <v>0.8935993246052667</v>
      </c>
      <c r="G201" s="21"/>
      <c r="H201" s="15" t="s">
        <v>2</v>
      </c>
      <c r="I201" s="15">
        <f t="shared" si="32"/>
        <v>410.18811933468965</v>
      </c>
      <c r="J201" s="15">
        <f t="shared" si="33"/>
        <v>-10.173630104271316</v>
      </c>
      <c r="K201" s="22">
        <f t="shared" si="30"/>
        <v>0.72105045594850592</v>
      </c>
      <c r="L201" s="26">
        <f t="shared" si="36"/>
        <v>278.74036718993125</v>
      </c>
      <c r="M201" s="13">
        <f t="shared" si="37"/>
        <v>-170.25963281006875</v>
      </c>
      <c r="N201" s="15">
        <f t="shared" si="38"/>
        <v>170.25963281006875</v>
      </c>
      <c r="O201" s="15">
        <f>SUMSQ($M$3:M201)/B201</f>
        <v>21953.965442328012</v>
      </c>
      <c r="P201" s="15">
        <f>SUM($N$3:N201)/B201</f>
        <v>113.53664691859363</v>
      </c>
      <c r="Q201" s="15">
        <f t="shared" si="34"/>
        <v>37.919740046785918</v>
      </c>
      <c r="R201" s="15">
        <f>AVERAGE($Q$3:Q201)</f>
        <v>26.798119456947351</v>
      </c>
      <c r="S201" s="15">
        <f>SUM($M$3:M201)/P201</f>
        <v>9.5664441944347356</v>
      </c>
    </row>
    <row r="202" spans="1:19" x14ac:dyDescent="0.3">
      <c r="A202" s="17">
        <v>41155.666666666664</v>
      </c>
      <c r="B202" s="13">
        <v>200</v>
      </c>
      <c r="C202" s="15">
        <v>500</v>
      </c>
      <c r="D202" s="21">
        <f t="shared" si="39"/>
        <v>394.33333333333331</v>
      </c>
      <c r="E202" s="15">
        <f t="shared" si="31"/>
        <v>502.37379243222972</v>
      </c>
      <c r="F202" s="15">
        <f t="shared" si="35"/>
        <v>0.99527484819473355</v>
      </c>
      <c r="G202" s="21"/>
      <c r="H202" s="15" t="s">
        <v>2</v>
      </c>
      <c r="I202" s="15">
        <f t="shared" si="32"/>
        <v>413.44109086441637</v>
      </c>
      <c r="J202" s="15">
        <f t="shared" si="33"/>
        <v>-8.8309699408715137</v>
      </c>
      <c r="K202" s="22">
        <f t="shared" ref="K202:K265" si="40">K196</f>
        <v>0.93583800042675946</v>
      </c>
      <c r="L202" s="26">
        <f t="shared" si="36"/>
        <v>374.34875974312621</v>
      </c>
      <c r="M202" s="13">
        <f t="shared" si="37"/>
        <v>-125.65124025687379</v>
      </c>
      <c r="N202" s="15">
        <f t="shared" si="38"/>
        <v>125.65124025687379</v>
      </c>
      <c r="O202" s="15">
        <f>SUMSQ($M$3:M202)/B202</f>
        <v>21923.136786006824</v>
      </c>
      <c r="P202" s="15">
        <f>SUM($N$3:N202)/B202</f>
        <v>113.59721988528503</v>
      </c>
      <c r="Q202" s="15">
        <f t="shared" si="34"/>
        <v>25.13024805137476</v>
      </c>
      <c r="R202" s="15">
        <f>AVERAGE($Q$3:Q202)</f>
        <v>26.78978009991949</v>
      </c>
      <c r="S202" s="15">
        <f>SUM($M$3:M202)/P202</f>
        <v>8.4552311886068541</v>
      </c>
    </row>
    <row r="203" spans="1:19" x14ac:dyDescent="0.3">
      <c r="A203" s="17">
        <v>41155.708333333336</v>
      </c>
      <c r="B203" s="13">
        <v>201</v>
      </c>
      <c r="C203" s="15">
        <v>498</v>
      </c>
      <c r="D203" s="21">
        <f t="shared" si="39"/>
        <v>414.25</v>
      </c>
      <c r="E203" s="15">
        <f t="shared" si="31"/>
        <v>502.28525344054242</v>
      </c>
      <c r="F203" s="15">
        <f t="shared" si="35"/>
        <v>0.99146848646025465</v>
      </c>
      <c r="G203" s="21"/>
      <c r="H203" s="15" t="s">
        <v>2</v>
      </c>
      <c r="I203" s="15">
        <f t="shared" si="32"/>
        <v>399.02075286672959</v>
      </c>
      <c r="J203" s="15">
        <f t="shared" si="33"/>
        <v>-9.3899067465530397</v>
      </c>
      <c r="K203" s="22">
        <f t="shared" si="40"/>
        <v>1.4280944124471635</v>
      </c>
      <c r="L203" s="26">
        <f t="shared" si="36"/>
        <v>577.82145291048562</v>
      </c>
      <c r="M203" s="13">
        <f t="shared" si="37"/>
        <v>79.821452910485618</v>
      </c>
      <c r="N203" s="15">
        <f t="shared" si="38"/>
        <v>79.821452910485618</v>
      </c>
      <c r="O203" s="15">
        <f>SUMSQ($M$3:M203)/B203</f>
        <v>21845.765281323907</v>
      </c>
      <c r="P203" s="15">
        <f>SUM($N$3:N203)/B203</f>
        <v>113.42918124361935</v>
      </c>
      <c r="Q203" s="15">
        <f t="shared" si="34"/>
        <v>16.028404198892694</v>
      </c>
      <c r="R203" s="15">
        <f>AVERAGE($Q$3:Q203)</f>
        <v>26.736240916332292</v>
      </c>
      <c r="S203" s="15">
        <f>SUM($M$3:M203)/P203</f>
        <v>9.1714689114191081</v>
      </c>
    </row>
    <row r="204" spans="1:19" x14ac:dyDescent="0.3">
      <c r="A204" s="17">
        <v>41155.75</v>
      </c>
      <c r="B204" s="13">
        <v>202</v>
      </c>
      <c r="C204" s="15">
        <v>482</v>
      </c>
      <c r="D204" s="21">
        <f t="shared" si="39"/>
        <v>414.25</v>
      </c>
      <c r="E204" s="15">
        <f t="shared" si="31"/>
        <v>502.19671444885506</v>
      </c>
      <c r="F204" s="15">
        <f t="shared" si="35"/>
        <v>0.95978326048783436</v>
      </c>
      <c r="G204" s="21"/>
      <c r="H204" s="15" t="s">
        <v>2</v>
      </c>
      <c r="I204" s="15">
        <f t="shared" si="32"/>
        <v>387.77209182175812</v>
      </c>
      <c r="J204" s="15">
        <f t="shared" si="33"/>
        <v>-9.5757821763948829</v>
      </c>
      <c r="K204" s="22">
        <f t="shared" si="40"/>
        <v>1.2990397506873752</v>
      </c>
      <c r="L204" s="26">
        <f t="shared" si="36"/>
        <v>506.14595720406521</v>
      </c>
      <c r="M204" s="13">
        <f t="shared" si="37"/>
        <v>24.145957204065212</v>
      </c>
      <c r="N204" s="15">
        <f t="shared" si="38"/>
        <v>24.145957204065212</v>
      </c>
      <c r="O204" s="15">
        <f>SUMSQ($M$3:M204)/B204</f>
        <v>21740.504201957458</v>
      </c>
      <c r="P204" s="15">
        <f>SUM($N$3:N204)/B204</f>
        <v>112.98718508500771</v>
      </c>
      <c r="Q204" s="15">
        <f t="shared" si="34"/>
        <v>5.0095346896400859</v>
      </c>
      <c r="R204" s="15">
        <f>AVERAGE($Q$3:Q204)</f>
        <v>26.628682964715004</v>
      </c>
      <c r="S204" s="15">
        <f>SUM($M$3:M204)/P204</f>
        <v>9.4210521823937956</v>
      </c>
    </row>
    <row r="205" spans="1:19" x14ac:dyDescent="0.3">
      <c r="A205" s="17">
        <v>41155.791666666664</v>
      </c>
      <c r="B205" s="13">
        <v>203</v>
      </c>
      <c r="C205" s="15">
        <v>374</v>
      </c>
      <c r="D205" s="21">
        <f t="shared" si="39"/>
        <v>397.66666666666669</v>
      </c>
      <c r="E205" s="15">
        <f t="shared" si="31"/>
        <v>502.1081754571677</v>
      </c>
      <c r="F205" s="15">
        <f t="shared" si="35"/>
        <v>0.74485941133994549</v>
      </c>
      <c r="G205" s="21"/>
      <c r="H205" s="15" t="s">
        <v>2</v>
      </c>
      <c r="I205" s="15">
        <f t="shared" si="32"/>
        <v>380.41969658631245</v>
      </c>
      <c r="J205" s="15">
        <f t="shared" si="33"/>
        <v>-9.3534434822999621</v>
      </c>
      <c r="K205" s="22">
        <f t="shared" si="40"/>
        <v>0.93399553670695001</v>
      </c>
      <c r="L205" s="26">
        <f t="shared" si="36"/>
        <v>353.23366520780888</v>
      </c>
      <c r="M205" s="13">
        <f t="shared" si="37"/>
        <v>-20.766334792191117</v>
      </c>
      <c r="N205" s="15">
        <f t="shared" si="38"/>
        <v>20.766334792191117</v>
      </c>
      <c r="O205" s="15">
        <f>SUMSQ($M$3:M205)/B205</f>
        <v>21635.532460374914</v>
      </c>
      <c r="P205" s="15">
        <f>SUM($N$3:N205)/B205</f>
        <v>112.53289518208743</v>
      </c>
      <c r="Q205" s="15">
        <f t="shared" si="34"/>
        <v>5.5524959337409401</v>
      </c>
      <c r="R205" s="15">
        <f>AVERAGE($Q$3:Q205)</f>
        <v>26.524859383281633</v>
      </c>
      <c r="S205" s="15">
        <f>SUM($M$3:M205)/P205</f>
        <v>9.2745488343357163</v>
      </c>
    </row>
    <row r="206" spans="1:19" x14ac:dyDescent="0.3">
      <c r="A206" s="17">
        <v>41155.833333333336</v>
      </c>
      <c r="B206" s="13">
        <v>204</v>
      </c>
      <c r="C206" s="15">
        <v>261</v>
      </c>
      <c r="D206" s="21">
        <f t="shared" si="39"/>
        <v>423.03566666666666</v>
      </c>
      <c r="E206" s="15">
        <f t="shared" si="31"/>
        <v>502.01963646548035</v>
      </c>
      <c r="F206" s="15">
        <f t="shared" si="35"/>
        <v>0.51989998207559507</v>
      </c>
      <c r="G206" s="21"/>
      <c r="H206" s="15" t="s">
        <v>2</v>
      </c>
      <c r="I206" s="15">
        <f t="shared" si="32"/>
        <v>372.27258112365678</v>
      </c>
      <c r="J206" s="15">
        <f t="shared" si="33"/>
        <v>-9.2328106803355325</v>
      </c>
      <c r="K206" s="22">
        <f t="shared" si="40"/>
        <v>0.68123174361325112</v>
      </c>
      <c r="L206" s="26">
        <f t="shared" si="36"/>
        <v>252.7821105980824</v>
      </c>
      <c r="M206" s="13">
        <f t="shared" si="37"/>
        <v>-8.2178894019176028</v>
      </c>
      <c r="N206" s="15">
        <f t="shared" si="38"/>
        <v>8.2178894019176028</v>
      </c>
      <c r="O206" s="15">
        <f>SUMSQ($M$3:M206)/B206</f>
        <v>21529.806976285927</v>
      </c>
      <c r="P206" s="15">
        <f>SUM($N$3:N206)/B206</f>
        <v>112.02154711453757</v>
      </c>
      <c r="Q206" s="15">
        <f t="shared" si="34"/>
        <v>3.1486166290872046</v>
      </c>
      <c r="R206" s="15">
        <f>AVERAGE($Q$3:Q206)</f>
        <v>26.410269958015974</v>
      </c>
      <c r="S206" s="15">
        <f>SUM($M$3:M206)/P206</f>
        <v>9.2435247423855333</v>
      </c>
    </row>
    <row r="207" spans="1:19" x14ac:dyDescent="0.3">
      <c r="A207" s="17">
        <v>41156.625</v>
      </c>
      <c r="B207" s="13">
        <v>205</v>
      </c>
      <c r="C207" s="15">
        <v>292</v>
      </c>
      <c r="D207" s="21">
        <f t="shared" si="39"/>
        <v>479.36833333333334</v>
      </c>
      <c r="E207" s="15">
        <f t="shared" si="31"/>
        <v>501.93109747379305</v>
      </c>
      <c r="F207" s="15">
        <f t="shared" si="35"/>
        <v>0.58175315590053867</v>
      </c>
      <c r="G207" s="21"/>
      <c r="H207" s="15" t="s">
        <v>2</v>
      </c>
      <c r="I207" s="15">
        <f t="shared" si="32"/>
        <v>367.23226595386586</v>
      </c>
      <c r="J207" s="15">
        <f t="shared" si="33"/>
        <v>-8.8135611292810712</v>
      </c>
      <c r="K207" s="22">
        <f t="shared" si="40"/>
        <v>0.72105045594850592</v>
      </c>
      <c r="L207" s="26">
        <f t="shared" si="36"/>
        <v>261.76999200559771</v>
      </c>
      <c r="M207" s="13">
        <f t="shared" si="37"/>
        <v>-30.230007994402285</v>
      </c>
      <c r="N207" s="15">
        <f t="shared" si="38"/>
        <v>30.230007994402285</v>
      </c>
      <c r="O207" s="15">
        <f>SUMSQ($M$3:M207)/B207</f>
        <v>21429.241349003274</v>
      </c>
      <c r="P207" s="15">
        <f>SUM($N$3:N207)/B207</f>
        <v>111.62256399687838</v>
      </c>
      <c r="Q207" s="15">
        <f t="shared" si="34"/>
        <v>10.3527424638364</v>
      </c>
      <c r="R207" s="15">
        <f>AVERAGE($Q$3:Q207)</f>
        <v>26.331940555605339</v>
      </c>
      <c r="S207" s="15">
        <f>SUM($M$3:M207)/P207</f>
        <v>9.0057412985715413</v>
      </c>
    </row>
    <row r="208" spans="1:19" x14ac:dyDescent="0.3">
      <c r="A208" s="17">
        <v>41156.666666666664</v>
      </c>
      <c r="B208" s="13">
        <v>206</v>
      </c>
      <c r="C208" s="15">
        <v>458</v>
      </c>
      <c r="D208" s="21">
        <f t="shared" si="39"/>
        <v>521.66533333333325</v>
      </c>
      <c r="E208" s="15">
        <f t="shared" si="31"/>
        <v>501.84255848210569</v>
      </c>
      <c r="F208" s="15">
        <f t="shared" si="35"/>
        <v>0.91263682654832279</v>
      </c>
      <c r="G208" s="21"/>
      <c r="H208" s="15" t="s">
        <v>2</v>
      </c>
      <c r="I208" s="15">
        <f t="shared" si="32"/>
        <v>371.51692865237482</v>
      </c>
      <c r="J208" s="15">
        <f t="shared" si="33"/>
        <v>-7.5037387465020684</v>
      </c>
      <c r="K208" s="22">
        <f t="shared" si="40"/>
        <v>0.93583800042675946</v>
      </c>
      <c r="L208" s="26">
        <f t="shared" si="36"/>
        <v>335.42184403858835</v>
      </c>
      <c r="M208" s="13">
        <f t="shared" si="37"/>
        <v>-122.57815596141165</v>
      </c>
      <c r="N208" s="15">
        <f t="shared" si="38"/>
        <v>122.57815596141165</v>
      </c>
      <c r="O208" s="15">
        <f>SUMSQ($M$3:M208)/B208</f>
        <v>21398.154761478498</v>
      </c>
      <c r="P208" s="15">
        <f>SUM($N$3:N208)/B208</f>
        <v>111.6757464821431</v>
      </c>
      <c r="Q208" s="15">
        <f t="shared" si="34"/>
        <v>26.763789511225252</v>
      </c>
      <c r="R208" s="15">
        <f>AVERAGE($Q$3:Q208)</f>
        <v>26.334036909758836</v>
      </c>
      <c r="S208" s="15">
        <f>SUM($M$3:M208)/P208</f>
        <v>7.9038269837655282</v>
      </c>
    </row>
    <row r="209" spans="1:19" x14ac:dyDescent="0.3">
      <c r="A209" s="17">
        <v>41156.708333333336</v>
      </c>
      <c r="B209" s="13">
        <v>207</v>
      </c>
      <c r="C209" s="15">
        <v>844.428</v>
      </c>
      <c r="D209" s="21">
        <f t="shared" si="39"/>
        <v>546.83199999999999</v>
      </c>
      <c r="E209" s="15">
        <f t="shared" si="31"/>
        <v>501.75401949041833</v>
      </c>
      <c r="F209" s="15">
        <f t="shared" si="35"/>
        <v>1.6829521382959753</v>
      </c>
      <c r="G209" s="21"/>
      <c r="H209" s="15" t="s">
        <v>2</v>
      </c>
      <c r="I209" s="15">
        <f t="shared" si="32"/>
        <v>386.74157499087249</v>
      </c>
      <c r="J209" s="15">
        <f t="shared" si="33"/>
        <v>-5.2309002380020937</v>
      </c>
      <c r="K209" s="22">
        <f t="shared" si="40"/>
        <v>1.4280944124471635</v>
      </c>
      <c r="L209" s="26">
        <f t="shared" si="36"/>
        <v>519.84520256164512</v>
      </c>
      <c r="M209" s="13">
        <f t="shared" si="37"/>
        <v>-324.58279743835487</v>
      </c>
      <c r="N209" s="15">
        <f t="shared" si="38"/>
        <v>324.58279743835487</v>
      </c>
      <c r="O209" s="15">
        <f>SUMSQ($M$3:M209)/B209</f>
        <v>21803.738518152069</v>
      </c>
      <c r="P209" s="15">
        <f>SUM($N$3:N209)/B209</f>
        <v>112.70428296019243</v>
      </c>
      <c r="Q209" s="15">
        <f t="shared" si="34"/>
        <v>38.438185071830269</v>
      </c>
      <c r="R209" s="15">
        <f>AVERAGE($Q$3:Q209)</f>
        <v>26.392511055469328</v>
      </c>
      <c r="S209" s="15">
        <f>SUM($M$3:M209)/P209</f>
        <v>4.95174598853961</v>
      </c>
    </row>
    <row r="210" spans="1:19" x14ac:dyDescent="0.3">
      <c r="A210" s="17">
        <v>41156.75</v>
      </c>
      <c r="B210" s="13">
        <v>208</v>
      </c>
      <c r="C210" s="15">
        <v>811.56399999999996</v>
      </c>
      <c r="D210" s="21">
        <f t="shared" si="39"/>
        <v>553.24866666666662</v>
      </c>
      <c r="E210" s="15">
        <f t="shared" si="31"/>
        <v>501.66548049873103</v>
      </c>
      <c r="F210" s="15">
        <f t="shared" si="35"/>
        <v>1.6177393732436665</v>
      </c>
      <c r="G210" s="21"/>
      <c r="H210" s="15" t="s">
        <v>2</v>
      </c>
      <c r="I210" s="15">
        <f t="shared" si="32"/>
        <v>405.83375401332165</v>
      </c>
      <c r="J210" s="15">
        <f t="shared" si="33"/>
        <v>-2.798592311956968</v>
      </c>
      <c r="K210" s="22">
        <f t="shared" si="40"/>
        <v>1.2990397506873752</v>
      </c>
      <c r="L210" s="26">
        <f t="shared" si="36"/>
        <v>495.59753181554106</v>
      </c>
      <c r="M210" s="13">
        <f t="shared" si="37"/>
        <v>-315.9664681844589</v>
      </c>
      <c r="N210" s="15">
        <f t="shared" si="38"/>
        <v>315.9664681844589</v>
      </c>
      <c r="O210" s="15">
        <f>SUMSQ($M$3:M210)/B210</f>
        <v>22178.88789555019</v>
      </c>
      <c r="P210" s="15">
        <f>SUM($N$3:N210)/B210</f>
        <v>113.68150500453986</v>
      </c>
      <c r="Q210" s="15">
        <f t="shared" si="34"/>
        <v>38.933031551973585</v>
      </c>
      <c r="R210" s="15">
        <f>AVERAGE($Q$3:Q210)</f>
        <v>26.452802019394827</v>
      </c>
      <c r="S210" s="15">
        <f>SUM($M$3:M210)/P210</f>
        <v>2.1297792710013668</v>
      </c>
    </row>
    <row r="211" spans="1:19" x14ac:dyDescent="0.3">
      <c r="A211" s="17">
        <v>41156.791666666664</v>
      </c>
      <c r="B211" s="13">
        <v>209</v>
      </c>
      <c r="C211" s="15">
        <v>552</v>
      </c>
      <c r="D211" s="21">
        <f t="shared" si="39"/>
        <v>546.99866666666674</v>
      </c>
      <c r="E211" s="15">
        <f t="shared" si="31"/>
        <v>501.57694150704367</v>
      </c>
      <c r="F211" s="15">
        <f t="shared" si="35"/>
        <v>1.1005290600908699</v>
      </c>
      <c r="G211" s="21"/>
      <c r="H211" s="15" t="s">
        <v>2</v>
      </c>
      <c r="I211" s="15">
        <f t="shared" si="32"/>
        <v>421.83257035429784</v>
      </c>
      <c r="J211" s="15">
        <f t="shared" si="33"/>
        <v>-0.91885144666365193</v>
      </c>
      <c r="K211" s="22">
        <f t="shared" si="40"/>
        <v>0.93399553670695001</v>
      </c>
      <c r="L211" s="26">
        <f t="shared" si="36"/>
        <v>376.4330421650385</v>
      </c>
      <c r="M211" s="13">
        <f t="shared" si="37"/>
        <v>-175.5669578349615</v>
      </c>
      <c r="N211" s="15">
        <f t="shared" si="38"/>
        <v>175.5669578349615</v>
      </c>
      <c r="O211" s="15">
        <f>SUMSQ($M$3:M211)/B211</f>
        <v>22220.250904104607</v>
      </c>
      <c r="P211" s="15">
        <f>SUM($N$3:N211)/B211</f>
        <v>113.97760764966151</v>
      </c>
      <c r="Q211" s="15">
        <f t="shared" si="34"/>
        <v>31.805608303435058</v>
      </c>
      <c r="R211" s="15">
        <f>AVERAGE($Q$3:Q211)</f>
        <v>26.478413532715596</v>
      </c>
      <c r="S211" s="15">
        <f>SUM($M$3:M211)/P211</f>
        <v>0.58388271514262879</v>
      </c>
    </row>
    <row r="212" spans="1:19" x14ac:dyDescent="0.3">
      <c r="A212" s="17">
        <v>41156.833333333336</v>
      </c>
      <c r="B212" s="13">
        <v>210</v>
      </c>
      <c r="C212" s="15">
        <v>385</v>
      </c>
      <c r="D212" s="21">
        <f t="shared" si="39"/>
        <v>544.66533333333325</v>
      </c>
      <c r="E212" s="15">
        <f t="shared" si="31"/>
        <v>501.48840251535631</v>
      </c>
      <c r="F212" s="15">
        <f t="shared" si="35"/>
        <v>0.76771466312864678</v>
      </c>
      <c r="G212" s="21"/>
      <c r="H212" s="15" t="s">
        <v>2</v>
      </c>
      <c r="I212" s="15">
        <f t="shared" si="32"/>
        <v>435.33762300180376</v>
      </c>
      <c r="J212" s="15">
        <f t="shared" si="33"/>
        <v>0.52353896275330547</v>
      </c>
      <c r="K212" s="22">
        <f t="shared" si="40"/>
        <v>0.68123174361325112</v>
      </c>
      <c r="L212" s="26">
        <f t="shared" si="36"/>
        <v>286.73978664218549</v>
      </c>
      <c r="M212" s="13">
        <f t="shared" si="37"/>
        <v>-98.260213357814507</v>
      </c>
      <c r="N212" s="15">
        <f t="shared" si="38"/>
        <v>98.260213357814507</v>
      </c>
      <c r="O212" s="15">
        <f>SUMSQ($M$3:M212)/B212</f>
        <v>22160.416707080887</v>
      </c>
      <c r="P212" s="15">
        <f>SUM($N$3:N212)/B212</f>
        <v>113.90276291493842</v>
      </c>
      <c r="Q212" s="15">
        <f t="shared" si="34"/>
        <v>25.522133339692083</v>
      </c>
      <c r="R212" s="15">
        <f>AVERAGE($Q$3:Q212)</f>
        <v>26.473859817510721</v>
      </c>
      <c r="S212" s="15">
        <f>SUM($M$3:M212)/P212</f>
        <v>-0.27840113379470988</v>
      </c>
    </row>
    <row r="213" spans="1:19" x14ac:dyDescent="0.3">
      <c r="A213" s="17">
        <v>41157.625</v>
      </c>
      <c r="B213" s="13">
        <v>211</v>
      </c>
      <c r="C213" s="15">
        <v>245</v>
      </c>
      <c r="D213" s="21">
        <f t="shared" si="39"/>
        <v>544.66533333333325</v>
      </c>
      <c r="E213" s="15">
        <f t="shared" si="31"/>
        <v>501.39986352366896</v>
      </c>
      <c r="F213" s="15">
        <f t="shared" si="35"/>
        <v>0.4886319638745466</v>
      </c>
      <c r="G213" s="21"/>
      <c r="H213" s="15" t="s">
        <v>2</v>
      </c>
      <c r="I213" s="15">
        <f t="shared" si="32"/>
        <v>426.25325048024109</v>
      </c>
      <c r="J213" s="15">
        <f t="shared" si="33"/>
        <v>-0.43725218567829222</v>
      </c>
      <c r="K213" s="22">
        <f t="shared" si="40"/>
        <v>0.72105045594850592</v>
      </c>
      <c r="L213" s="26">
        <f t="shared" si="36"/>
        <v>314.27788956478946</v>
      </c>
      <c r="M213" s="13">
        <f t="shared" si="37"/>
        <v>69.277889564789461</v>
      </c>
      <c r="N213" s="15">
        <f t="shared" si="38"/>
        <v>69.277889564789461</v>
      </c>
      <c r="O213" s="15">
        <f>SUMSQ($M$3:M213)/B213</f>
        <v>22078.137130187377</v>
      </c>
      <c r="P213" s="15">
        <f>SUM($N$3:N213)/B213</f>
        <v>113.69127062417942</v>
      </c>
      <c r="Q213" s="15">
        <f t="shared" si="34"/>
        <v>28.276689618281413</v>
      </c>
      <c r="R213" s="15">
        <f>AVERAGE($Q$3:Q213)</f>
        <v>26.482404034575985</v>
      </c>
      <c r="S213" s="15">
        <f>SUM($M$3:M213)/P213</f>
        <v>0.33043197618138781</v>
      </c>
    </row>
    <row r="214" spans="1:19" x14ac:dyDescent="0.3">
      <c r="A214" s="17">
        <v>41157.666666666664</v>
      </c>
      <c r="B214" s="13">
        <v>212</v>
      </c>
      <c r="C214" s="15">
        <v>430</v>
      </c>
      <c r="D214" s="21">
        <f t="shared" si="39"/>
        <v>546.96233333333328</v>
      </c>
      <c r="E214" s="15">
        <f t="shared" si="31"/>
        <v>501.31132453198165</v>
      </c>
      <c r="F214" s="15">
        <f t="shared" si="35"/>
        <v>0.85775042165952053</v>
      </c>
      <c r="G214" s="21"/>
      <c r="H214" s="15" t="s">
        <v>2</v>
      </c>
      <c r="I214" s="15">
        <f t="shared" si="32"/>
        <v>429.18252194416084</v>
      </c>
      <c r="J214" s="15">
        <f t="shared" si="33"/>
        <v>-0.10059982071848828</v>
      </c>
      <c r="K214" s="22">
        <f t="shared" si="40"/>
        <v>0.93583800042675946</v>
      </c>
      <c r="L214" s="26">
        <f t="shared" si="36"/>
        <v>398.49479239370805</v>
      </c>
      <c r="M214" s="13">
        <f t="shared" si="37"/>
        <v>-31.505207606291947</v>
      </c>
      <c r="N214" s="15">
        <f t="shared" si="38"/>
        <v>31.505207606291947</v>
      </c>
      <c r="O214" s="15">
        <f>SUMSQ($M$3:M214)/B214</f>
        <v>21978.676946112511</v>
      </c>
      <c r="P214" s="15">
        <f>SUM($N$3:N214)/B214</f>
        <v>113.30360051560449</v>
      </c>
      <c r="Q214" s="15">
        <f t="shared" si="34"/>
        <v>7.3267924665795219</v>
      </c>
      <c r="R214" s="15">
        <f>AVERAGE($Q$3:Q214)</f>
        <v>26.392047376236381</v>
      </c>
      <c r="S214" s="15">
        <f>SUM($M$3:M214)/P214</f>
        <v>5.3502480001010592E-2</v>
      </c>
    </row>
    <row r="215" spans="1:19" x14ac:dyDescent="0.3">
      <c r="A215" s="17">
        <v>41157.708333333336</v>
      </c>
      <c r="B215" s="13">
        <v>213</v>
      </c>
      <c r="C215" s="15">
        <v>844.428</v>
      </c>
      <c r="D215" s="21">
        <f t="shared" si="39"/>
        <v>551.5093333333333</v>
      </c>
      <c r="E215" s="15">
        <f t="shared" si="31"/>
        <v>501.2227855402943</v>
      </c>
      <c r="F215" s="15">
        <f t="shared" si="35"/>
        <v>1.6847358587055192</v>
      </c>
      <c r="G215" s="21"/>
      <c r="H215" s="15" t="s">
        <v>2</v>
      </c>
      <c r="I215" s="15">
        <f t="shared" si="32"/>
        <v>445.30343398668509</v>
      </c>
      <c r="J215" s="15">
        <f t="shared" si="33"/>
        <v>1.521551365605786</v>
      </c>
      <c r="K215" s="22">
        <f t="shared" si="40"/>
        <v>1.4280944124471635</v>
      </c>
      <c r="L215" s="26">
        <f t="shared" si="36"/>
        <v>612.76949546657693</v>
      </c>
      <c r="M215" s="13">
        <f t="shared" si="37"/>
        <v>-231.65850453342307</v>
      </c>
      <c r="N215" s="15">
        <f t="shared" si="38"/>
        <v>231.65850453342307</v>
      </c>
      <c r="O215" s="15">
        <f>SUMSQ($M$3:M215)/B215</f>
        <v>22127.442137551712</v>
      </c>
      <c r="P215" s="15">
        <f>SUM($N$3:N215)/B215</f>
        <v>113.85925734197922</v>
      </c>
      <c r="Q215" s="15">
        <f t="shared" si="34"/>
        <v>27.433778194638624</v>
      </c>
      <c r="R215" s="15">
        <f>AVERAGE($Q$3:Q215)</f>
        <v>26.396938131252352</v>
      </c>
      <c r="S215" s="15">
        <f>SUM($M$3:M215)/P215</f>
        <v>-1.9813626592979576</v>
      </c>
    </row>
    <row r="216" spans="1:19" x14ac:dyDescent="0.3">
      <c r="A216" s="17">
        <v>41157.75</v>
      </c>
      <c r="B216" s="13">
        <v>214</v>
      </c>
      <c r="C216" s="15">
        <v>811.56399999999996</v>
      </c>
      <c r="D216" s="21">
        <f t="shared" si="39"/>
        <v>555.84266666666656</v>
      </c>
      <c r="E216" s="15">
        <f t="shared" si="31"/>
        <v>501.13424654860694</v>
      </c>
      <c r="F216" s="15">
        <f t="shared" si="35"/>
        <v>1.6194542791465025</v>
      </c>
      <c r="G216" s="21"/>
      <c r="H216" s="15" t="s">
        <v>2</v>
      </c>
      <c r="I216" s="15">
        <f t="shared" si="32"/>
        <v>464.61663355280012</v>
      </c>
      <c r="J216" s="15">
        <f t="shared" si="33"/>
        <v>3.3007161856567104</v>
      </c>
      <c r="K216" s="22">
        <f t="shared" si="40"/>
        <v>1.2990397506873752</v>
      </c>
      <c r="L216" s="26">
        <f t="shared" si="36"/>
        <v>580.44341757293</v>
      </c>
      <c r="M216" s="13">
        <f t="shared" si="37"/>
        <v>-231.12058242706996</v>
      </c>
      <c r="N216" s="15">
        <f t="shared" si="38"/>
        <v>231.12058242706996</v>
      </c>
      <c r="O216" s="15">
        <f>SUMSQ($M$3:M216)/B216</f>
        <v>22273.653733270759</v>
      </c>
      <c r="P216" s="15">
        <f>SUM($N$3:N216)/B216</f>
        <v>114.40720745919926</v>
      </c>
      <c r="Q216" s="15">
        <f t="shared" si="34"/>
        <v>28.478417281578526</v>
      </c>
      <c r="R216" s="15">
        <f>AVERAGE($Q$3:Q216)</f>
        <v>26.406664669337992</v>
      </c>
      <c r="S216" s="15">
        <f>SUM($M$3:M216)/P216</f>
        <v>-3.9920305152342976</v>
      </c>
    </row>
    <row r="217" spans="1:19" x14ac:dyDescent="0.3">
      <c r="A217" s="17">
        <v>41157.791666666664</v>
      </c>
      <c r="B217" s="13">
        <v>215</v>
      </c>
      <c r="C217" s="15">
        <v>579.56399999999996</v>
      </c>
      <c r="D217" s="21">
        <f t="shared" si="39"/>
        <v>556.7593333333333</v>
      </c>
      <c r="E217" s="15">
        <f t="shared" si="31"/>
        <v>501.04570755691964</v>
      </c>
      <c r="F217" s="15">
        <f t="shared" si="35"/>
        <v>1.1567088416462694</v>
      </c>
      <c r="G217" s="21"/>
      <c r="H217" s="15" t="s">
        <v>2</v>
      </c>
      <c r="I217" s="15">
        <f t="shared" si="32"/>
        <v>483.17773142069359</v>
      </c>
      <c r="J217" s="15">
        <f t="shared" si="33"/>
        <v>4.8267543538803857</v>
      </c>
      <c r="K217" s="22">
        <f t="shared" si="40"/>
        <v>0.93399553670695001</v>
      </c>
      <c r="L217" s="26">
        <f t="shared" si="36"/>
        <v>437.03271620346362</v>
      </c>
      <c r="M217" s="13">
        <f t="shared" si="37"/>
        <v>-142.53128379653634</v>
      </c>
      <c r="N217" s="15">
        <f t="shared" si="38"/>
        <v>142.53128379653634</v>
      </c>
      <c r="O217" s="15">
        <f>SUMSQ($M$3:M217)/B217</f>
        <v>22264.544492002937</v>
      </c>
      <c r="P217" s="15">
        <f>SUM($N$3:N217)/B217</f>
        <v>114.53801711658222</v>
      </c>
      <c r="Q217" s="15">
        <f t="shared" si="34"/>
        <v>24.592846311457638</v>
      </c>
      <c r="R217" s="15">
        <f>AVERAGE($Q$3:Q217)</f>
        <v>26.398228304882736</v>
      </c>
      <c r="S217" s="15">
        <f>SUM($M$3:M217)/P217</f>
        <v>-5.231872894450909</v>
      </c>
    </row>
    <row r="218" spans="1:19" x14ac:dyDescent="0.3">
      <c r="A218" s="17">
        <v>41157.833333333336</v>
      </c>
      <c r="B218" s="13">
        <v>216</v>
      </c>
      <c r="C218" s="15">
        <v>412</v>
      </c>
      <c r="D218" s="21">
        <f t="shared" si="39"/>
        <v>552.5569999999999</v>
      </c>
      <c r="E218" s="15">
        <f t="shared" si="31"/>
        <v>500.95716856523228</v>
      </c>
      <c r="F218" s="15">
        <f t="shared" si="35"/>
        <v>0.82242560013661392</v>
      </c>
      <c r="G218" s="21"/>
      <c r="H218" s="15" t="s">
        <v>2</v>
      </c>
      <c r="I218" s="15">
        <f t="shared" si="32"/>
        <v>499.68272214722668</v>
      </c>
      <c r="J218" s="15">
        <f t="shared" si="33"/>
        <v>5.9945779911456576</v>
      </c>
      <c r="K218" s="22">
        <f t="shared" si="40"/>
        <v>0.68123174361325112</v>
      </c>
      <c r="L218" s="26">
        <f t="shared" si="36"/>
        <v>332.44414673530105</v>
      </c>
      <c r="M218" s="13">
        <f t="shared" si="37"/>
        <v>-79.555853264698953</v>
      </c>
      <c r="N218" s="15">
        <f t="shared" si="38"/>
        <v>79.555853264698953</v>
      </c>
      <c r="O218" s="15">
        <f>SUMSQ($M$3:M218)/B218</f>
        <v>22190.769442450488</v>
      </c>
      <c r="P218" s="15">
        <f>SUM($N$3:N218)/B218</f>
        <v>114.37606265430497</v>
      </c>
      <c r="Q218" s="15">
        <f t="shared" si="34"/>
        <v>19.309673122499746</v>
      </c>
      <c r="R218" s="15">
        <f>AVERAGE($Q$3:Q218)</f>
        <v>26.365410919779109</v>
      </c>
      <c r="S218" s="15">
        <f>SUM($M$3:M218)/P218</f>
        <v>-5.9348449723500805</v>
      </c>
    </row>
    <row r="219" spans="1:19" x14ac:dyDescent="0.3">
      <c r="A219" s="17">
        <v>41158.625</v>
      </c>
      <c r="B219" s="13">
        <v>217</v>
      </c>
      <c r="C219" s="15">
        <v>270</v>
      </c>
      <c r="D219" s="21">
        <f t="shared" si="39"/>
        <v>549.52133333333325</v>
      </c>
      <c r="E219" s="15">
        <f t="shared" si="31"/>
        <v>500.86862957354492</v>
      </c>
      <c r="F219" s="15">
        <f t="shared" si="35"/>
        <v>0.53906350699161654</v>
      </c>
      <c r="G219" s="21"/>
      <c r="H219" s="15" t="s">
        <v>2</v>
      </c>
      <c r="I219" s="15">
        <f t="shared" si="32"/>
        <v>492.55493858281153</v>
      </c>
      <c r="J219" s="15">
        <f t="shared" si="33"/>
        <v>4.6823418355895763</v>
      </c>
      <c r="K219" s="22">
        <f t="shared" si="40"/>
        <v>0.72105045594850592</v>
      </c>
      <c r="L219" s="26">
        <f t="shared" si="36"/>
        <v>364.61884782758284</v>
      </c>
      <c r="M219" s="13">
        <f t="shared" si="37"/>
        <v>94.61884782758284</v>
      </c>
      <c r="N219" s="15">
        <f t="shared" si="38"/>
        <v>94.61884782758284</v>
      </c>
      <c r="O219" s="15">
        <f>SUMSQ($M$3:M219)/B219</f>
        <v>22129.764635638363</v>
      </c>
      <c r="P219" s="15">
        <f>SUM($N$3:N219)/B219</f>
        <v>114.28501558137077</v>
      </c>
      <c r="Q219" s="15">
        <f t="shared" si="34"/>
        <v>35.044017713919573</v>
      </c>
      <c r="R219" s="15">
        <f>AVERAGE($Q$3:Q219)</f>
        <v>26.405404499475612</v>
      </c>
      <c r="S219" s="15">
        <f>SUM($M$3:M219)/P219</f>
        <v>-5.1116530859426419</v>
      </c>
    </row>
    <row r="220" spans="1:19" x14ac:dyDescent="0.3">
      <c r="A220" s="17">
        <v>41158.666666666664</v>
      </c>
      <c r="B220" s="13">
        <v>218</v>
      </c>
      <c r="C220" s="15">
        <v>416</v>
      </c>
      <c r="D220" s="21">
        <f t="shared" si="39"/>
        <v>547.72433333333322</v>
      </c>
      <c r="E220" s="15">
        <f t="shared" si="31"/>
        <v>500.78009058185762</v>
      </c>
      <c r="F220" s="15">
        <f t="shared" si="35"/>
        <v>0.83070395134249164</v>
      </c>
      <c r="G220" s="21"/>
      <c r="H220" s="15" t="s">
        <v>2</v>
      </c>
      <c r="I220" s="15">
        <f t="shared" si="32"/>
        <v>491.96569044001819</v>
      </c>
      <c r="J220" s="15">
        <f t="shared" si="33"/>
        <v>4.1551828377512852</v>
      </c>
      <c r="K220" s="22">
        <f t="shared" si="40"/>
        <v>0.93583800042675946</v>
      </c>
      <c r="L220" s="26">
        <f t="shared" si="36"/>
        <v>465.33354224439637</v>
      </c>
      <c r="M220" s="13">
        <f t="shared" si="37"/>
        <v>49.333542244396369</v>
      </c>
      <c r="N220" s="15">
        <f t="shared" si="38"/>
        <v>49.333542244396369</v>
      </c>
      <c r="O220" s="15">
        <f>SUMSQ($M$3:M220)/B220</f>
        <v>22039.416166623414</v>
      </c>
      <c r="P220" s="15">
        <f>SUM($N$3:N220)/B220</f>
        <v>113.98707304312778</v>
      </c>
      <c r="Q220" s="15">
        <f t="shared" si="34"/>
        <v>11.859024577979897</v>
      </c>
      <c r="R220" s="15">
        <f>AVERAGE($Q$3:Q220)</f>
        <v>26.338677986074252</v>
      </c>
      <c r="S220" s="15">
        <f>SUM($M$3:M220)/P220</f>
        <v>-4.6922146174132902</v>
      </c>
    </row>
    <row r="221" spans="1:19" x14ac:dyDescent="0.3">
      <c r="A221" s="17">
        <v>41158.708333333336</v>
      </c>
      <c r="B221" s="13">
        <v>219</v>
      </c>
      <c r="C221" s="15">
        <v>808</v>
      </c>
      <c r="D221" s="21">
        <f t="shared" si="39"/>
        <v>545.42733333333331</v>
      </c>
      <c r="E221" s="15">
        <f t="shared" si="31"/>
        <v>500.69155159017026</v>
      </c>
      <c r="F221" s="15">
        <f t="shared" si="35"/>
        <v>1.6137679923574386</v>
      </c>
      <c r="G221" s="21"/>
      <c r="H221" s="15" t="s">
        <v>2</v>
      </c>
      <c r="I221" s="15">
        <f t="shared" si="32"/>
        <v>503.08767828074696</v>
      </c>
      <c r="J221" s="15">
        <f t="shared" si="33"/>
        <v>4.851863338049033</v>
      </c>
      <c r="K221" s="22">
        <f t="shared" si="40"/>
        <v>1.4280944124471635</v>
      </c>
      <c r="L221" s="26">
        <f t="shared" si="36"/>
        <v>708.50744702638985</v>
      </c>
      <c r="M221" s="13">
        <f t="shared" si="37"/>
        <v>-99.492552973610145</v>
      </c>
      <c r="N221" s="15">
        <f t="shared" si="38"/>
        <v>99.492552973610145</v>
      </c>
      <c r="O221" s="15">
        <f>SUMSQ($M$3:M221)/B221</f>
        <v>21983.979417447998</v>
      </c>
      <c r="P221" s="15">
        <f>SUM($N$3:N221)/B221</f>
        <v>113.92088801997929</v>
      </c>
      <c r="Q221" s="15">
        <f t="shared" si="34"/>
        <v>12.313434773961651</v>
      </c>
      <c r="R221" s="15">
        <f>AVERAGE($Q$3:Q221)</f>
        <v>26.274635779626248</v>
      </c>
      <c r="S221" s="15">
        <f>SUM($M$3:M221)/P221</f>
        <v>-5.5682884353173252</v>
      </c>
    </row>
    <row r="222" spans="1:19" x14ac:dyDescent="0.3">
      <c r="A222" s="17">
        <v>41158.75</v>
      </c>
      <c r="B222" s="13">
        <v>220</v>
      </c>
      <c r="C222" s="15">
        <v>811.56399999999996</v>
      </c>
      <c r="D222" s="21">
        <f t="shared" si="39"/>
        <v>550.01066666666668</v>
      </c>
      <c r="E222" s="15">
        <f t="shared" si="31"/>
        <v>500.60301259848291</v>
      </c>
      <c r="F222" s="15">
        <f t="shared" si="35"/>
        <v>1.6211728247247457</v>
      </c>
      <c r="G222" s="21"/>
      <c r="H222" s="15" t="s">
        <v>2</v>
      </c>
      <c r="I222" s="15">
        <f t="shared" si="32"/>
        <v>519.61973419265473</v>
      </c>
      <c r="J222" s="15">
        <f t="shared" si="33"/>
        <v>6.0198825954349076</v>
      </c>
      <c r="K222" s="22">
        <f t="shared" si="40"/>
        <v>1.2990397506873752</v>
      </c>
      <c r="L222" s="26">
        <f t="shared" si="36"/>
        <v>659.83365550874043</v>
      </c>
      <c r="M222" s="13">
        <f t="shared" si="37"/>
        <v>-151.73034449125953</v>
      </c>
      <c r="N222" s="15">
        <f t="shared" si="38"/>
        <v>151.73034449125953</v>
      </c>
      <c r="O222" s="15">
        <f>SUMSQ($M$3:M222)/B222</f>
        <v>21988.698135729759</v>
      </c>
      <c r="P222" s="15">
        <f>SUM($N$3:N222)/B222</f>
        <v>114.09274918575782</v>
      </c>
      <c r="Q222" s="15">
        <f t="shared" si="34"/>
        <v>18.696041777513482</v>
      </c>
      <c r="R222" s="15">
        <f>AVERAGE($Q$3:Q222)</f>
        <v>26.24018762507119</v>
      </c>
      <c r="S222" s="15">
        <f>SUM($M$3:M222)/P222</f>
        <v>-6.8897867165437345</v>
      </c>
    </row>
    <row r="223" spans="1:19" x14ac:dyDescent="0.3">
      <c r="A223" s="17">
        <v>41158.791666666664</v>
      </c>
      <c r="B223" s="13">
        <v>221</v>
      </c>
      <c r="C223" s="15">
        <v>558</v>
      </c>
      <c r="D223" s="21">
        <f t="shared" si="39"/>
        <v>559.59399999999994</v>
      </c>
      <c r="E223" s="15">
        <f t="shared" si="31"/>
        <v>500.51447360679555</v>
      </c>
      <c r="F223" s="15">
        <f t="shared" si="35"/>
        <v>1.1148528752404574</v>
      </c>
      <c r="G223" s="21"/>
      <c r="H223" s="15" t="s">
        <v>2</v>
      </c>
      <c r="I223" s="15">
        <f t="shared" si="32"/>
        <v>532.8189812891228</v>
      </c>
      <c r="J223" s="15">
        <f t="shared" si="33"/>
        <v>6.7378190455382247</v>
      </c>
      <c r="K223" s="22">
        <f t="shared" si="40"/>
        <v>0.93399553670695001</v>
      </c>
      <c r="L223" s="26">
        <f t="shared" si="36"/>
        <v>490.9450559964273</v>
      </c>
      <c r="M223" s="13">
        <f t="shared" si="37"/>
        <v>-67.0549440035727</v>
      </c>
      <c r="N223" s="15">
        <f t="shared" si="38"/>
        <v>67.0549440035727</v>
      </c>
      <c r="O223" s="15">
        <f>SUMSQ($M$3:M223)/B223</f>
        <v>21909.547309393074</v>
      </c>
      <c r="P223" s="15">
        <f>SUM($N$3:N223)/B223</f>
        <v>113.87990843832712</v>
      </c>
      <c r="Q223" s="15">
        <f t="shared" si="34"/>
        <v>12.017015054403709</v>
      </c>
      <c r="R223" s="15">
        <f>AVERAGE($Q$3:Q223)</f>
        <v>26.175829378145092</v>
      </c>
      <c r="S223" s="15">
        <f>SUM($M$3:M223)/P223</f>
        <v>-7.4914852277000588</v>
      </c>
    </row>
    <row r="224" spans="1:19" x14ac:dyDescent="0.3">
      <c r="A224" s="17">
        <v>41158.833333333336</v>
      </c>
      <c r="B224" s="13">
        <v>222</v>
      </c>
      <c r="C224" s="15">
        <v>406</v>
      </c>
      <c r="D224" s="21">
        <f t="shared" si="39"/>
        <v>561.09399999999994</v>
      </c>
      <c r="E224" s="15">
        <f t="shared" si="31"/>
        <v>500.42593461510825</v>
      </c>
      <c r="F224" s="15">
        <f t="shared" si="35"/>
        <v>0.81130887093664739</v>
      </c>
      <c r="G224" s="21"/>
      <c r="H224" s="15" t="s">
        <v>2</v>
      </c>
      <c r="I224" s="15">
        <f t="shared" si="32"/>
        <v>545.19904770348796</v>
      </c>
      <c r="J224" s="15">
        <f t="shared" si="33"/>
        <v>7.3020437824209186</v>
      </c>
      <c r="K224" s="22">
        <f t="shared" si="40"/>
        <v>0.68123174361325112</v>
      </c>
      <c r="L224" s="26">
        <f t="shared" si="36"/>
        <v>367.5632198703679</v>
      </c>
      <c r="M224" s="13">
        <f t="shared" si="37"/>
        <v>-38.436780129632098</v>
      </c>
      <c r="N224" s="15">
        <f t="shared" si="38"/>
        <v>38.436780129632098</v>
      </c>
      <c r="O224" s="15">
        <f>SUMSQ($M$3:M224)/B224</f>
        <v>21817.510547038753</v>
      </c>
      <c r="P224" s="15">
        <f>SUM($N$3:N224)/B224</f>
        <v>113.5400745270267</v>
      </c>
      <c r="Q224" s="15">
        <f t="shared" si="34"/>
        <v>9.4671872240473149</v>
      </c>
      <c r="R224" s="15">
        <f>AVERAGE($Q$3:Q224)</f>
        <v>26.100565224297803</v>
      </c>
      <c r="S224" s="15">
        <f>SUM($M$3:M224)/P224</f>
        <v>-7.8524383187274509</v>
      </c>
    </row>
    <row r="225" spans="1:19" x14ac:dyDescent="0.3">
      <c r="A225" s="17">
        <v>41159.625</v>
      </c>
      <c r="B225" s="13">
        <v>223</v>
      </c>
      <c r="C225" s="15">
        <v>331</v>
      </c>
      <c r="D225" s="21">
        <f t="shared" si="39"/>
        <v>556.46366666666665</v>
      </c>
      <c r="E225" s="15">
        <f t="shared" si="31"/>
        <v>500.33739562342089</v>
      </c>
      <c r="F225" s="15">
        <f t="shared" si="35"/>
        <v>0.66155358942853681</v>
      </c>
      <c r="G225" s="21"/>
      <c r="H225" s="15" t="s">
        <v>2</v>
      </c>
      <c r="I225" s="15">
        <f t="shared" si="32"/>
        <v>543.15623033616794</v>
      </c>
      <c r="J225" s="15">
        <f t="shared" si="33"/>
        <v>6.3675576674468246</v>
      </c>
      <c r="K225" s="22">
        <f t="shared" si="40"/>
        <v>0.72105045594850592</v>
      </c>
      <c r="L225" s="26">
        <f t="shared" si="36"/>
        <v>398.38116392796178</v>
      </c>
      <c r="M225" s="13">
        <f t="shared" si="37"/>
        <v>67.381163927961779</v>
      </c>
      <c r="N225" s="15">
        <f t="shared" si="38"/>
        <v>67.381163927961779</v>
      </c>
      <c r="O225" s="15">
        <f>SUMSQ($M$3:M225)/B225</f>
        <v>21740.033913430001</v>
      </c>
      <c r="P225" s="15">
        <f>SUM($N$3:N225)/B225</f>
        <v>113.33308389653762</v>
      </c>
      <c r="Q225" s="15">
        <f t="shared" si="34"/>
        <v>20.356847108145555</v>
      </c>
      <c r="R225" s="15">
        <f>AVERAGE($Q$3:Q225)</f>
        <v>26.074808640817299</v>
      </c>
      <c r="S225" s="15">
        <f>SUM($M$3:M225)/P225</f>
        <v>-7.2722389584989715</v>
      </c>
    </row>
    <row r="226" spans="1:19" x14ac:dyDescent="0.3">
      <c r="A226" s="17">
        <v>41159.666666666664</v>
      </c>
      <c r="B226" s="13">
        <v>224</v>
      </c>
      <c r="C226" s="15">
        <v>470</v>
      </c>
      <c r="D226" s="21">
        <f t="shared" si="39"/>
        <v>555.66666666666663</v>
      </c>
      <c r="E226" s="15">
        <f t="shared" si="31"/>
        <v>500.24885663173353</v>
      </c>
      <c r="F226" s="15">
        <f t="shared" si="35"/>
        <v>0.93953238227188651</v>
      </c>
      <c r="G226" s="21"/>
      <c r="H226" s="15" t="s">
        <v>2</v>
      </c>
      <c r="I226" s="15">
        <f t="shared" si="32"/>
        <v>544.79377672687076</v>
      </c>
      <c r="J226" s="15">
        <f t="shared" si="33"/>
        <v>5.8945565397724247</v>
      </c>
      <c r="K226" s="22">
        <f t="shared" si="40"/>
        <v>0.93583800042675946</v>
      </c>
      <c r="L226" s="26">
        <f t="shared" si="36"/>
        <v>514.26524295224135</v>
      </c>
      <c r="M226" s="13">
        <f t="shared" si="37"/>
        <v>44.265242952241351</v>
      </c>
      <c r="N226" s="15">
        <f t="shared" si="38"/>
        <v>44.265242952241351</v>
      </c>
      <c r="O226" s="15">
        <f>SUMSQ($M$3:M226)/B226</f>
        <v>21651.727564412995</v>
      </c>
      <c r="P226" s="15">
        <f>SUM($N$3:N226)/B226</f>
        <v>113.02474532089344</v>
      </c>
      <c r="Q226" s="15">
        <f t="shared" si="34"/>
        <v>9.4181367983492237</v>
      </c>
      <c r="R226" s="15">
        <f>AVERAGE($Q$3:Q226)</f>
        <v>26.000448498663424</v>
      </c>
      <c r="S226" s="15">
        <f>SUM($M$3:M226)/P226</f>
        <v>-6.9004360313547908</v>
      </c>
    </row>
    <row r="227" spans="1:19" x14ac:dyDescent="0.3">
      <c r="A227" s="17">
        <v>41159.708333333336</v>
      </c>
      <c r="B227" s="13">
        <v>225</v>
      </c>
      <c r="C227" s="15">
        <v>772</v>
      </c>
      <c r="D227" s="21">
        <f t="shared" si="39"/>
        <v>555.25</v>
      </c>
      <c r="E227" s="15">
        <f t="shared" si="31"/>
        <v>500.16031764004623</v>
      </c>
      <c r="F227" s="15">
        <f t="shared" si="35"/>
        <v>1.5435050978106393</v>
      </c>
      <c r="G227" s="21"/>
      <c r="H227" s="15" t="s">
        <v>2</v>
      </c>
      <c r="I227" s="15">
        <f t="shared" si="32"/>
        <v>549.67755053322435</v>
      </c>
      <c r="J227" s="15">
        <f t="shared" si="33"/>
        <v>5.7934782664305411</v>
      </c>
      <c r="K227" s="22">
        <f t="shared" si="40"/>
        <v>1.4280944124471635</v>
      </c>
      <c r="L227" s="26">
        <f t="shared" si="36"/>
        <v>786.43493173793456</v>
      </c>
      <c r="M227" s="13">
        <f t="shared" si="37"/>
        <v>14.434931737934562</v>
      </c>
      <c r="N227" s="15">
        <f t="shared" si="38"/>
        <v>14.434931737934562</v>
      </c>
      <c r="O227" s="15">
        <f>SUMSQ($M$3:M227)/B227</f>
        <v>21556.423740812399</v>
      </c>
      <c r="P227" s="15">
        <f>SUM($N$3:N227)/B227</f>
        <v>112.58656837163585</v>
      </c>
      <c r="Q227" s="15">
        <f t="shared" si="34"/>
        <v>1.8698098106132852</v>
      </c>
      <c r="R227" s="15">
        <f>AVERAGE($Q$3:Q227)</f>
        <v>25.893201215605423</v>
      </c>
      <c r="S227" s="15">
        <f>SUM($M$3:M227)/P227</f>
        <v>-6.7990800712770234</v>
      </c>
    </row>
    <row r="228" spans="1:19" x14ac:dyDescent="0.3">
      <c r="A228" s="17">
        <v>41159.75</v>
      </c>
      <c r="B228" s="13">
        <v>226</v>
      </c>
      <c r="C228" s="15">
        <v>792</v>
      </c>
      <c r="D228" s="21">
        <f t="shared" si="39"/>
        <v>568</v>
      </c>
      <c r="E228" s="15">
        <f t="shared" si="31"/>
        <v>500.07177864835887</v>
      </c>
      <c r="F228" s="15">
        <f t="shared" si="35"/>
        <v>1.5837726378814903</v>
      </c>
      <c r="G228" s="21"/>
      <c r="H228" s="15" t="s">
        <v>2</v>
      </c>
      <c r="I228" s="15">
        <f t="shared" si="32"/>
        <v>560.89203714037535</v>
      </c>
      <c r="J228" s="15">
        <f t="shared" si="33"/>
        <v>6.3355791005025877</v>
      </c>
      <c r="K228" s="22">
        <f t="shared" si="40"/>
        <v>1.2990397506873752</v>
      </c>
      <c r="L228" s="26">
        <f t="shared" si="36"/>
        <v>721.57894676596345</v>
      </c>
      <c r="M228" s="13">
        <f t="shared" si="37"/>
        <v>-70.421053234036549</v>
      </c>
      <c r="N228" s="15">
        <f t="shared" si="38"/>
        <v>70.421053234036549</v>
      </c>
      <c r="O228" s="15">
        <f>SUMSQ($M$3:M228)/B228</f>
        <v>21482.984364696375</v>
      </c>
      <c r="P228" s="15">
        <f>SUM($N$3:N228)/B228</f>
        <v>112.39999529580577</v>
      </c>
      <c r="Q228" s="15">
        <f t="shared" si="34"/>
        <v>8.8915471255096641</v>
      </c>
      <c r="R228" s="15">
        <f>AVERAGE($Q$3:Q228)</f>
        <v>25.817972657684646</v>
      </c>
      <c r="S228" s="15">
        <f>SUM($M$3:M228)/P228</f>
        <v>-7.4368877360111947</v>
      </c>
    </row>
    <row r="229" spans="1:19" x14ac:dyDescent="0.3">
      <c r="A229" s="17">
        <v>41159.791666666664</v>
      </c>
      <c r="B229" s="13">
        <v>227</v>
      </c>
      <c r="C229" s="15">
        <v>568</v>
      </c>
      <c r="D229" s="21">
        <f t="shared" si="39"/>
        <v>552.33333333333337</v>
      </c>
      <c r="E229" s="15">
        <f t="shared" si="31"/>
        <v>499.98323965667151</v>
      </c>
      <c r="F229" s="15">
        <f t="shared" si="35"/>
        <v>1.136038080776536</v>
      </c>
      <c r="G229" s="21"/>
      <c r="H229" s="15" t="s">
        <v>2</v>
      </c>
      <c r="I229" s="15">
        <f t="shared" si="32"/>
        <v>571.31884972458647</v>
      </c>
      <c r="J229" s="15">
        <f t="shared" si="33"/>
        <v>6.7447024488734408</v>
      </c>
      <c r="K229" s="22">
        <f t="shared" si="40"/>
        <v>0.93399553670695001</v>
      </c>
      <c r="L229" s="26">
        <f t="shared" si="36"/>
        <v>529.7880618659027</v>
      </c>
      <c r="M229" s="13">
        <f t="shared" si="37"/>
        <v>-38.211938134097295</v>
      </c>
      <c r="N229" s="15">
        <f t="shared" si="38"/>
        <v>38.211938134097295</v>
      </c>
      <c r="O229" s="15">
        <f>SUMSQ($M$3:M229)/B229</f>
        <v>21394.778055671122</v>
      </c>
      <c r="P229" s="15">
        <f>SUM($N$3:N229)/B229</f>
        <v>112.07317566073216</v>
      </c>
      <c r="Q229" s="15">
        <f t="shared" si="34"/>
        <v>6.7274538968481155</v>
      </c>
      <c r="R229" s="15">
        <f>AVERAGE($Q$3:Q229)</f>
        <v>25.733873456095058</v>
      </c>
      <c r="S229" s="15">
        <f>SUM($M$3:M229)/P229</f>
        <v>-7.7995299011006951</v>
      </c>
    </row>
    <row r="230" spans="1:19" x14ac:dyDescent="0.3">
      <c r="A230" s="17">
        <v>41159.833333333336</v>
      </c>
      <c r="B230" s="13">
        <v>228</v>
      </c>
      <c r="C230" s="15">
        <v>391</v>
      </c>
      <c r="D230" s="21">
        <f t="shared" si="39"/>
        <v>472.58333333333331</v>
      </c>
      <c r="E230" s="15">
        <f t="shared" si="31"/>
        <v>499.89470066498416</v>
      </c>
      <c r="F230" s="15">
        <f t="shared" si="35"/>
        <v>0.78216472285037797</v>
      </c>
      <c r="G230" s="21"/>
      <c r="H230" s="15" t="s">
        <v>2</v>
      </c>
      <c r="I230" s="15">
        <f t="shared" si="32"/>
        <v>577.6532304888641</v>
      </c>
      <c r="J230" s="15">
        <f t="shared" si="33"/>
        <v>6.7036702804138599</v>
      </c>
      <c r="K230" s="22">
        <f t="shared" si="40"/>
        <v>0.68123174361325112</v>
      </c>
      <c r="L230" s="26">
        <f t="shared" si="36"/>
        <v>393.79524156639565</v>
      </c>
      <c r="M230" s="13">
        <f t="shared" si="37"/>
        <v>2.7952415663956458</v>
      </c>
      <c r="N230" s="15">
        <f t="shared" si="38"/>
        <v>2.7952415663956458</v>
      </c>
      <c r="O230" s="15">
        <f>SUMSQ($M$3:M230)/B230</f>
        <v>21300.97557900333</v>
      </c>
      <c r="P230" s="15">
        <f>SUM($N$3:N230)/B230</f>
        <v>111.59388647610788</v>
      </c>
      <c r="Q230" s="15">
        <f t="shared" si="34"/>
        <v>0.71489554127765875</v>
      </c>
      <c r="R230" s="15">
        <f>AVERAGE($Q$3:Q230)</f>
        <v>25.624141096819542</v>
      </c>
      <c r="S230" s="15">
        <f>SUM($M$3:M230)/P230</f>
        <v>-7.8079800840823355</v>
      </c>
    </row>
    <row r="231" spans="1:19" x14ac:dyDescent="0.3">
      <c r="A231" s="17">
        <v>41160.625</v>
      </c>
      <c r="B231" s="13">
        <v>229</v>
      </c>
      <c r="C231" s="15">
        <v>499</v>
      </c>
      <c r="D231" s="21">
        <f t="shared" si="39"/>
        <v>370.41666666666669</v>
      </c>
      <c r="E231" s="15">
        <f t="shared" si="31"/>
        <v>499.80616167329686</v>
      </c>
      <c r="F231" s="15">
        <f t="shared" si="35"/>
        <v>0.99838705135087191</v>
      </c>
      <c r="G231" s="21"/>
      <c r="H231" s="15" t="s">
        <v>2</v>
      </c>
      <c r="I231" s="15">
        <f t="shared" si="32"/>
        <v>595.12579906523865</v>
      </c>
      <c r="J231" s="15">
        <f t="shared" si="33"/>
        <v>7.7805601100099295</v>
      </c>
      <c r="K231" s="22">
        <f t="shared" si="40"/>
        <v>0.72105045594850592</v>
      </c>
      <c r="L231" s="26">
        <f t="shared" si="36"/>
        <v>421.35080973634365</v>
      </c>
      <c r="M231" s="13">
        <f t="shared" si="37"/>
        <v>-77.649190263656351</v>
      </c>
      <c r="N231" s="15">
        <f t="shared" si="38"/>
        <v>77.649190263656351</v>
      </c>
      <c r="O231" s="15">
        <f>SUMSQ($M$3:M231)/B231</f>
        <v>21234.287461840002</v>
      </c>
      <c r="P231" s="15">
        <f>SUM($N$3:N231)/B231</f>
        <v>111.44565636164302</v>
      </c>
      <c r="Q231" s="15">
        <f t="shared" si="34"/>
        <v>15.560959972676624</v>
      </c>
      <c r="R231" s="15">
        <f>AVERAGE($Q$3:Q231)</f>
        <v>25.580197074443372</v>
      </c>
      <c r="S231" s="15">
        <f>SUM($M$3:M231)/P231</f>
        <v>-8.5151100936138935</v>
      </c>
    </row>
    <row r="232" spans="1:19" x14ac:dyDescent="0.3">
      <c r="A232" s="17">
        <v>41160.666666666664</v>
      </c>
      <c r="B232" s="13">
        <v>230</v>
      </c>
      <c r="C232" s="15">
        <v>114</v>
      </c>
      <c r="D232" s="21">
        <f t="shared" si="39"/>
        <v>288.91666666666669</v>
      </c>
      <c r="E232" s="15">
        <f t="shared" si="31"/>
        <v>499.7176226816095</v>
      </c>
      <c r="F232" s="15">
        <f t="shared" si="35"/>
        <v>0.22812883681837665</v>
      </c>
      <c r="G232" s="21"/>
      <c r="H232" s="15" t="s">
        <v>2</v>
      </c>
      <c r="I232" s="15">
        <f t="shared" si="32"/>
        <v>554.79731878472887</v>
      </c>
      <c r="J232" s="15">
        <f t="shared" si="33"/>
        <v>2.9696560709579591</v>
      </c>
      <c r="K232" s="22">
        <f t="shared" si="40"/>
        <v>0.93583800042675946</v>
      </c>
      <c r="L232" s="26">
        <f t="shared" si="36"/>
        <v>564.22268161514228</v>
      </c>
      <c r="M232" s="13">
        <f t="shared" si="37"/>
        <v>450.22268161514228</v>
      </c>
      <c r="N232" s="15">
        <f t="shared" si="38"/>
        <v>450.22268161514228</v>
      </c>
      <c r="O232" s="15">
        <f>SUMSQ($M$3:M232)/B232</f>
        <v>22023.270833922132</v>
      </c>
      <c r="P232" s="15">
        <f>SUM($N$3:N232)/B232</f>
        <v>112.91859994970171</v>
      </c>
      <c r="Q232" s="15">
        <f t="shared" si="34"/>
        <v>394.93217685538798</v>
      </c>
      <c r="R232" s="15">
        <f>AVERAGE($Q$3:Q232)</f>
        <v>27.186075247404002</v>
      </c>
      <c r="S232" s="15">
        <f>SUM($M$3:M232)/P232</f>
        <v>-4.4168928058041077</v>
      </c>
    </row>
    <row r="233" spans="1:19" x14ac:dyDescent="0.3">
      <c r="A233" s="17">
        <v>41160.708333333336</v>
      </c>
      <c r="B233" s="13">
        <v>231</v>
      </c>
      <c r="C233" s="15">
        <v>171</v>
      </c>
      <c r="D233" s="21">
        <f t="shared" si="39"/>
        <v>243.08333333333334</v>
      </c>
      <c r="E233" s="15">
        <f t="shared" si="31"/>
        <v>499.62908368992214</v>
      </c>
      <c r="F233" s="15">
        <f t="shared" si="35"/>
        <v>0.34225389510376331</v>
      </c>
      <c r="G233" s="21"/>
      <c r="H233" s="15" t="s">
        <v>2</v>
      </c>
      <c r="I233" s="15">
        <f t="shared" si="32"/>
        <v>513.96427562328529</v>
      </c>
      <c r="J233" s="15">
        <f t="shared" si="33"/>
        <v>-1.4106138522821956</v>
      </c>
      <c r="K233" s="22">
        <f t="shared" si="40"/>
        <v>1.4280944124471635</v>
      </c>
      <c r="L233" s="26">
        <f t="shared" si="36"/>
        <v>796.54390023896394</v>
      </c>
      <c r="M233" s="13">
        <f t="shared" si="37"/>
        <v>625.54390023896394</v>
      </c>
      <c r="N233" s="15">
        <f t="shared" si="38"/>
        <v>625.54390023896394</v>
      </c>
      <c r="O233" s="15">
        <f>SUMSQ($M$3:M233)/B233</f>
        <v>23621.893778910238</v>
      </c>
      <c r="P233" s="15">
        <f>SUM($N$3:N233)/B233</f>
        <v>115.13775709381108</v>
      </c>
      <c r="Q233" s="15">
        <f t="shared" si="34"/>
        <v>365.8151463385754</v>
      </c>
      <c r="R233" s="15">
        <f>AVERAGE($Q$3:Q233)</f>
        <v>28.652001962084398</v>
      </c>
      <c r="S233" s="15">
        <f>SUM($M$3:M233)/P233</f>
        <v>1.1012421266496071</v>
      </c>
    </row>
    <row r="234" spans="1:19" x14ac:dyDescent="0.3">
      <c r="A234" s="17">
        <v>41160.75</v>
      </c>
      <c r="B234" s="13">
        <v>232</v>
      </c>
      <c r="C234" s="15">
        <v>167</v>
      </c>
      <c r="D234" s="21">
        <f t="shared" si="39"/>
        <v>226.66666666666666</v>
      </c>
      <c r="E234" s="15">
        <f t="shared" si="31"/>
        <v>499.54054469823484</v>
      </c>
      <c r="F234" s="15">
        <f t="shared" si="35"/>
        <v>0.33430719842947337</v>
      </c>
      <c r="G234" s="21"/>
      <c r="H234" s="15" t="s">
        <v>2</v>
      </c>
      <c r="I234" s="15">
        <f t="shared" si="32"/>
        <v>474.15394530836562</v>
      </c>
      <c r="J234" s="15">
        <f t="shared" si="33"/>
        <v>-5.2505854985459433</v>
      </c>
      <c r="K234" s="22">
        <f t="shared" si="40"/>
        <v>1.2990397506873752</v>
      </c>
      <c r="L234" s="26">
        <f t="shared" si="36"/>
        <v>665.82758100090518</v>
      </c>
      <c r="M234" s="13">
        <f t="shared" si="37"/>
        <v>498.82758100090518</v>
      </c>
      <c r="N234" s="15">
        <f t="shared" si="38"/>
        <v>498.82758100090518</v>
      </c>
      <c r="O234" s="15">
        <f>SUMSQ($M$3:M234)/B234</f>
        <v>24592.613872825346</v>
      </c>
      <c r="P234" s="15">
        <f>SUM($N$3:N234)/B234</f>
        <v>116.79159254168647</v>
      </c>
      <c r="Q234" s="15">
        <f t="shared" si="34"/>
        <v>298.6991502999432</v>
      </c>
      <c r="R234" s="15">
        <f>AVERAGE($Q$3:Q234)</f>
        <v>29.815998291126895</v>
      </c>
      <c r="S234" s="15">
        <f>SUM($M$3:M234)/P234</f>
        <v>5.356739435308719</v>
      </c>
    </row>
    <row r="235" spans="1:19" x14ac:dyDescent="0.3">
      <c r="A235" s="17">
        <v>41160.791666666664</v>
      </c>
      <c r="B235" s="13">
        <v>233</v>
      </c>
      <c r="C235" s="15">
        <v>215</v>
      </c>
      <c r="D235" s="21">
        <f t="shared" si="39"/>
        <v>261.70233333333334</v>
      </c>
      <c r="E235" s="15">
        <f t="shared" si="31"/>
        <v>499.45200570654748</v>
      </c>
      <c r="F235" s="15">
        <f t="shared" si="35"/>
        <v>0.43047179217120418</v>
      </c>
      <c r="G235" s="21"/>
      <c r="H235" s="15" t="s">
        <v>2</v>
      </c>
      <c r="I235" s="15">
        <f t="shared" si="32"/>
        <v>445.03240577985218</v>
      </c>
      <c r="J235" s="15">
        <f t="shared" si="33"/>
        <v>-7.6376809015426925</v>
      </c>
      <c r="K235" s="22">
        <f t="shared" si="40"/>
        <v>0.93399553670695001</v>
      </c>
      <c r="L235" s="26">
        <f t="shared" si="36"/>
        <v>437.95364520926461</v>
      </c>
      <c r="M235" s="13">
        <f t="shared" si="37"/>
        <v>222.95364520926461</v>
      </c>
      <c r="N235" s="15">
        <f t="shared" si="38"/>
        <v>222.95364520926461</v>
      </c>
      <c r="O235" s="15">
        <f>SUMSQ($M$3:M235)/B235</f>
        <v>24700.406636942396</v>
      </c>
      <c r="P235" s="15">
        <f>SUM($N$3:N235)/B235</f>
        <v>117.24722366901514</v>
      </c>
      <c r="Q235" s="15">
        <f t="shared" si="34"/>
        <v>103.69936986477424</v>
      </c>
      <c r="R235" s="15">
        <f>AVERAGE($Q$3:Q235)</f>
        <v>30.133094306464436</v>
      </c>
      <c r="S235" s="15">
        <f>SUM($M$3:M235)/P235</f>
        <v>7.2374914145969393</v>
      </c>
    </row>
    <row r="236" spans="1:19" x14ac:dyDescent="0.3">
      <c r="A236" s="17">
        <v>41160.833333333336</v>
      </c>
      <c r="B236" s="13">
        <v>234</v>
      </c>
      <c r="C236" s="15">
        <v>194</v>
      </c>
      <c r="D236" s="21">
        <f t="shared" si="39"/>
        <v>338.40466666666663</v>
      </c>
      <c r="E236" s="15">
        <f t="shared" si="31"/>
        <v>499.36346671486012</v>
      </c>
      <c r="F236" s="15">
        <f t="shared" si="35"/>
        <v>0.38849457946184779</v>
      </c>
      <c r="G236" s="21"/>
      <c r="H236" s="15" t="s">
        <v>2</v>
      </c>
      <c r="I236" s="15">
        <f t="shared" si="32"/>
        <v>422.13307976989933</v>
      </c>
      <c r="J236" s="15">
        <f t="shared" si="33"/>
        <v>-9.1638454123837096</v>
      </c>
      <c r="K236" s="22">
        <f t="shared" si="40"/>
        <v>0.68123174361325112</v>
      </c>
      <c r="L236" s="26">
        <f t="shared" si="36"/>
        <v>297.96717107608902</v>
      </c>
      <c r="M236" s="13">
        <f t="shared" si="37"/>
        <v>103.96717107608902</v>
      </c>
      <c r="N236" s="15">
        <f t="shared" si="38"/>
        <v>103.96717107608902</v>
      </c>
      <c r="O236" s="15">
        <f>SUMSQ($M$3:M236)/B236</f>
        <v>24641.042389184371</v>
      </c>
      <c r="P236" s="15">
        <f>SUM($N$3:N236)/B236</f>
        <v>117.1904713075069</v>
      </c>
      <c r="Q236" s="15">
        <f t="shared" si="34"/>
        <v>53.591325296953094</v>
      </c>
      <c r="R236" s="15">
        <f>AVERAGE($Q$3:Q236)</f>
        <v>30.233343156851138</v>
      </c>
      <c r="S236" s="15">
        <f>SUM($M$3:M236)/P236</f>
        <v>8.1281603797500548</v>
      </c>
    </row>
    <row r="237" spans="1:19" x14ac:dyDescent="0.3">
      <c r="A237" s="17">
        <v>41161.625</v>
      </c>
      <c r="B237" s="13">
        <v>235</v>
      </c>
      <c r="C237" s="15">
        <v>499</v>
      </c>
      <c r="D237" s="21">
        <f t="shared" si="39"/>
        <v>412.82133333333331</v>
      </c>
      <c r="E237" s="15">
        <f t="shared" si="31"/>
        <v>499.27492772317277</v>
      </c>
      <c r="F237" s="15">
        <f t="shared" si="35"/>
        <v>0.99944934602579283</v>
      </c>
      <c r="G237" s="21"/>
      <c r="H237" s="15" t="s">
        <v>2</v>
      </c>
      <c r="I237" s="15">
        <f t="shared" si="32"/>
        <v>440.87689929465267</v>
      </c>
      <c r="J237" s="15">
        <f t="shared" si="33"/>
        <v>-6.3730789186700045</v>
      </c>
      <c r="K237" s="22">
        <f t="shared" si="40"/>
        <v>0.72105045594850592</v>
      </c>
      <c r="L237" s="26">
        <f t="shared" si="36"/>
        <v>297.77165472619203</v>
      </c>
      <c r="M237" s="13">
        <f t="shared" si="37"/>
        <v>-201.22834527380797</v>
      </c>
      <c r="N237" s="15">
        <f t="shared" si="38"/>
        <v>201.22834527380797</v>
      </c>
      <c r="O237" s="15">
        <f>SUMSQ($M$3:M237)/B237</f>
        <v>24708.49687664161</v>
      </c>
      <c r="P237" s="15">
        <f>SUM($N$3:N237)/B237</f>
        <v>117.54807928183159</v>
      </c>
      <c r="Q237" s="15">
        <f t="shared" si="34"/>
        <v>40.326321698157912</v>
      </c>
      <c r="R237" s="15">
        <f>AVERAGE($Q$3:Q237)</f>
        <v>30.276292001707763</v>
      </c>
      <c r="S237" s="15">
        <f>SUM($M$3:M237)/P237</f>
        <v>6.3915514832936067</v>
      </c>
    </row>
    <row r="238" spans="1:19" x14ac:dyDescent="0.3">
      <c r="A238" s="17">
        <v>41161.666666666664</v>
      </c>
      <c r="B238" s="13">
        <v>236</v>
      </c>
      <c r="C238" s="15">
        <v>534.428</v>
      </c>
      <c r="D238" s="21">
        <f t="shared" si="39"/>
        <v>468.988</v>
      </c>
      <c r="E238" s="15">
        <f t="shared" si="31"/>
        <v>499.18638873148547</v>
      </c>
      <c r="F238" s="15">
        <f t="shared" si="35"/>
        <v>1.0705981013586312</v>
      </c>
      <c r="G238" s="21"/>
      <c r="H238" s="15" t="s">
        <v>2</v>
      </c>
      <c r="I238" s="15">
        <f t="shared" si="32"/>
        <v>448.16033074457982</v>
      </c>
      <c r="J238" s="15">
        <f t="shared" si="33"/>
        <v>-5.0074278818102886</v>
      </c>
      <c r="K238" s="22">
        <f t="shared" si="40"/>
        <v>0.93583800042675946</v>
      </c>
      <c r="L238" s="26">
        <f t="shared" si="36"/>
        <v>406.62518643844749</v>
      </c>
      <c r="M238" s="13">
        <f t="shared" si="37"/>
        <v>-127.80281356155251</v>
      </c>
      <c r="N238" s="15">
        <f t="shared" si="38"/>
        <v>127.80281356155251</v>
      </c>
      <c r="O238" s="15">
        <f>SUMSQ($M$3:M238)/B238</f>
        <v>24673.009852394182</v>
      </c>
      <c r="P238" s="15">
        <f>SUM($N$3:N238)/B238</f>
        <v>117.59153154572871</v>
      </c>
      <c r="Q238" s="15">
        <f t="shared" si="34"/>
        <v>23.913944172377292</v>
      </c>
      <c r="R238" s="15">
        <f>AVERAGE($Q$3:Q238)</f>
        <v>30.249332900736025</v>
      </c>
      <c r="S238" s="15">
        <f>SUM($M$3:M238)/P238</f>
        <v>5.3023528032550793</v>
      </c>
    </row>
    <row r="239" spans="1:19" x14ac:dyDescent="0.3">
      <c r="A239" s="17">
        <v>41161.708333333336</v>
      </c>
      <c r="B239" s="13">
        <v>237</v>
      </c>
      <c r="C239" s="15">
        <v>671</v>
      </c>
      <c r="D239" s="21">
        <f t="shared" si="39"/>
        <v>505.90466666666663</v>
      </c>
      <c r="E239" s="15">
        <f t="shared" si="31"/>
        <v>499.09784973979811</v>
      </c>
      <c r="F239" s="15">
        <f t="shared" si="35"/>
        <v>1.3444257480768993</v>
      </c>
      <c r="G239" s="21"/>
      <c r="H239" s="15" t="s">
        <v>2</v>
      </c>
      <c r="I239" s="15">
        <f t="shared" si="32"/>
        <v>445.82330162839378</v>
      </c>
      <c r="J239" s="15">
        <f t="shared" si="33"/>
        <v>-4.7403880052478646</v>
      </c>
      <c r="K239" s="22">
        <f t="shared" si="40"/>
        <v>1.4280944124471635</v>
      </c>
      <c r="L239" s="26">
        <f t="shared" si="36"/>
        <v>632.86418443806178</v>
      </c>
      <c r="M239" s="13">
        <f t="shared" si="37"/>
        <v>-38.135815561938216</v>
      </c>
      <c r="N239" s="15">
        <f t="shared" si="38"/>
        <v>38.135815561938216</v>
      </c>
      <c r="O239" s="15">
        <f>SUMSQ($M$3:M239)/B239</f>
        <v>24575.040783095363</v>
      </c>
      <c r="P239" s="15">
        <f>SUM($N$3:N239)/B239</f>
        <v>117.25627536014311</v>
      </c>
      <c r="Q239" s="15">
        <f t="shared" si="34"/>
        <v>5.6834300390369918</v>
      </c>
      <c r="R239" s="15">
        <f>AVERAGE($Q$3:Q239)</f>
        <v>30.145679302163455</v>
      </c>
      <c r="S239" s="15">
        <f>SUM($M$3:M239)/P239</f>
        <v>4.9922784053192872</v>
      </c>
    </row>
    <row r="240" spans="1:19" x14ac:dyDescent="0.3">
      <c r="A240" s="17">
        <v>41161.75</v>
      </c>
      <c r="B240" s="13">
        <v>238</v>
      </c>
      <c r="C240" s="15">
        <v>560</v>
      </c>
      <c r="D240" s="21">
        <f t="shared" si="39"/>
        <v>506.65466666666663</v>
      </c>
      <c r="E240" s="15">
        <f t="shared" si="31"/>
        <v>499.00931074811075</v>
      </c>
      <c r="F240" s="15">
        <f t="shared" si="35"/>
        <v>1.1222235496176465</v>
      </c>
      <c r="G240" s="21"/>
      <c r="H240" s="15" t="s">
        <v>2</v>
      </c>
      <c r="I240" s="15">
        <f t="shared" si="32"/>
        <v>440.08338777040728</v>
      </c>
      <c r="J240" s="15">
        <f t="shared" si="33"/>
        <v>-4.8403405905217278</v>
      </c>
      <c r="K240" s="22">
        <f t="shared" si="40"/>
        <v>1.2990397506873752</v>
      </c>
      <c r="L240" s="26">
        <f t="shared" si="36"/>
        <v>572.98423814547255</v>
      </c>
      <c r="M240" s="13">
        <f t="shared" si="37"/>
        <v>12.984238145472546</v>
      </c>
      <c r="N240" s="15">
        <f t="shared" si="38"/>
        <v>12.984238145472546</v>
      </c>
      <c r="O240" s="15">
        <f>SUMSQ($M$3:M240)/B240</f>
        <v>24472.492672411005</v>
      </c>
      <c r="P240" s="15">
        <f>SUM($N$3:N240)/B240</f>
        <v>116.81815755672012</v>
      </c>
      <c r="Q240" s="15">
        <f t="shared" si="34"/>
        <v>2.318613954548669</v>
      </c>
      <c r="R240" s="15">
        <f>AVERAGE($Q$3:Q240)</f>
        <v>30.02875885952642</v>
      </c>
      <c r="S240" s="15">
        <f>SUM($M$3:M240)/P240</f>
        <v>5.1221507172252565</v>
      </c>
    </row>
    <row r="241" spans="1:19" x14ac:dyDescent="0.3">
      <c r="A241" s="17">
        <v>41161.791666666664</v>
      </c>
      <c r="B241" s="13">
        <v>239</v>
      </c>
      <c r="C241" s="15">
        <v>496</v>
      </c>
      <c r="D241" s="21">
        <f t="shared" si="39"/>
        <v>490.03566666666666</v>
      </c>
      <c r="E241" s="15">
        <f t="shared" si="31"/>
        <v>498.92077175642345</v>
      </c>
      <c r="F241" s="15">
        <f t="shared" si="35"/>
        <v>0.99414582049542455</v>
      </c>
      <c r="G241" s="21"/>
      <c r="H241" s="15" t="s">
        <v>2</v>
      </c>
      <c r="I241" s="15">
        <f t="shared" si="32"/>
        <v>444.82392128842326</v>
      </c>
      <c r="J241" s="15">
        <f t="shared" si="33"/>
        <v>-3.8822531796679574</v>
      </c>
      <c r="K241" s="22">
        <f t="shared" si="40"/>
        <v>0.93399553670695001</v>
      </c>
      <c r="L241" s="26">
        <f t="shared" si="36"/>
        <v>406.51506344874554</v>
      </c>
      <c r="M241" s="13">
        <f t="shared" si="37"/>
        <v>-89.484936551254464</v>
      </c>
      <c r="N241" s="15">
        <f t="shared" si="38"/>
        <v>89.484936551254464</v>
      </c>
      <c r="O241" s="15">
        <f>SUMSQ($M$3:M241)/B241</f>
        <v>24403.601715076991</v>
      </c>
      <c r="P241" s="15">
        <f>SUM($N$3:N241)/B241</f>
        <v>116.70379261527465</v>
      </c>
      <c r="Q241" s="15">
        <f t="shared" si="34"/>
        <v>18.041317853075498</v>
      </c>
      <c r="R241" s="15">
        <f>AVERAGE($Q$3:Q241)</f>
        <v>29.97860220259566</v>
      </c>
      <c r="S241" s="15">
        <f>SUM($M$3:M241)/P241</f>
        <v>4.360400476789895</v>
      </c>
    </row>
    <row r="242" spans="1:19" x14ac:dyDescent="0.3">
      <c r="A242" s="17">
        <v>41161.833333333336</v>
      </c>
      <c r="B242" s="13">
        <v>240</v>
      </c>
      <c r="C242" s="15">
        <v>356</v>
      </c>
      <c r="D242" s="21">
        <f t="shared" si="39"/>
        <v>500.61899999999997</v>
      </c>
      <c r="E242" s="15">
        <f t="shared" si="31"/>
        <v>498.83223276473609</v>
      </c>
      <c r="F242" s="15">
        <f t="shared" si="35"/>
        <v>0.71366679339644845</v>
      </c>
      <c r="G242" s="21"/>
      <c r="H242" s="15" t="s">
        <v>2</v>
      </c>
      <c r="I242" s="15">
        <f t="shared" si="32"/>
        <v>449.10578246836326</v>
      </c>
      <c r="J242" s="15">
        <f t="shared" si="33"/>
        <v>-3.0658417437071619</v>
      </c>
      <c r="K242" s="22">
        <f t="shared" si="40"/>
        <v>0.68123174361325112</v>
      </c>
      <c r="L242" s="26">
        <f t="shared" si="36"/>
        <v>300.3834613974629</v>
      </c>
      <c r="M242" s="13">
        <f t="shared" si="37"/>
        <v>-55.616538602537105</v>
      </c>
      <c r="N242" s="15">
        <f t="shared" si="38"/>
        <v>55.616538602537105</v>
      </c>
      <c r="O242" s="15">
        <f>SUMSQ($M$3:M242)/B242</f>
        <v>24314.808371956366</v>
      </c>
      <c r="P242" s="15">
        <f>SUM($N$3:N242)/B242</f>
        <v>116.44926239022158</v>
      </c>
      <c r="Q242" s="15">
        <f t="shared" si="34"/>
        <v>15.622623202959861</v>
      </c>
      <c r="R242" s="15">
        <f>AVERAGE($Q$3:Q242)</f>
        <v>29.918785623430512</v>
      </c>
      <c r="S242" s="15">
        <f>SUM($M$3:M242)/P242</f>
        <v>3.8923280839806873</v>
      </c>
    </row>
    <row r="243" spans="1:19" x14ac:dyDescent="0.3">
      <c r="A243" s="17">
        <v>41162.625</v>
      </c>
      <c r="B243" s="13">
        <v>241</v>
      </c>
      <c r="C243" s="15">
        <v>346</v>
      </c>
      <c r="D243" s="21">
        <f t="shared" si="39"/>
        <v>536.03499999999997</v>
      </c>
      <c r="E243" s="15">
        <f t="shared" si="31"/>
        <v>498.74369377304873</v>
      </c>
      <c r="F243" s="15">
        <f t="shared" si="35"/>
        <v>0.69374310757189417</v>
      </c>
      <c r="G243" s="21"/>
      <c r="H243" s="15" t="s">
        <v>2</v>
      </c>
      <c r="I243" s="15">
        <f t="shared" si="32"/>
        <v>449.42149289872248</v>
      </c>
      <c r="J243" s="15">
        <f t="shared" si="33"/>
        <v>-2.7276865263005239</v>
      </c>
      <c r="K243" s="22">
        <f t="shared" si="40"/>
        <v>0.72105045594850592</v>
      </c>
      <c r="L243" s="26">
        <f t="shared" si="36"/>
        <v>321.61730263075782</v>
      </c>
      <c r="M243" s="13">
        <f t="shared" si="37"/>
        <v>-24.38269736924218</v>
      </c>
      <c r="N243" s="15">
        <f t="shared" si="38"/>
        <v>24.38269736924218</v>
      </c>
      <c r="O243" s="15">
        <f>SUMSQ($M$3:M243)/B243</f>
        <v>24216.383921993893</v>
      </c>
      <c r="P243" s="15">
        <f>SUM($N$3:N243)/B243</f>
        <v>116.06724344822581</v>
      </c>
      <c r="Q243" s="15">
        <f t="shared" si="34"/>
        <v>7.0470223610526528</v>
      </c>
      <c r="R243" s="15">
        <f>AVERAGE($Q$3:Q243)</f>
        <v>29.823882041428945</v>
      </c>
      <c r="S243" s="15">
        <f>SUM($M$3:M243)/P243</f>
        <v>3.6950652419204073</v>
      </c>
    </row>
    <row r="244" spans="1:19" x14ac:dyDescent="0.3">
      <c r="A244" s="17">
        <v>41162.666666666664</v>
      </c>
      <c r="B244" s="13">
        <v>242</v>
      </c>
      <c r="C244" s="15">
        <v>488</v>
      </c>
      <c r="D244" s="21">
        <f t="shared" si="39"/>
        <v>563.96233333333328</v>
      </c>
      <c r="E244" s="15">
        <f t="shared" si="31"/>
        <v>498.65515478136138</v>
      </c>
      <c r="F244" s="15">
        <f t="shared" si="35"/>
        <v>0.97863221771760645</v>
      </c>
      <c r="G244" s="21"/>
      <c r="H244" s="15" t="s">
        <v>2</v>
      </c>
      <c r="I244" s="15">
        <f t="shared" si="32"/>
        <v>454.1702030788507</v>
      </c>
      <c r="J244" s="15">
        <f t="shared" si="33"/>
        <v>-1.9800468556576487</v>
      </c>
      <c r="K244" s="22">
        <f t="shared" si="40"/>
        <v>0.93583800042675946</v>
      </c>
      <c r="L244" s="26">
        <f t="shared" si="36"/>
        <v>418.03303855858542</v>
      </c>
      <c r="M244" s="13">
        <f t="shared" si="37"/>
        <v>-69.966961441414583</v>
      </c>
      <c r="N244" s="15">
        <f t="shared" si="38"/>
        <v>69.966961441414583</v>
      </c>
      <c r="O244" s="15">
        <f>SUMSQ($M$3:M244)/B244</f>
        <v>24136.545045016002</v>
      </c>
      <c r="P244" s="15">
        <f>SUM($N$3:N244)/B244</f>
        <v>115.87674641513982</v>
      </c>
      <c r="Q244" s="15">
        <f t="shared" si="34"/>
        <v>14.337492098650529</v>
      </c>
      <c r="R244" s="15">
        <f>AVERAGE($Q$3:Q244)</f>
        <v>29.759888694557961</v>
      </c>
      <c r="S244" s="15">
        <f>SUM($M$3:M244)/P244</f>
        <v>3.0973347686498869</v>
      </c>
    </row>
    <row r="245" spans="1:19" x14ac:dyDescent="0.3">
      <c r="A245" s="17">
        <v>41162.708333333336</v>
      </c>
      <c r="B245" s="13">
        <v>243</v>
      </c>
      <c r="C245" s="15">
        <v>844.428</v>
      </c>
      <c r="D245" s="21">
        <f t="shared" si="39"/>
        <v>573.7593333333333</v>
      </c>
      <c r="E245" s="15">
        <f t="shared" si="31"/>
        <v>498.56661578967407</v>
      </c>
      <c r="F245" s="15">
        <f t="shared" si="35"/>
        <v>1.6937114785804901</v>
      </c>
      <c r="G245" s="21"/>
      <c r="H245" s="15" t="s">
        <v>2</v>
      </c>
      <c r="I245" s="15">
        <f t="shared" si="32"/>
        <v>466.10084467646072</v>
      </c>
      <c r="J245" s="15">
        <f t="shared" si="33"/>
        <v>-0.58897801033088171</v>
      </c>
      <c r="K245" s="22">
        <f t="shared" si="40"/>
        <v>1.4280944124471635</v>
      </c>
      <c r="L245" s="26">
        <f t="shared" si="36"/>
        <v>645.77023546595194</v>
      </c>
      <c r="M245" s="13">
        <f t="shared" si="37"/>
        <v>-198.65776453404806</v>
      </c>
      <c r="N245" s="15">
        <f t="shared" si="38"/>
        <v>198.65776453404806</v>
      </c>
      <c r="O245" s="15">
        <f>SUMSQ($M$3:M245)/B245</f>
        <v>24199.624725528964</v>
      </c>
      <c r="P245" s="15">
        <f>SUM($N$3:N245)/B245</f>
        <v>116.21740904114355</v>
      </c>
      <c r="Q245" s="15">
        <f t="shared" si="34"/>
        <v>23.525719721995014</v>
      </c>
      <c r="R245" s="15">
        <f>AVERAGE($Q$3:Q245)</f>
        <v>29.734233678209968</v>
      </c>
      <c r="S245" s="15">
        <f>SUM($M$3:M245)/P245</f>
        <v>1.3788924769339688</v>
      </c>
    </row>
    <row r="246" spans="1:19" x14ac:dyDescent="0.3">
      <c r="A246" s="17">
        <v>41162.75</v>
      </c>
      <c r="B246" s="13">
        <v>244</v>
      </c>
      <c r="C246" s="15">
        <v>811.56399999999996</v>
      </c>
      <c r="D246" s="21">
        <f t="shared" si="39"/>
        <v>574.92599999999993</v>
      </c>
      <c r="E246" s="15">
        <f t="shared" si="31"/>
        <v>498.47807679798672</v>
      </c>
      <c r="F246" s="15">
        <f t="shared" si="35"/>
        <v>1.6280836365224833</v>
      </c>
      <c r="G246" s="21"/>
      <c r="H246" s="15" t="s">
        <v>2</v>
      </c>
      <c r="I246" s="15">
        <f t="shared" si="32"/>
        <v>481.43482673525517</v>
      </c>
      <c r="J246" s="15">
        <f t="shared" si="33"/>
        <v>1.0033179965816514</v>
      </c>
      <c r="K246" s="22">
        <f t="shared" si="40"/>
        <v>1.2990397506873752</v>
      </c>
      <c r="L246" s="26">
        <f t="shared" si="36"/>
        <v>604.718419215984</v>
      </c>
      <c r="M246" s="13">
        <f t="shared" si="37"/>
        <v>-206.84558078401597</v>
      </c>
      <c r="N246" s="15">
        <f t="shared" si="38"/>
        <v>206.84558078401597</v>
      </c>
      <c r="O246" s="15">
        <f>SUMSQ($M$3:M246)/B246</f>
        <v>24275.794682759893</v>
      </c>
      <c r="P246" s="15">
        <f>SUM($N$3:N246)/B246</f>
        <v>116.58883597451597</v>
      </c>
      <c r="Q246" s="15">
        <f t="shared" si="34"/>
        <v>25.487278980341166</v>
      </c>
      <c r="R246" s="15">
        <f>AVERAGE($Q$3:Q246)</f>
        <v>29.716828126169521</v>
      </c>
      <c r="S246" s="15">
        <f>SUM($M$3:M246)/P246</f>
        <v>-0.39964606712953116</v>
      </c>
    </row>
    <row r="247" spans="1:19" x14ac:dyDescent="0.3">
      <c r="A247" s="17">
        <v>41162.791666666664</v>
      </c>
      <c r="B247" s="13">
        <v>245</v>
      </c>
      <c r="C247" s="15">
        <v>579.56399999999996</v>
      </c>
      <c r="D247" s="21">
        <f t="shared" si="39"/>
        <v>577.12833333333333</v>
      </c>
      <c r="E247" s="15">
        <f t="shared" si="31"/>
        <v>498.38953780629936</v>
      </c>
      <c r="F247" s="15">
        <f t="shared" si="35"/>
        <v>1.1628735277048479</v>
      </c>
      <c r="G247" s="21"/>
      <c r="H247" s="15" t="s">
        <v>2</v>
      </c>
      <c r="I247" s="15">
        <f t="shared" si="32"/>
        <v>496.2464469147356</v>
      </c>
      <c r="J247" s="15">
        <f t="shared" si="33"/>
        <v>2.3841482148715292</v>
      </c>
      <c r="K247" s="22">
        <f t="shared" si="40"/>
        <v>0.93399553670695001</v>
      </c>
      <c r="L247" s="26">
        <f t="shared" si="36"/>
        <v>450.59507391671718</v>
      </c>
      <c r="M247" s="13">
        <f t="shared" si="37"/>
        <v>-128.96892608328278</v>
      </c>
      <c r="N247" s="15">
        <f t="shared" si="38"/>
        <v>128.96892608328278</v>
      </c>
      <c r="O247" s="15">
        <f>SUMSQ($M$3:M247)/B247</f>
        <v>24244.599536687714</v>
      </c>
      <c r="P247" s="15">
        <f>SUM($N$3:N247)/B247</f>
        <v>116.63936695455176</v>
      </c>
      <c r="Q247" s="15">
        <f t="shared" si="34"/>
        <v>22.252749667557474</v>
      </c>
      <c r="R247" s="15">
        <f>AVERAGE($Q$3:Q247)</f>
        <v>29.686362499807839</v>
      </c>
      <c r="S247" s="15">
        <f>SUM($M$3:M247)/P247</f>
        <v>-1.5051796013271903</v>
      </c>
    </row>
    <row r="248" spans="1:19" x14ac:dyDescent="0.3">
      <c r="A248" s="17">
        <v>41162.833333333336</v>
      </c>
      <c r="B248" s="13">
        <v>246</v>
      </c>
      <c r="C248" s="15">
        <v>390</v>
      </c>
      <c r="D248" s="21">
        <f t="shared" si="39"/>
        <v>580.99733333333324</v>
      </c>
      <c r="E248" s="15">
        <f t="shared" si="31"/>
        <v>498.30099881461206</v>
      </c>
      <c r="F248" s="15">
        <f t="shared" si="35"/>
        <v>0.78265947876435149</v>
      </c>
      <c r="G248" s="21"/>
      <c r="H248" s="15" t="s">
        <v>2</v>
      </c>
      <c r="I248" s="15">
        <f t="shared" si="32"/>
        <v>506.01677622476035</v>
      </c>
      <c r="J248" s="15">
        <f t="shared" si="33"/>
        <v>3.1227663243868515</v>
      </c>
      <c r="K248" s="22">
        <f t="shared" si="40"/>
        <v>0.68123174361325112</v>
      </c>
      <c r="L248" s="26">
        <f t="shared" si="36"/>
        <v>339.68298973905536</v>
      </c>
      <c r="M248" s="13">
        <f t="shared" si="37"/>
        <v>-50.317010260944642</v>
      </c>
      <c r="N248" s="15">
        <f t="shared" si="38"/>
        <v>50.317010260944642</v>
      </c>
      <c r="O248" s="15">
        <f>SUMSQ($M$3:M248)/B248</f>
        <v>24156.336130122316</v>
      </c>
      <c r="P248" s="15">
        <f>SUM($N$3:N248)/B248</f>
        <v>116.36976387856149</v>
      </c>
      <c r="Q248" s="15">
        <f t="shared" si="34"/>
        <v>12.901797502806319</v>
      </c>
      <c r="R248" s="15">
        <f>AVERAGE($Q$3:Q248)</f>
        <v>29.61813256079564</v>
      </c>
      <c r="S248" s="15">
        <f>SUM($M$3:M248)/P248</f>
        <v>-1.9410558085206022</v>
      </c>
    </row>
    <row r="249" spans="1:19" x14ac:dyDescent="0.3">
      <c r="A249" s="17">
        <v>41163.625</v>
      </c>
      <c r="B249" s="13">
        <v>247</v>
      </c>
      <c r="C249" s="15">
        <v>326</v>
      </c>
      <c r="D249" s="21">
        <f t="shared" si="39"/>
        <v>580.99733333333324</v>
      </c>
      <c r="E249" s="15">
        <f t="shared" si="31"/>
        <v>498.2124598229247</v>
      </c>
      <c r="F249" s="15">
        <f t="shared" si="35"/>
        <v>0.65433931563226522</v>
      </c>
      <c r="G249" s="21"/>
      <c r="H249" s="15" t="s">
        <v>2</v>
      </c>
      <c r="I249" s="15">
        <f t="shared" si="32"/>
        <v>503.43740354385511</v>
      </c>
      <c r="J249" s="15">
        <f t="shared" si="33"/>
        <v>2.5525524238576427</v>
      </c>
      <c r="K249" s="22">
        <f t="shared" si="40"/>
        <v>0.72105045594850592</v>
      </c>
      <c r="L249" s="26">
        <f t="shared" si="36"/>
        <v>367.11529929647634</v>
      </c>
      <c r="M249" s="13">
        <f t="shared" si="37"/>
        <v>41.115299296476337</v>
      </c>
      <c r="N249" s="15">
        <f t="shared" si="38"/>
        <v>41.115299296476337</v>
      </c>
      <c r="O249" s="15">
        <f>SUMSQ($M$3:M249)/B249</f>
        <v>24065.381197758416</v>
      </c>
      <c r="P249" s="15">
        <f>SUM($N$3:N249)/B249</f>
        <v>116.06508993288503</v>
      </c>
      <c r="Q249" s="15">
        <f t="shared" si="34"/>
        <v>12.612054998919122</v>
      </c>
      <c r="R249" s="15">
        <f>AVERAGE($Q$3:Q249)</f>
        <v>29.549282044350793</v>
      </c>
      <c r="S249" s="15">
        <f>SUM($M$3:M249)/P249</f>
        <v>-1.5919076694208159</v>
      </c>
    </row>
    <row r="250" spans="1:19" x14ac:dyDescent="0.3">
      <c r="A250" s="17">
        <v>41163.666666666664</v>
      </c>
      <c r="B250" s="13">
        <v>248</v>
      </c>
      <c r="C250" s="15">
        <v>534.428</v>
      </c>
      <c r="D250" s="21">
        <f t="shared" si="39"/>
        <v>580.99733333333324</v>
      </c>
      <c r="E250" s="15">
        <f t="shared" si="31"/>
        <v>498.12392083123734</v>
      </c>
      <c r="F250" s="15">
        <f t="shared" si="35"/>
        <v>1.0728816217221224</v>
      </c>
      <c r="G250" s="21"/>
      <c r="H250" s="15" t="s">
        <v>2</v>
      </c>
      <c r="I250" s="15">
        <f t="shared" si="32"/>
        <v>512.49785277713693</v>
      </c>
      <c r="J250" s="15">
        <f t="shared" si="33"/>
        <v>3.2033421048000599</v>
      </c>
      <c r="K250" s="22">
        <f t="shared" si="40"/>
        <v>0.93583800042675946</v>
      </c>
      <c r="L250" s="26">
        <f t="shared" si="36"/>
        <v>473.5246286288484</v>
      </c>
      <c r="M250" s="13">
        <f t="shared" si="37"/>
        <v>-60.903371371151593</v>
      </c>
      <c r="N250" s="15">
        <f t="shared" si="38"/>
        <v>60.903371371151593</v>
      </c>
      <c r="O250" s="15">
        <f>SUMSQ($M$3:M250)/B250</f>
        <v>23983.29990520444</v>
      </c>
      <c r="P250" s="15">
        <f>SUM($N$3:N250)/B250</f>
        <v>115.84266364836191</v>
      </c>
      <c r="Q250" s="15">
        <f t="shared" si="34"/>
        <v>11.395991858800736</v>
      </c>
      <c r="R250" s="15">
        <f>AVERAGE($Q$3:Q250)</f>
        <v>29.47608329360261</v>
      </c>
      <c r="S250" s="15">
        <f>SUM($M$3:M250)/P250</f>
        <v>-2.1207063999585607</v>
      </c>
    </row>
    <row r="251" spans="1:19" x14ac:dyDescent="0.3">
      <c r="A251" s="17">
        <v>41163.708333333336</v>
      </c>
      <c r="B251" s="13">
        <v>249</v>
      </c>
      <c r="C251" s="15">
        <v>844.428</v>
      </c>
      <c r="D251" s="21">
        <f t="shared" si="39"/>
        <v>584.08066666666662</v>
      </c>
      <c r="E251" s="15">
        <f t="shared" si="31"/>
        <v>498.03538183955004</v>
      </c>
      <c r="F251" s="15">
        <f t="shared" si="35"/>
        <v>1.695518091266949</v>
      </c>
      <c r="G251" s="21"/>
      <c r="H251" s="15" t="s">
        <v>2</v>
      </c>
      <c r="I251" s="15">
        <f t="shared" si="32"/>
        <v>523.26077946933026</v>
      </c>
      <c r="J251" s="15">
        <f t="shared" si="33"/>
        <v>3.9593005635393874</v>
      </c>
      <c r="K251" s="22">
        <f t="shared" si="40"/>
        <v>1.4280944124471635</v>
      </c>
      <c r="L251" s="26">
        <f t="shared" si="36"/>
        <v>736.46999490322003</v>
      </c>
      <c r="M251" s="13">
        <f t="shared" si="37"/>
        <v>-107.95800509677997</v>
      </c>
      <c r="N251" s="15">
        <f t="shared" si="38"/>
        <v>107.95800509677997</v>
      </c>
      <c r="O251" s="15">
        <f>SUMSQ($M$3:M251)/B251</f>
        <v>23933.78838295252</v>
      </c>
      <c r="P251" s="15">
        <f>SUM($N$3:N251)/B251</f>
        <v>115.81099835297404</v>
      </c>
      <c r="Q251" s="15">
        <f t="shared" si="34"/>
        <v>12.784749569741882</v>
      </c>
      <c r="R251" s="15">
        <f>AVERAGE($Q$3:Q251)</f>
        <v>29.409049824832081</v>
      </c>
      <c r="S251" s="15">
        <f>SUM($M$3:M251)/P251</f>
        <v>-3.0534775480158598</v>
      </c>
    </row>
    <row r="252" spans="1:19" x14ac:dyDescent="0.3">
      <c r="A252" s="17">
        <v>41163.75</v>
      </c>
      <c r="B252" s="13">
        <v>250</v>
      </c>
      <c r="C252" s="15">
        <v>811.56399999999996</v>
      </c>
      <c r="D252" s="21">
        <f t="shared" si="39"/>
        <v>586.49733333333336</v>
      </c>
      <c r="E252" s="15">
        <f t="shared" si="31"/>
        <v>497.94684284786268</v>
      </c>
      <c r="F252" s="15">
        <f t="shared" si="35"/>
        <v>1.6298205554602874</v>
      </c>
      <c r="G252" s="21"/>
      <c r="H252" s="15" t="s">
        <v>2</v>
      </c>
      <c r="I252" s="15">
        <f t="shared" si="32"/>
        <v>536.97221876532103</v>
      </c>
      <c r="J252" s="15">
        <f t="shared" si="33"/>
        <v>4.9345144367845259</v>
      </c>
      <c r="K252" s="22">
        <f t="shared" si="40"/>
        <v>1.2990397506873752</v>
      </c>
      <c r="L252" s="26">
        <f t="shared" si="36"/>
        <v>684.87984132327699</v>
      </c>
      <c r="M252" s="13">
        <f t="shared" si="37"/>
        <v>-126.68415867672297</v>
      </c>
      <c r="N252" s="15">
        <f t="shared" si="38"/>
        <v>126.68415867672297</v>
      </c>
      <c r="O252" s="15">
        <f>SUMSQ($M$3:M252)/B252</f>
        <v>23902.248733659228</v>
      </c>
      <c r="P252" s="15">
        <f>SUM($N$3:N252)/B252</f>
        <v>115.85449099426903</v>
      </c>
      <c r="Q252" s="15">
        <f t="shared" si="34"/>
        <v>15.609879033165958</v>
      </c>
      <c r="R252" s="15">
        <f>AVERAGE($Q$3:Q252)</f>
        <v>29.353853141665418</v>
      </c>
      <c r="S252" s="15">
        <f>SUM($M$3:M252)/P252</f>
        <v>-4.1458077096432149</v>
      </c>
    </row>
    <row r="253" spans="1:19" x14ac:dyDescent="0.3">
      <c r="A253" s="17">
        <v>41163.791666666664</v>
      </c>
      <c r="B253" s="13">
        <v>251</v>
      </c>
      <c r="C253" s="15">
        <v>579.56399999999996</v>
      </c>
      <c r="D253" s="21">
        <f t="shared" si="39"/>
        <v>583.7116666666667</v>
      </c>
      <c r="E253" s="15">
        <f t="shared" si="31"/>
        <v>497.85830385617533</v>
      </c>
      <c r="F253" s="15">
        <f t="shared" si="35"/>
        <v>1.1641143584649907</v>
      </c>
      <c r="G253" s="21"/>
      <c r="H253" s="15" t="s">
        <v>2</v>
      </c>
      <c r="I253" s="15">
        <f t="shared" si="32"/>
        <v>549.76817653797752</v>
      </c>
      <c r="J253" s="15">
        <f t="shared" si="33"/>
        <v>5.7206587703717231</v>
      </c>
      <c r="K253" s="22">
        <f t="shared" si="40"/>
        <v>0.93399553670695001</v>
      </c>
      <c r="L253" s="26">
        <f t="shared" si="36"/>
        <v>506.13847012221055</v>
      </c>
      <c r="M253" s="13">
        <f t="shared" si="37"/>
        <v>-73.425529877789415</v>
      </c>
      <c r="N253" s="15">
        <f t="shared" si="38"/>
        <v>73.425529877789415</v>
      </c>
      <c r="O253" s="15">
        <f>SUMSQ($M$3:M253)/B253</f>
        <v>23828.499967540403</v>
      </c>
      <c r="P253" s="15">
        <f>SUM($N$3:N253)/B253</f>
        <v>115.68545130854601</v>
      </c>
      <c r="Q253" s="15">
        <f t="shared" si="34"/>
        <v>12.669097783469887</v>
      </c>
      <c r="R253" s="15">
        <f>AVERAGE($Q$3:Q253)</f>
        <v>29.287380012748304</v>
      </c>
      <c r="S253" s="15">
        <f>SUM($M$3:M253)/P253</f>
        <v>-4.7865653422723371</v>
      </c>
    </row>
    <row r="254" spans="1:19" x14ac:dyDescent="0.3">
      <c r="A254" s="17">
        <v>41163.833333333336</v>
      </c>
      <c r="B254" s="13">
        <v>252</v>
      </c>
      <c r="C254" s="15">
        <v>427</v>
      </c>
      <c r="D254" s="21">
        <f t="shared" si="39"/>
        <v>581.59266666666656</v>
      </c>
      <c r="E254" s="15">
        <f t="shared" si="31"/>
        <v>497.76976486448797</v>
      </c>
      <c r="F254" s="15">
        <f t="shared" si="35"/>
        <v>0.85782630874787225</v>
      </c>
      <c r="G254" s="21"/>
      <c r="H254" s="15" t="s">
        <v>2</v>
      </c>
      <c r="I254" s="15">
        <f t="shared" si="32"/>
        <v>562.62053059716732</v>
      </c>
      <c r="J254" s="15">
        <f t="shared" si="33"/>
        <v>6.4338282992535305</v>
      </c>
      <c r="K254" s="22">
        <f t="shared" si="40"/>
        <v>0.68123174361325112</v>
      </c>
      <c r="L254" s="26">
        <f t="shared" si="36"/>
        <v>378.41662783480086</v>
      </c>
      <c r="M254" s="13">
        <f t="shared" si="37"/>
        <v>-48.583372165199137</v>
      </c>
      <c r="N254" s="15">
        <f t="shared" si="38"/>
        <v>48.583372165199137</v>
      </c>
      <c r="O254" s="15">
        <f>SUMSQ($M$3:M254)/B254</f>
        <v>23743.308872633268</v>
      </c>
      <c r="P254" s="15">
        <f>SUM($N$3:N254)/B254</f>
        <v>115.41917321670732</v>
      </c>
      <c r="Q254" s="15">
        <f t="shared" si="34"/>
        <v>11.377838914566544</v>
      </c>
      <c r="R254" s="15">
        <f>AVERAGE($Q$3:Q254)</f>
        <v>29.216310405215836</v>
      </c>
      <c r="S254" s="15">
        <f>SUM($M$3:M254)/P254</f>
        <v>-5.2185380229065066</v>
      </c>
    </row>
    <row r="255" spans="1:19" x14ac:dyDescent="0.3">
      <c r="A255" s="17">
        <v>41164.625</v>
      </c>
      <c r="B255" s="13">
        <v>253</v>
      </c>
      <c r="C255" s="15">
        <v>318</v>
      </c>
      <c r="D255" s="21">
        <f t="shared" si="39"/>
        <v>581.59266666666656</v>
      </c>
      <c r="E255" s="15">
        <f t="shared" si="31"/>
        <v>497.68122587280067</v>
      </c>
      <c r="F255" s="15">
        <f t="shared" si="35"/>
        <v>0.63896322277842099</v>
      </c>
      <c r="G255" s="21"/>
      <c r="H255" s="15" t="s">
        <v>2</v>
      </c>
      <c r="I255" s="15">
        <f t="shared" si="32"/>
        <v>556.25124585763763</v>
      </c>
      <c r="J255" s="15">
        <f t="shared" si="33"/>
        <v>5.1535169953752078</v>
      </c>
      <c r="K255" s="22">
        <f t="shared" si="40"/>
        <v>0.72105045594850592</v>
      </c>
      <c r="L255" s="26">
        <f t="shared" si="36"/>
        <v>410.31690494174893</v>
      </c>
      <c r="M255" s="13">
        <f t="shared" si="37"/>
        <v>92.31690494174893</v>
      </c>
      <c r="N255" s="15">
        <f t="shared" si="38"/>
        <v>92.31690494174893</v>
      </c>
      <c r="O255" s="15">
        <f>SUMSQ($M$3:M255)/B255</f>
        <v>23683.147220717812</v>
      </c>
      <c r="P255" s="15">
        <f>SUM($N$3:N255)/B255</f>
        <v>115.32785990336757</v>
      </c>
      <c r="Q255" s="15">
        <f t="shared" si="34"/>
        <v>29.030473252122306</v>
      </c>
      <c r="R255" s="15">
        <f>AVERAGE($Q$3:Q255)</f>
        <v>29.215575871013886</v>
      </c>
      <c r="S255" s="15">
        <f>SUM($M$3:M255)/P255</f>
        <v>-4.4221963321733195</v>
      </c>
    </row>
    <row r="256" spans="1:19" x14ac:dyDescent="0.3">
      <c r="A256" s="17">
        <v>41164.666666666664</v>
      </c>
      <c r="B256" s="13">
        <v>254</v>
      </c>
      <c r="C256" s="15">
        <v>509</v>
      </c>
      <c r="D256" s="21">
        <f t="shared" si="39"/>
        <v>581.59266666666656</v>
      </c>
      <c r="E256" s="15">
        <f t="shared" si="31"/>
        <v>497.59268688111331</v>
      </c>
      <c r="F256" s="15">
        <f t="shared" si="35"/>
        <v>1.0229250015517455</v>
      </c>
      <c r="G256" s="21"/>
      <c r="H256" s="15" t="s">
        <v>2</v>
      </c>
      <c r="I256" s="15">
        <f t="shared" si="32"/>
        <v>559.65404203477817</v>
      </c>
      <c r="J256" s="15">
        <f t="shared" si="33"/>
        <v>4.9784449135517423</v>
      </c>
      <c r="K256" s="22">
        <f t="shared" si="40"/>
        <v>0.93583800042675946</v>
      </c>
      <c r="L256" s="26">
        <f t="shared" si="36"/>
        <v>525.3839106984226</v>
      </c>
      <c r="M256" s="13">
        <f t="shared" si="37"/>
        <v>16.383910698422596</v>
      </c>
      <c r="N256" s="15">
        <f t="shared" si="38"/>
        <v>16.383910698422596</v>
      </c>
      <c r="O256" s="15">
        <f>SUMSQ($M$3:M256)/B256</f>
        <v>23590.963304611734</v>
      </c>
      <c r="P256" s="15">
        <f>SUM($N$3:N256)/B256</f>
        <v>114.93831679626149</v>
      </c>
      <c r="Q256" s="15">
        <f t="shared" si="34"/>
        <v>3.2188429662912763</v>
      </c>
      <c r="R256" s="15">
        <f>AVERAGE($Q$3:Q256)</f>
        <v>29.113226528869308</v>
      </c>
      <c r="S256" s="15">
        <f>SUM($M$3:M256)/P256</f>
        <v>-4.2946385689519984</v>
      </c>
    </row>
    <row r="257" spans="1:19" x14ac:dyDescent="0.3">
      <c r="A257" s="17">
        <v>41164.708333333336</v>
      </c>
      <c r="B257" s="13">
        <v>255</v>
      </c>
      <c r="C257" s="15">
        <v>844.428</v>
      </c>
      <c r="D257" s="21">
        <f t="shared" si="39"/>
        <v>581.59266666666656</v>
      </c>
      <c r="E257" s="15">
        <f t="shared" si="31"/>
        <v>497.50414788942595</v>
      </c>
      <c r="F257" s="15">
        <f t="shared" si="35"/>
        <v>1.6973285621483511</v>
      </c>
      <c r="G257" s="21"/>
      <c r="H257" s="15" t="s">
        <v>2</v>
      </c>
      <c r="I257" s="15">
        <f t="shared" si="32"/>
        <v>567.29894232908384</v>
      </c>
      <c r="J257" s="15">
        <f t="shared" si="33"/>
        <v>5.2450904516271351</v>
      </c>
      <c r="K257" s="22">
        <f t="shared" si="40"/>
        <v>1.4280944124471635</v>
      </c>
      <c r="L257" s="26">
        <f t="shared" si="36"/>
        <v>806.3484996970559</v>
      </c>
      <c r="M257" s="13">
        <f t="shared" si="37"/>
        <v>-38.079500302944098</v>
      </c>
      <c r="N257" s="15">
        <f t="shared" si="38"/>
        <v>38.079500302944098</v>
      </c>
      <c r="O257" s="15">
        <f>SUMSQ($M$3:M257)/B257</f>
        <v>23504.136187116481</v>
      </c>
      <c r="P257" s="15">
        <f>SUM($N$3:N257)/B257</f>
        <v>114.63690967275828</v>
      </c>
      <c r="Q257" s="15">
        <f t="shared" si="34"/>
        <v>4.5095023261834166</v>
      </c>
      <c r="R257" s="15">
        <f>AVERAGE($Q$3:Q257)</f>
        <v>29.016741335917601</v>
      </c>
      <c r="S257" s="15">
        <f>SUM($M$3:M257)/P257</f>
        <v>-4.6381050412504443</v>
      </c>
    </row>
    <row r="258" spans="1:19" x14ac:dyDescent="0.3">
      <c r="A258" s="17">
        <v>41164.75</v>
      </c>
      <c r="B258" s="13">
        <v>256</v>
      </c>
      <c r="C258" s="15">
        <v>811.56399999999996</v>
      </c>
      <c r="D258" s="21">
        <f t="shared" si="39"/>
        <v>584.42599999999993</v>
      </c>
      <c r="E258" s="15">
        <f t="shared" si="31"/>
        <v>497.41560889773865</v>
      </c>
      <c r="F258" s="15">
        <f t="shared" si="35"/>
        <v>1.6315611844155973</v>
      </c>
      <c r="G258" s="21"/>
      <c r="H258" s="15" t="s">
        <v>2</v>
      </c>
      <c r="I258" s="15">
        <f t="shared" si="32"/>
        <v>577.76377623837811</v>
      </c>
      <c r="J258" s="15">
        <f t="shared" si="33"/>
        <v>5.7670647973938483</v>
      </c>
      <c r="K258" s="22">
        <f t="shared" si="40"/>
        <v>1.2990397506873752</v>
      </c>
      <c r="L258" s="26">
        <f t="shared" si="36"/>
        <v>743.75745760099915</v>
      </c>
      <c r="M258" s="13">
        <f t="shared" si="37"/>
        <v>-67.806542399000818</v>
      </c>
      <c r="N258" s="15">
        <f t="shared" si="38"/>
        <v>67.806542399000818</v>
      </c>
      <c r="O258" s="15">
        <f>SUMSQ($M$3:M258)/B258</f>
        <v>23430.283026979727</v>
      </c>
      <c r="P258" s="15">
        <f>SUM($N$3:N258)/B258</f>
        <v>114.45397855059517</v>
      </c>
      <c r="Q258" s="15">
        <f t="shared" si="34"/>
        <v>8.3550456155030073</v>
      </c>
      <c r="R258" s="15">
        <f>AVERAGE($Q$3:Q258)</f>
        <v>28.93603158700973</v>
      </c>
      <c r="S258" s="15">
        <f>SUM($M$3:M258)/P258</f>
        <v>-5.2379530939641183</v>
      </c>
    </row>
    <row r="259" spans="1:19" x14ac:dyDescent="0.3">
      <c r="A259" s="17">
        <v>41164.791666666664</v>
      </c>
      <c r="B259" s="13">
        <v>257</v>
      </c>
      <c r="C259" s="15">
        <v>579.56399999999996</v>
      </c>
      <c r="D259" s="21">
        <f t="shared" si="39"/>
        <v>585.7593333333333</v>
      </c>
      <c r="E259" s="15">
        <f t="shared" ref="E259:E322" si="41">(B259*$V$7)+$V$6</f>
        <v>497.32706990605129</v>
      </c>
      <c r="F259" s="15">
        <f t="shared" si="35"/>
        <v>1.1653578400819482</v>
      </c>
      <c r="G259" s="21"/>
      <c r="H259" s="15" t="s">
        <v>2</v>
      </c>
      <c r="I259" s="15">
        <f t="shared" ref="I259:I322" si="42">$V$4*(C259/K259)+(1-$V$4)*(I258+J258)</f>
        <v>587.2298735882772</v>
      </c>
      <c r="J259" s="15">
        <f t="shared" ref="J259:J322" si="43">$V$5*(I259-I258)+(1-$V$5)*J258</f>
        <v>6.136968052644372</v>
      </c>
      <c r="K259" s="22">
        <f t="shared" si="40"/>
        <v>0.93399553670695001</v>
      </c>
      <c r="L259" s="26">
        <f t="shared" si="36"/>
        <v>545.01520105826376</v>
      </c>
      <c r="M259" s="13">
        <f t="shared" si="37"/>
        <v>-34.548798941736209</v>
      </c>
      <c r="N259" s="15">
        <f t="shared" si="38"/>
        <v>34.548798941736209</v>
      </c>
      <c r="O259" s="15">
        <f>SUMSQ($M$3:M259)/B259</f>
        <v>23343.759044416835</v>
      </c>
      <c r="P259" s="15">
        <f>SUM($N$3:N259)/B259</f>
        <v>114.14306345484086</v>
      </c>
      <c r="Q259" s="15">
        <f t="shared" ref="Q259:Q322" si="44">(N259/C259)*100</f>
        <v>5.9611706285649575</v>
      </c>
      <c r="R259" s="15">
        <f>AVERAGE($Q$3:Q259)</f>
        <v>28.846635240867922</v>
      </c>
      <c r="S259" s="15">
        <f>SUM($M$3:M259)/P259</f>
        <v>-5.5549005854235158</v>
      </c>
    </row>
    <row r="260" spans="1:19" x14ac:dyDescent="0.3">
      <c r="A260" s="17">
        <v>41164.833333333336</v>
      </c>
      <c r="B260" s="13">
        <v>258</v>
      </c>
      <c r="C260" s="15">
        <v>427</v>
      </c>
      <c r="D260" s="21">
        <f t="shared" si="39"/>
        <v>584.2593333333333</v>
      </c>
      <c r="E260" s="15">
        <f t="shared" si="41"/>
        <v>497.23853091436393</v>
      </c>
      <c r="F260" s="15">
        <f t="shared" ref="F260:F323" si="45">C260/E260</f>
        <v>0.85874278329717646</v>
      </c>
      <c r="G260" s="21"/>
      <c r="H260" s="15" t="s">
        <v>2</v>
      </c>
      <c r="I260" s="15">
        <f t="shared" si="42"/>
        <v>596.71073629648242</v>
      </c>
      <c r="J260" s="15">
        <f t="shared" si="43"/>
        <v>6.471357518200457</v>
      </c>
      <c r="K260" s="22">
        <f t="shared" si="40"/>
        <v>0.68123174361325112</v>
      </c>
      <c r="L260" s="26">
        <f t="shared" ref="L260:L323" si="46">(I259+J259)*K260</f>
        <v>404.22032813333288</v>
      </c>
      <c r="M260" s="13">
        <f t="shared" ref="M260:M323" si="47">L260-C260</f>
        <v>-22.779671866667115</v>
      </c>
      <c r="N260" s="15">
        <f t="shared" ref="N260:N323" si="48">ABS(M260)</f>
        <v>22.779671866667115</v>
      </c>
      <c r="O260" s="15">
        <f>SUMSQ($M$3:M260)/B260</f>
        <v>23255.290650641393</v>
      </c>
      <c r="P260" s="15">
        <f>SUM($N$3:N260)/B260</f>
        <v>113.78894178201848</v>
      </c>
      <c r="Q260" s="15">
        <f t="shared" si="44"/>
        <v>5.3348177673693478</v>
      </c>
      <c r="R260" s="15">
        <f>AVERAGE($Q$3:Q260)</f>
        <v>28.755504165389247</v>
      </c>
      <c r="S260" s="15">
        <f>SUM($M$3:M260)/P260</f>
        <v>-5.7723802646154168</v>
      </c>
    </row>
    <row r="261" spans="1:19" x14ac:dyDescent="0.3">
      <c r="A261" s="17">
        <v>41165.625</v>
      </c>
      <c r="B261" s="13">
        <v>259</v>
      </c>
      <c r="C261" s="15">
        <v>352</v>
      </c>
      <c r="D261" s="21">
        <f t="shared" si="39"/>
        <v>584.2593333333333</v>
      </c>
      <c r="E261" s="15">
        <f t="shared" si="41"/>
        <v>497.14999192267658</v>
      </c>
      <c r="F261" s="15">
        <f t="shared" si="45"/>
        <v>0.70803581558691397</v>
      </c>
      <c r="G261" s="21"/>
      <c r="H261" s="15" t="s">
        <v>2</v>
      </c>
      <c r="I261" s="15">
        <f t="shared" si="42"/>
        <v>591.68154997881936</v>
      </c>
      <c r="J261" s="15">
        <f t="shared" si="43"/>
        <v>5.3213031346141051</v>
      </c>
      <c r="K261" s="22">
        <f t="shared" si="40"/>
        <v>0.72105045594850592</v>
      </c>
      <c r="L261" s="26">
        <f t="shared" si="46"/>
        <v>434.92472376505151</v>
      </c>
      <c r="M261" s="13">
        <f t="shared" si="47"/>
        <v>82.92472376505151</v>
      </c>
      <c r="N261" s="15">
        <f t="shared" si="48"/>
        <v>82.92472376505151</v>
      </c>
      <c r="O261" s="15">
        <f>SUMSQ($M$3:M261)/B261</f>
        <v>23192.052114582973</v>
      </c>
      <c r="P261" s="15">
        <f>SUM($N$3:N261)/B261</f>
        <v>113.66977491708812</v>
      </c>
      <c r="Q261" s="15">
        <f t="shared" si="44"/>
        <v>23.558160160525997</v>
      </c>
      <c r="R261" s="15">
        <f>AVERAGE($Q$3:Q261)</f>
        <v>28.735437200119506</v>
      </c>
      <c r="S261" s="15">
        <f>SUM($M$3:M261)/P261</f>
        <v>-5.0489087228998129</v>
      </c>
    </row>
    <row r="262" spans="1:19" x14ac:dyDescent="0.3">
      <c r="A262" s="17">
        <v>41165.666666666664</v>
      </c>
      <c r="B262" s="13">
        <v>260</v>
      </c>
      <c r="C262" s="15">
        <v>491</v>
      </c>
      <c r="D262" s="21">
        <f t="shared" si="39"/>
        <v>584.2593333333333</v>
      </c>
      <c r="E262" s="15">
        <f t="shared" si="41"/>
        <v>497.06145293098928</v>
      </c>
      <c r="F262" s="15">
        <f t="shared" si="45"/>
        <v>0.98780542547556827</v>
      </c>
      <c r="G262" s="21"/>
      <c r="H262" s="15" t="s">
        <v>2</v>
      </c>
      <c r="I262" s="15">
        <f t="shared" si="42"/>
        <v>589.76891344910325</v>
      </c>
      <c r="J262" s="15">
        <f t="shared" si="43"/>
        <v>4.5979091681810837</v>
      </c>
      <c r="K262" s="22">
        <f t="shared" si="40"/>
        <v>0.93583800042675946</v>
      </c>
      <c r="L262" s="26">
        <f t="shared" si="46"/>
        <v>558.69795630674605</v>
      </c>
      <c r="M262" s="13">
        <f t="shared" si="47"/>
        <v>67.69795630674605</v>
      </c>
      <c r="N262" s="15">
        <f t="shared" si="48"/>
        <v>67.69795630674605</v>
      </c>
      <c r="O262" s="15">
        <f>SUMSQ($M$3:M262)/B262</f>
        <v>23120.47888832731</v>
      </c>
      <c r="P262" s="15">
        <f>SUM($N$3:N262)/B262</f>
        <v>113.49296023012526</v>
      </c>
      <c r="Q262" s="15">
        <f t="shared" si="44"/>
        <v>13.787771141903473</v>
      </c>
      <c r="R262" s="15">
        <f>AVERAGE($Q$3:Q262)</f>
        <v>28.677946176818672</v>
      </c>
      <c r="S262" s="15">
        <f>SUM($M$3:M262)/P262</f>
        <v>-4.460279833883753</v>
      </c>
    </row>
    <row r="263" spans="1:19" x14ac:dyDescent="0.3">
      <c r="A263" s="17">
        <v>41165.708333333336</v>
      </c>
      <c r="B263" s="13">
        <v>261</v>
      </c>
      <c r="C263" s="15">
        <v>844.428</v>
      </c>
      <c r="D263" s="21">
        <f t="shared" ref="D263:D326" si="49">(C260+C266+2*SUM(C261:C265))/12</f>
        <v>584.2593333333333</v>
      </c>
      <c r="E263" s="15">
        <f t="shared" si="41"/>
        <v>496.97291393930192</v>
      </c>
      <c r="F263" s="15">
        <f t="shared" si="45"/>
        <v>1.6991429035972265</v>
      </c>
      <c r="G263" s="21"/>
      <c r="H263" s="15" t="s">
        <v>2</v>
      </c>
      <c r="I263" s="15">
        <f t="shared" si="42"/>
        <v>594.05984443114289</v>
      </c>
      <c r="J263" s="15">
        <f t="shared" si="43"/>
        <v>4.5672113495669393</v>
      </c>
      <c r="K263" s="22">
        <f t="shared" si="40"/>
        <v>1.4280944124471635</v>
      </c>
      <c r="L263" s="26">
        <f t="shared" si="46"/>
        <v>848.81193832371821</v>
      </c>
      <c r="M263" s="13">
        <f t="shared" si="47"/>
        <v>4.3839383237182119</v>
      </c>
      <c r="N263" s="15">
        <f t="shared" si="48"/>
        <v>4.3839383237182119</v>
      </c>
      <c r="O263" s="15">
        <f>SUMSQ($M$3:M263)/B263</f>
        <v>23031.968313717727</v>
      </c>
      <c r="P263" s="15">
        <f>SUM($N$3:N263)/B263</f>
        <v>113.0749180005988</v>
      </c>
      <c r="Q263" s="15">
        <f t="shared" si="44"/>
        <v>0.51916070093817501</v>
      </c>
      <c r="R263" s="15">
        <f>AVERAGE($Q$3:Q263)</f>
        <v>28.570058109861279</v>
      </c>
      <c r="S263" s="15">
        <f>SUM($M$3:M263)/P263</f>
        <v>-4.4379994463124239</v>
      </c>
    </row>
    <row r="264" spans="1:19" x14ac:dyDescent="0.3">
      <c r="A264" s="17">
        <v>41165.75</v>
      </c>
      <c r="B264" s="13">
        <v>262</v>
      </c>
      <c r="C264" s="15">
        <v>811.56399999999996</v>
      </c>
      <c r="D264" s="21">
        <f t="shared" si="49"/>
        <v>585.5093333333333</v>
      </c>
      <c r="E264" s="15">
        <f t="shared" si="41"/>
        <v>496.88437494761456</v>
      </c>
      <c r="F264" s="15">
        <f t="shared" si="45"/>
        <v>1.6333055352878854</v>
      </c>
      <c r="G264" s="21"/>
      <c r="H264" s="15" t="s">
        <v>2</v>
      </c>
      <c r="I264" s="15">
        <f t="shared" si="42"/>
        <v>601.23849693837724</v>
      </c>
      <c r="J264" s="15">
        <f t="shared" si="43"/>
        <v>4.8283554653336802</v>
      </c>
      <c r="K264" s="22">
        <f t="shared" si="40"/>
        <v>1.2990397506873752</v>
      </c>
      <c r="L264" s="26">
        <f t="shared" si="46"/>
        <v>777.64034129609081</v>
      </c>
      <c r="M264" s="13">
        <f t="shared" si="47"/>
        <v>-33.923658703909155</v>
      </c>
      <c r="N264" s="15">
        <f t="shared" si="48"/>
        <v>33.923658703909155</v>
      </c>
      <c r="O264" s="15">
        <f>SUMSQ($M$3:M264)/B264</f>
        <v>22948.452459924374</v>
      </c>
      <c r="P264" s="15">
        <f>SUM($N$3:N264)/B264</f>
        <v>112.77281395748166</v>
      </c>
      <c r="Q264" s="15">
        <f t="shared" si="44"/>
        <v>4.1800349330316715</v>
      </c>
      <c r="R264" s="15">
        <f>AVERAGE($Q$3:Q264)</f>
        <v>28.47696641834666</v>
      </c>
      <c r="S264" s="15">
        <f>SUM($M$3:M264)/P264</f>
        <v>-4.7507024377735343</v>
      </c>
    </row>
    <row r="265" spans="1:19" x14ac:dyDescent="0.3">
      <c r="A265" s="17">
        <v>41165.791666666664</v>
      </c>
      <c r="B265" s="13">
        <v>263</v>
      </c>
      <c r="C265" s="15">
        <v>579.56399999999996</v>
      </c>
      <c r="D265" s="21">
        <f t="shared" si="49"/>
        <v>590.37833333333333</v>
      </c>
      <c r="E265" s="15">
        <f t="shared" si="41"/>
        <v>496.79583595592726</v>
      </c>
      <c r="F265" s="15">
        <f t="shared" si="45"/>
        <v>1.1666039810595663</v>
      </c>
      <c r="G265" s="21"/>
      <c r="H265" s="15" t="s">
        <v>2</v>
      </c>
      <c r="I265" s="15">
        <f t="shared" si="42"/>
        <v>607.51228381942224</v>
      </c>
      <c r="J265" s="15">
        <f t="shared" si="43"/>
        <v>4.9728986069048124</v>
      </c>
      <c r="K265" s="22">
        <f t="shared" si="40"/>
        <v>0.93399553670695001</v>
      </c>
      <c r="L265" s="26">
        <f t="shared" si="46"/>
        <v>566.06373509109574</v>
      </c>
      <c r="M265" s="13">
        <f t="shared" si="47"/>
        <v>-13.500264908904228</v>
      </c>
      <c r="N265" s="15">
        <f t="shared" si="48"/>
        <v>13.500264908904228</v>
      </c>
      <c r="O265" s="15">
        <f>SUMSQ($M$3:M265)/B265</f>
        <v>22861.888979668427</v>
      </c>
      <c r="P265" s="15">
        <f>SUM($N$3:N265)/B265</f>
        <v>112.39535179379885</v>
      </c>
      <c r="Q265" s="15">
        <f t="shared" si="44"/>
        <v>2.3293829342236974</v>
      </c>
      <c r="R265" s="15">
        <f>AVERAGE($Q$3:Q265)</f>
        <v>28.377545948825279</v>
      </c>
      <c r="S265" s="15">
        <f>SUM($M$3:M265)/P265</f>
        <v>-4.8867710125499801</v>
      </c>
    </row>
    <row r="266" spans="1:19" x14ac:dyDescent="0.3">
      <c r="A266" s="17">
        <v>41165.833333333336</v>
      </c>
      <c r="B266" s="13">
        <v>264</v>
      </c>
      <c r="C266" s="15">
        <v>427</v>
      </c>
      <c r="D266" s="21">
        <f t="shared" si="49"/>
        <v>593.99733333333324</v>
      </c>
      <c r="E266" s="15">
        <f t="shared" si="41"/>
        <v>496.7072969642399</v>
      </c>
      <c r="F266" s="15">
        <f t="shared" si="45"/>
        <v>0.85966121820582309</v>
      </c>
      <c r="G266" s="21"/>
      <c r="H266" s="15" t="s">
        <v>2</v>
      </c>
      <c r="I266" s="15">
        <f t="shared" si="42"/>
        <v>613.91724300334727</v>
      </c>
      <c r="J266" s="15">
        <f t="shared" si="43"/>
        <v>5.1161046646068344</v>
      </c>
      <c r="K266" s="22">
        <f t="shared" ref="K266:K329" si="50">K260</f>
        <v>0.68123174361325112</v>
      </c>
      <c r="L266" s="26">
        <f t="shared" si="46"/>
        <v>417.24434876156693</v>
      </c>
      <c r="M266" s="13">
        <f t="shared" si="47"/>
        <v>-9.7556512384330745</v>
      </c>
      <c r="N266" s="15">
        <f t="shared" si="48"/>
        <v>9.7556512384330745</v>
      </c>
      <c r="O266" s="15">
        <f>SUMSQ($M$3:M266)/B266</f>
        <v>22775.651418120768</v>
      </c>
      <c r="P266" s="15">
        <f>SUM($N$3:N266)/B266</f>
        <v>112.00656504927095</v>
      </c>
      <c r="Q266" s="15">
        <f t="shared" si="44"/>
        <v>2.2846958403824531</v>
      </c>
      <c r="R266" s="15">
        <f>AVERAGE($Q$3:Q266)</f>
        <v>28.278709395384208</v>
      </c>
      <c r="S266" s="15">
        <f>SUM($M$3:M266)/P266</f>
        <v>-4.9908324399004975</v>
      </c>
    </row>
    <row r="267" spans="1:19" x14ac:dyDescent="0.3">
      <c r="A267" s="17">
        <v>41166.625</v>
      </c>
      <c r="B267" s="13">
        <v>265</v>
      </c>
      <c r="C267" s="15">
        <v>367</v>
      </c>
      <c r="D267" s="21">
        <f t="shared" si="49"/>
        <v>593.70033333333322</v>
      </c>
      <c r="E267" s="15">
        <f t="shared" si="41"/>
        <v>496.61875797255254</v>
      </c>
      <c r="F267" s="15">
        <f t="shared" si="45"/>
        <v>0.73899745852991638</v>
      </c>
      <c r="G267" s="21"/>
      <c r="H267" s="15" t="s">
        <v>2</v>
      </c>
      <c r="I267" s="15">
        <f t="shared" si="42"/>
        <v>608.02797669444556</v>
      </c>
      <c r="J267" s="15">
        <f t="shared" si="43"/>
        <v>4.0155675672559799</v>
      </c>
      <c r="K267" s="22">
        <f t="shared" si="50"/>
        <v>0.72105045594850592</v>
      </c>
      <c r="L267" s="26">
        <f t="shared" si="46"/>
        <v>446.35427758330832</v>
      </c>
      <c r="M267" s="13">
        <f t="shared" si="47"/>
        <v>79.354277583308317</v>
      </c>
      <c r="N267" s="15">
        <f t="shared" si="48"/>
        <v>79.354277583308317</v>
      </c>
      <c r="O267" s="15">
        <f>SUMSQ($M$3:M267)/B267</f>
        <v>22713.468210394909</v>
      </c>
      <c r="P267" s="15">
        <f>SUM($N$3:N267)/B267</f>
        <v>111.88334887015411</v>
      </c>
      <c r="Q267" s="15">
        <f t="shared" si="44"/>
        <v>21.622418960029513</v>
      </c>
      <c r="R267" s="15">
        <f>AVERAGE($Q$3:Q267)</f>
        <v>28.253591318269663</v>
      </c>
      <c r="S267" s="15">
        <f>SUM($M$3:M267)/P267</f>
        <v>-4.2870697524711812</v>
      </c>
    </row>
    <row r="268" spans="1:19" x14ac:dyDescent="0.3">
      <c r="A268" s="17">
        <v>41166.666666666664</v>
      </c>
      <c r="B268" s="13">
        <v>266</v>
      </c>
      <c r="C268" s="15">
        <v>534.428</v>
      </c>
      <c r="D268" s="21">
        <f t="shared" si="49"/>
        <v>593.35633333333328</v>
      </c>
      <c r="E268" s="15">
        <f t="shared" si="41"/>
        <v>496.53021898086524</v>
      </c>
      <c r="F268" s="15">
        <f t="shared" si="45"/>
        <v>1.0763252256769396</v>
      </c>
      <c r="G268" s="21"/>
      <c r="H268" s="15" t="s">
        <v>2</v>
      </c>
      <c r="I268" s="15">
        <f t="shared" si="42"/>
        <v>607.9460822417268</v>
      </c>
      <c r="J268" s="15">
        <f t="shared" si="43"/>
        <v>3.6058213652585063</v>
      </c>
      <c r="K268" s="22">
        <f t="shared" si="50"/>
        <v>0.93583800042675946</v>
      </c>
      <c r="L268" s="26">
        <f t="shared" si="46"/>
        <v>572.77360663597756</v>
      </c>
      <c r="M268" s="13">
        <f t="shared" si="47"/>
        <v>38.34560663597756</v>
      </c>
      <c r="N268" s="15">
        <f t="shared" si="48"/>
        <v>38.34560663597756</v>
      </c>
      <c r="O268" s="15">
        <f>SUMSQ($M$3:M268)/B268</f>
        <v>22633.606997379444</v>
      </c>
      <c r="P268" s="15">
        <f>SUM($N$3:N268)/B268</f>
        <v>111.60689119258201</v>
      </c>
      <c r="Q268" s="15">
        <f t="shared" si="44"/>
        <v>7.1750744040315171</v>
      </c>
      <c r="R268" s="15">
        <f>AVERAGE($Q$3:Q268)</f>
        <v>28.174348773479295</v>
      </c>
      <c r="S268" s="15">
        <f>SUM($M$3:M268)/P268</f>
        <v>-3.9541116986132159</v>
      </c>
    </row>
    <row r="269" spans="1:19" x14ac:dyDescent="0.3">
      <c r="A269" s="17">
        <v>41166.708333333336</v>
      </c>
      <c r="B269" s="13">
        <v>267</v>
      </c>
      <c r="C269" s="15">
        <v>844.428</v>
      </c>
      <c r="D269" s="21">
        <f t="shared" si="49"/>
        <v>591.39266666666663</v>
      </c>
      <c r="E269" s="15">
        <f t="shared" si="41"/>
        <v>496.44167998917789</v>
      </c>
      <c r="F269" s="15">
        <f t="shared" si="45"/>
        <v>1.700961128039064</v>
      </c>
      <c r="G269" s="21"/>
      <c r="H269" s="15" t="s">
        <v>2</v>
      </c>
      <c r="I269" s="15">
        <f t="shared" si="42"/>
        <v>609.52641732187374</v>
      </c>
      <c r="J269" s="15">
        <f t="shared" si="43"/>
        <v>3.4032727367473496</v>
      </c>
      <c r="K269" s="22">
        <f t="shared" si="50"/>
        <v>1.4280944124471635</v>
      </c>
      <c r="L269" s="26">
        <f t="shared" si="46"/>
        <v>873.35385646256202</v>
      </c>
      <c r="M269" s="13">
        <f t="shared" si="47"/>
        <v>28.925856462562024</v>
      </c>
      <c r="N269" s="15">
        <f t="shared" si="48"/>
        <v>28.925856462562024</v>
      </c>
      <c r="O269" s="15">
        <f>SUMSQ($M$3:M269)/B269</f>
        <v>22551.97066095515</v>
      </c>
      <c r="P269" s="15">
        <f>SUM($N$3:N269)/B269</f>
        <v>111.29722439584037</v>
      </c>
      <c r="Q269" s="15">
        <f t="shared" si="44"/>
        <v>3.4254970776149092</v>
      </c>
      <c r="R269" s="15">
        <f>AVERAGE($Q$3:Q269)</f>
        <v>28.081656445030365</v>
      </c>
      <c r="S269" s="15">
        <f>SUM($M$3:M269)/P269</f>
        <v>-3.7052160095314211</v>
      </c>
    </row>
    <row r="270" spans="1:19" x14ac:dyDescent="0.3">
      <c r="A270" s="17">
        <v>41166.75</v>
      </c>
      <c r="B270" s="13">
        <v>268</v>
      </c>
      <c r="C270" s="15">
        <v>808</v>
      </c>
      <c r="D270" s="21">
        <f t="shared" si="49"/>
        <v>600.476</v>
      </c>
      <c r="E270" s="15">
        <f t="shared" si="41"/>
        <v>496.35314099749053</v>
      </c>
      <c r="F270" s="15">
        <f t="shared" si="45"/>
        <v>1.6278732484219036</v>
      </c>
      <c r="G270" s="21"/>
      <c r="H270" s="15" t="s">
        <v>2</v>
      </c>
      <c r="I270" s="15">
        <f t="shared" si="42"/>
        <v>613.8365112880042</v>
      </c>
      <c r="J270" s="15">
        <f t="shared" si="43"/>
        <v>3.4939548596856618</v>
      </c>
      <c r="K270" s="22">
        <f t="shared" si="50"/>
        <v>1.2990397506873752</v>
      </c>
      <c r="L270" s="26">
        <f t="shared" si="46"/>
        <v>796.22003176264127</v>
      </c>
      <c r="M270" s="13">
        <f t="shared" si="47"/>
        <v>-11.77996823735873</v>
      </c>
      <c r="N270" s="15">
        <f t="shared" si="48"/>
        <v>11.77996823735873</v>
      </c>
      <c r="O270" s="15">
        <f>SUMSQ($M$3:M270)/B270</f>
        <v>22468.339306442904</v>
      </c>
      <c r="P270" s="15">
        <f>SUM($N$3:N270)/B270</f>
        <v>110.9258913504729</v>
      </c>
      <c r="Q270" s="15">
        <f t="shared" si="44"/>
        <v>1.4579168610592488</v>
      </c>
      <c r="R270" s="15">
        <f>AVERAGE($Q$3:Q270)</f>
        <v>27.982314133149874</v>
      </c>
      <c r="S270" s="15">
        <f>SUM($M$3:M270)/P270</f>
        <v>-3.823816249941987</v>
      </c>
    </row>
    <row r="271" spans="1:19" x14ac:dyDescent="0.3">
      <c r="A271" s="17">
        <v>41166.791666666664</v>
      </c>
      <c r="B271" s="13">
        <v>269</v>
      </c>
      <c r="C271" s="15">
        <v>579</v>
      </c>
      <c r="D271" s="21">
        <f t="shared" si="49"/>
        <v>611.476</v>
      </c>
      <c r="E271" s="15">
        <f t="shared" si="41"/>
        <v>496.26460200580317</v>
      </c>
      <c r="F271" s="15">
        <f t="shared" si="45"/>
        <v>1.166716299449521</v>
      </c>
      <c r="G271" s="21"/>
      <c r="H271" s="15" t="s">
        <v>2</v>
      </c>
      <c r="I271" s="15">
        <f t="shared" si="42"/>
        <v>617.58915046146672</v>
      </c>
      <c r="J271" s="15">
        <f t="shared" si="43"/>
        <v>3.5198232910633469</v>
      </c>
      <c r="K271" s="22">
        <f t="shared" si="50"/>
        <v>0.93399553670695001</v>
      </c>
      <c r="L271" s="26">
        <f t="shared" si="46"/>
        <v>576.58390005516321</v>
      </c>
      <c r="M271" s="13">
        <f t="shared" si="47"/>
        <v>-2.4160999448367875</v>
      </c>
      <c r="N271" s="15">
        <f t="shared" si="48"/>
        <v>2.4160999448367875</v>
      </c>
      <c r="O271" s="15">
        <f>SUMSQ($M$3:M271)/B271</f>
        <v>22384.835582400156</v>
      </c>
      <c r="P271" s="15">
        <f>SUM($N$3:N271)/B271</f>
        <v>110.52250922628838</v>
      </c>
      <c r="Q271" s="15">
        <f t="shared" si="44"/>
        <v>0.41728841879737261</v>
      </c>
      <c r="R271" s="15">
        <f>AVERAGE($Q$3:Q271)</f>
        <v>27.879841918598377</v>
      </c>
      <c r="S271" s="15">
        <f>SUM($M$3:M271)/P271</f>
        <v>-3.8596330178921674</v>
      </c>
    </row>
    <row r="272" spans="1:19" x14ac:dyDescent="0.3">
      <c r="A272" s="17">
        <v>41166.833333333336</v>
      </c>
      <c r="B272" s="13">
        <v>270</v>
      </c>
      <c r="C272" s="15">
        <v>404</v>
      </c>
      <c r="D272" s="21">
        <f t="shared" si="49"/>
        <v>601.85699999999997</v>
      </c>
      <c r="E272" s="15">
        <f t="shared" si="41"/>
        <v>496.17606301411587</v>
      </c>
      <c r="F272" s="15">
        <f t="shared" si="45"/>
        <v>0.81422710629332895</v>
      </c>
      <c r="G272" s="21"/>
      <c r="H272" s="15" t="s">
        <v>2</v>
      </c>
      <c r="I272" s="15">
        <f t="shared" si="42"/>
        <v>618.30241793029768</v>
      </c>
      <c r="J272" s="15">
        <f t="shared" si="43"/>
        <v>3.2391677088401085</v>
      </c>
      <c r="K272" s="22">
        <f t="shared" si="50"/>
        <v>0.68123174361325112</v>
      </c>
      <c r="L272" s="26">
        <f t="shared" si="46"/>
        <v>423.11914916327311</v>
      </c>
      <c r="M272" s="13">
        <f t="shared" si="47"/>
        <v>19.119149163273107</v>
      </c>
      <c r="N272" s="15">
        <f t="shared" si="48"/>
        <v>19.119149163273107</v>
      </c>
      <c r="O272" s="15">
        <f>SUMSQ($M$3:M272)/B272</f>
        <v>22303.282642705071</v>
      </c>
      <c r="P272" s="15">
        <f>SUM($N$3:N272)/B272</f>
        <v>110.18397826309203</v>
      </c>
      <c r="Q272" s="15">
        <f t="shared" si="44"/>
        <v>4.7324626641765111</v>
      </c>
      <c r="R272" s="15">
        <f>AVERAGE($Q$3:Q272)</f>
        <v>27.794110884322741</v>
      </c>
      <c r="S272" s="15">
        <f>SUM($M$3:M272)/P272</f>
        <v>-3.6979711850110775</v>
      </c>
    </row>
    <row r="273" spans="1:19" x14ac:dyDescent="0.3">
      <c r="A273" s="17">
        <v>41167.625</v>
      </c>
      <c r="B273" s="13">
        <v>271</v>
      </c>
      <c r="C273" s="15">
        <v>499</v>
      </c>
      <c r="D273" s="21">
        <f t="shared" si="49"/>
        <v>576.07133333333331</v>
      </c>
      <c r="E273" s="15">
        <f t="shared" si="41"/>
        <v>496.08752402242851</v>
      </c>
      <c r="F273" s="15">
        <f t="shared" si="45"/>
        <v>1.0058708913982684</v>
      </c>
      <c r="G273" s="21"/>
      <c r="H273" s="15" t="s">
        <v>2</v>
      </c>
      <c r="I273" s="15">
        <f t="shared" si="42"/>
        <v>628.59201544811265</v>
      </c>
      <c r="J273" s="15">
        <f t="shared" si="43"/>
        <v>3.9442106897375941</v>
      </c>
      <c r="K273" s="22">
        <f t="shared" si="50"/>
        <v>0.72105045594850592</v>
      </c>
      <c r="L273" s="26">
        <f t="shared" si="46"/>
        <v>448.16284371605764</v>
      </c>
      <c r="M273" s="13">
        <f t="shared" si="47"/>
        <v>-50.837156283942363</v>
      </c>
      <c r="N273" s="15">
        <f t="shared" si="48"/>
        <v>50.837156283942363</v>
      </c>
      <c r="O273" s="15">
        <f>SUMSQ($M$3:M273)/B273</f>
        <v>22230.519298853902</v>
      </c>
      <c r="P273" s="15">
        <f>SUM($N$3:N273)/B273</f>
        <v>109.96498630006934</v>
      </c>
      <c r="Q273" s="15">
        <f t="shared" si="44"/>
        <v>10.187806870529531</v>
      </c>
      <c r="R273" s="15">
        <f>AVERAGE($Q$3:Q273)</f>
        <v>27.729142972832729</v>
      </c>
      <c r="S273" s="15">
        <f>SUM($M$3:M273)/P273</f>
        <v>-4.1676387036521154</v>
      </c>
    </row>
    <row r="274" spans="1:19" x14ac:dyDescent="0.3">
      <c r="A274" s="17">
        <v>41167.666666666664</v>
      </c>
      <c r="B274" s="13">
        <v>272</v>
      </c>
      <c r="C274" s="15">
        <v>534.428</v>
      </c>
      <c r="D274" s="21">
        <f t="shared" si="49"/>
        <v>551.48799999999994</v>
      </c>
      <c r="E274" s="15">
        <f t="shared" si="41"/>
        <v>495.99898503074115</v>
      </c>
      <c r="F274" s="15">
        <f t="shared" si="45"/>
        <v>1.0774780113045535</v>
      </c>
      <c r="G274" s="21"/>
      <c r="H274" s="15" t="s">
        <v>2</v>
      </c>
      <c r="I274" s="15">
        <f t="shared" si="42"/>
        <v>626.38949593026064</v>
      </c>
      <c r="J274" s="15">
        <f t="shared" si="43"/>
        <v>3.3295376689786336</v>
      </c>
      <c r="K274" s="22">
        <f t="shared" si="50"/>
        <v>0.93583800042675946</v>
      </c>
      <c r="L274" s="26">
        <f t="shared" si="46"/>
        <v>591.95143706633428</v>
      </c>
      <c r="M274" s="13">
        <f t="shared" si="47"/>
        <v>57.523437066334282</v>
      </c>
      <c r="N274" s="15">
        <f t="shared" si="48"/>
        <v>57.523437066334282</v>
      </c>
      <c r="O274" s="15">
        <f>SUMSQ($M$3:M274)/B274</f>
        <v>22160.954690446073</v>
      </c>
      <c r="P274" s="15">
        <f>SUM($N$3:N274)/B274</f>
        <v>109.77218648671001</v>
      </c>
      <c r="Q274" s="15">
        <f t="shared" si="44"/>
        <v>10.763552258926232</v>
      </c>
      <c r="R274" s="15">
        <f>AVERAGE($Q$3:Q274)</f>
        <v>27.666769477561015</v>
      </c>
      <c r="S274" s="15">
        <f>SUM($M$3:M274)/P274</f>
        <v>-3.6509329795752055</v>
      </c>
    </row>
    <row r="275" spans="1:19" x14ac:dyDescent="0.3">
      <c r="A275" s="17">
        <v>41167.708333333336</v>
      </c>
      <c r="B275" s="13">
        <v>273</v>
      </c>
      <c r="C275" s="15">
        <v>729</v>
      </c>
      <c r="D275" s="21">
        <f t="shared" si="49"/>
        <v>536.90466666666669</v>
      </c>
      <c r="E275" s="15">
        <f t="shared" si="41"/>
        <v>495.9104460390538</v>
      </c>
      <c r="F275" s="15">
        <f t="shared" si="45"/>
        <v>1.4700234806963313</v>
      </c>
      <c r="G275" s="21"/>
      <c r="H275" s="15" t="s">
        <v>2</v>
      </c>
      <c r="I275" s="15">
        <f t="shared" si="42"/>
        <v>617.79417542386977</v>
      </c>
      <c r="J275" s="15">
        <f t="shared" si="43"/>
        <v>2.1370518514416839</v>
      </c>
      <c r="K275" s="22">
        <f t="shared" si="50"/>
        <v>1.4280944124471635</v>
      </c>
      <c r="L275" s="26">
        <f t="shared" si="46"/>
        <v>899.29823329470128</v>
      </c>
      <c r="M275" s="13">
        <f t="shared" si="47"/>
        <v>170.29823329470128</v>
      </c>
      <c r="N275" s="15">
        <f t="shared" si="48"/>
        <v>170.29823329470128</v>
      </c>
      <c r="O275" s="15">
        <f>SUMSQ($M$3:M275)/B275</f>
        <v>22186.011589980328</v>
      </c>
      <c r="P275" s="15">
        <f>SUM($N$3:N275)/B275</f>
        <v>109.99389361787483</v>
      </c>
      <c r="Q275" s="15">
        <f t="shared" si="44"/>
        <v>23.360525829177131</v>
      </c>
      <c r="R275" s="15">
        <f>AVERAGE($Q$3:Q275)</f>
        <v>27.650995691303198</v>
      </c>
      <c r="S275" s="15">
        <f>SUM($M$3:M275)/P275</f>
        <v>-2.095322340259937</v>
      </c>
    </row>
    <row r="276" spans="1:19" x14ac:dyDescent="0.3">
      <c r="A276" s="17">
        <v>41167.75</v>
      </c>
      <c r="B276" s="13">
        <v>274</v>
      </c>
      <c r="C276" s="15">
        <v>614</v>
      </c>
      <c r="D276" s="21">
        <f t="shared" si="49"/>
        <v>530.73799999999994</v>
      </c>
      <c r="E276" s="15">
        <f t="shared" si="41"/>
        <v>495.82190704736649</v>
      </c>
      <c r="F276" s="15">
        <f t="shared" si="45"/>
        <v>1.2383478649751227</v>
      </c>
      <c r="G276" s="21"/>
      <c r="H276" s="15" t="s">
        <v>2</v>
      </c>
      <c r="I276" s="15">
        <f t="shared" si="42"/>
        <v>605.20378673149389</v>
      </c>
      <c r="J276" s="15">
        <f t="shared" si="43"/>
        <v>0.66430779705992737</v>
      </c>
      <c r="K276" s="22">
        <f t="shared" si="50"/>
        <v>1.2990397506873752</v>
      </c>
      <c r="L276" s="26">
        <f t="shared" si="46"/>
        <v>805.3153069230392</v>
      </c>
      <c r="M276" s="13">
        <f t="shared" si="47"/>
        <v>191.3153069230392</v>
      </c>
      <c r="N276" s="15">
        <f t="shared" si="48"/>
        <v>191.3153069230392</v>
      </c>
      <c r="O276" s="15">
        <f>SUMSQ($M$3:M276)/B276</f>
        <v>22238.623031852869</v>
      </c>
      <c r="P276" s="15">
        <f>SUM($N$3:N276)/B276</f>
        <v>110.29068709709075</v>
      </c>
      <c r="Q276" s="15">
        <f t="shared" si="44"/>
        <v>31.158844775739286</v>
      </c>
      <c r="R276" s="15">
        <f>AVERAGE($Q$3:Q276)</f>
        <v>27.663798060224497</v>
      </c>
      <c r="S276" s="15">
        <f>SUM($M$3:M276)/P276</f>
        <v>-0.35503773434830393</v>
      </c>
    </row>
    <row r="277" spans="1:19" x14ac:dyDescent="0.3">
      <c r="A277" s="17">
        <v>41167.791666666664</v>
      </c>
      <c r="B277" s="13">
        <v>275</v>
      </c>
      <c r="C277" s="15">
        <v>478</v>
      </c>
      <c r="D277" s="21">
        <f t="shared" si="49"/>
        <v>530.73799999999994</v>
      </c>
      <c r="E277" s="15">
        <f t="shared" si="41"/>
        <v>495.73336805567914</v>
      </c>
      <c r="F277" s="15">
        <f t="shared" si="45"/>
        <v>0.96422801207586373</v>
      </c>
      <c r="G277" s="21"/>
      <c r="H277" s="15" t="s">
        <v>2</v>
      </c>
      <c r="I277" s="15">
        <f t="shared" si="42"/>
        <v>596.45925983190727</v>
      </c>
      <c r="J277" s="15">
        <f t="shared" si="43"/>
        <v>-0.27657567260472715</v>
      </c>
      <c r="K277" s="22">
        <f t="shared" si="50"/>
        <v>0.93399553670695001</v>
      </c>
      <c r="L277" s="26">
        <f t="shared" si="46"/>
        <v>565.87809612281376</v>
      </c>
      <c r="M277" s="13">
        <f t="shared" si="47"/>
        <v>87.878096122813758</v>
      </c>
      <c r="N277" s="15">
        <f t="shared" si="48"/>
        <v>87.878096122813758</v>
      </c>
      <c r="O277" s="15">
        <f>SUMSQ($M$3:M277)/B277</f>
        <v>22185.837347294026</v>
      </c>
      <c r="P277" s="15">
        <f>SUM($N$3:N277)/B277</f>
        <v>110.20918676627521</v>
      </c>
      <c r="Q277" s="15">
        <f t="shared" si="44"/>
        <v>18.384538937827148</v>
      </c>
      <c r="R277" s="15">
        <f>AVERAGE($Q$3:Q277)</f>
        <v>27.630055299779418</v>
      </c>
      <c r="S277" s="15">
        <f>SUM($M$3:M277)/P277</f>
        <v>0.44207512899508872</v>
      </c>
    </row>
    <row r="278" spans="1:19" x14ac:dyDescent="0.3">
      <c r="A278" s="17">
        <v>41167.833333333336</v>
      </c>
      <c r="B278" s="13">
        <v>276</v>
      </c>
      <c r="C278" s="15">
        <v>330</v>
      </c>
      <c r="D278" s="21">
        <f t="shared" si="49"/>
        <v>517.48799999999994</v>
      </c>
      <c r="E278" s="15">
        <f t="shared" si="41"/>
        <v>495.64482906399178</v>
      </c>
      <c r="F278" s="15">
        <f t="shared" si="45"/>
        <v>0.66579933986841677</v>
      </c>
      <c r="G278" s="21"/>
      <c r="H278" s="15" t="s">
        <v>2</v>
      </c>
      <c r="I278" s="15">
        <f t="shared" si="42"/>
        <v>585.00608087331477</v>
      </c>
      <c r="J278" s="15">
        <f t="shared" si="43"/>
        <v>-1.3942360012035047</v>
      </c>
      <c r="K278" s="22">
        <f t="shared" si="50"/>
        <v>0.68123174361325112</v>
      </c>
      <c r="L278" s="26">
        <f t="shared" si="46"/>
        <v>406.13856944186983</v>
      </c>
      <c r="M278" s="13">
        <f t="shared" si="47"/>
        <v>76.138569441869834</v>
      </c>
      <c r="N278" s="15">
        <f t="shared" si="48"/>
        <v>76.138569441869834</v>
      </c>
      <c r="O278" s="15">
        <f>SUMSQ($M$3:M278)/B278</f>
        <v>22126.457798052576</v>
      </c>
      <c r="P278" s="15">
        <f>SUM($N$3:N278)/B278</f>
        <v>110.08574250060708</v>
      </c>
      <c r="Q278" s="15">
        <f t="shared" si="44"/>
        <v>23.072293770263585</v>
      </c>
      <c r="R278" s="15">
        <f>AVERAGE($Q$3:Q278)</f>
        <v>27.61354167104929</v>
      </c>
      <c r="S278" s="15">
        <f>SUM($M$3:M278)/P278</f>
        <v>1.1342005518773353</v>
      </c>
    </row>
    <row r="279" spans="1:19" x14ac:dyDescent="0.3">
      <c r="A279" s="17">
        <v>41168.625</v>
      </c>
      <c r="B279" s="13">
        <v>277</v>
      </c>
      <c r="C279" s="15">
        <v>499</v>
      </c>
      <c r="D279" s="21">
        <f t="shared" si="49"/>
        <v>493.15466666666663</v>
      </c>
      <c r="E279" s="15">
        <f t="shared" si="41"/>
        <v>495.55629007230448</v>
      </c>
      <c r="F279" s="15">
        <f t="shared" si="45"/>
        <v>1.0069491801369186</v>
      </c>
      <c r="G279" s="21"/>
      <c r="H279" s="15" t="s">
        <v>2</v>
      </c>
      <c r="I279" s="15">
        <f t="shared" si="42"/>
        <v>594.45524875778881</v>
      </c>
      <c r="J279" s="15">
        <f t="shared" si="43"/>
        <v>-0.30989561263575061</v>
      </c>
      <c r="K279" s="22">
        <f t="shared" si="50"/>
        <v>0.72105045594850592</v>
      </c>
      <c r="L279" s="26">
        <f t="shared" si="46"/>
        <v>420.81358684198455</v>
      </c>
      <c r="M279" s="13">
        <f t="shared" si="47"/>
        <v>-78.186413158015455</v>
      </c>
      <c r="N279" s="15">
        <f t="shared" si="48"/>
        <v>78.186413158015455</v>
      </c>
      <c r="O279" s="15">
        <f>SUMSQ($M$3:M279)/B279</f>
        <v>22068.647896985658</v>
      </c>
      <c r="P279" s="15">
        <f>SUM($N$3:N279)/B279</f>
        <v>109.97058246687931</v>
      </c>
      <c r="Q279" s="15">
        <f t="shared" si="44"/>
        <v>15.668619871345783</v>
      </c>
      <c r="R279" s="15">
        <f>AVERAGE($Q$3:Q279)</f>
        <v>27.570419209678519</v>
      </c>
      <c r="S279" s="15">
        <f>SUM($M$3:M279)/P279</f>
        <v>0.42441256282384571</v>
      </c>
    </row>
    <row r="280" spans="1:19" x14ac:dyDescent="0.3">
      <c r="A280" s="17">
        <v>41168.666666666664</v>
      </c>
      <c r="B280" s="13">
        <v>278</v>
      </c>
      <c r="C280" s="15">
        <v>534.428</v>
      </c>
      <c r="D280" s="21">
        <f t="shared" si="49"/>
        <v>475.82133333333331</v>
      </c>
      <c r="E280" s="15">
        <f t="shared" si="41"/>
        <v>495.46775108061712</v>
      </c>
      <c r="F280" s="15">
        <f t="shared" si="45"/>
        <v>1.0786332689350828</v>
      </c>
      <c r="G280" s="21"/>
      <c r="H280" s="15" t="s">
        <v>2</v>
      </c>
      <c r="I280" s="15">
        <f t="shared" si="42"/>
        <v>591.83771023683312</v>
      </c>
      <c r="J280" s="15">
        <f t="shared" si="43"/>
        <v>-0.54065990346774462</v>
      </c>
      <c r="K280" s="22">
        <f t="shared" si="50"/>
        <v>0.93583800042675946</v>
      </c>
      <c r="L280" s="26">
        <f t="shared" si="46"/>
        <v>556.02379925021091</v>
      </c>
      <c r="M280" s="13">
        <f t="shared" si="47"/>
        <v>21.595799250210916</v>
      </c>
      <c r="N280" s="15">
        <f t="shared" si="48"/>
        <v>21.595799250210916</v>
      </c>
      <c r="O280" s="15">
        <f>SUMSQ($M$3:M280)/B280</f>
        <v>21990.941892123319</v>
      </c>
      <c r="P280" s="15">
        <f>SUM($N$3:N280)/B280</f>
        <v>109.65268756322223</v>
      </c>
      <c r="Q280" s="15">
        <f t="shared" si="44"/>
        <v>4.0409183744509862</v>
      </c>
      <c r="R280" s="15">
        <f>AVERAGE($Q$3:Q280)</f>
        <v>27.485780717465474</v>
      </c>
      <c r="S280" s="15">
        <f>SUM($M$3:M280)/P280</f>
        <v>0.62259026666217088</v>
      </c>
    </row>
    <row r="281" spans="1:19" x14ac:dyDescent="0.3">
      <c r="A281" s="17">
        <v>41168.708333333336</v>
      </c>
      <c r="B281" s="13">
        <v>279</v>
      </c>
      <c r="C281" s="15">
        <v>570</v>
      </c>
      <c r="D281" s="21">
        <f t="shared" si="49"/>
        <v>469.07133333333331</v>
      </c>
      <c r="E281" s="15">
        <f t="shared" si="41"/>
        <v>495.37921208892976</v>
      </c>
      <c r="F281" s="15">
        <f t="shared" si="45"/>
        <v>1.1506336682890004</v>
      </c>
      <c r="G281" s="21"/>
      <c r="H281" s="15" t="s">
        <v>2</v>
      </c>
      <c r="I281" s="15">
        <f t="shared" si="42"/>
        <v>572.08067281058572</v>
      </c>
      <c r="J281" s="15">
        <f t="shared" si="43"/>
        <v>-2.4622976557457097</v>
      </c>
      <c r="K281" s="22">
        <f t="shared" si="50"/>
        <v>1.4280944124471635</v>
      </c>
      <c r="L281" s="26">
        <f t="shared" si="46"/>
        <v>844.42801367756829</v>
      </c>
      <c r="M281" s="13">
        <f t="shared" si="47"/>
        <v>274.42801367756829</v>
      </c>
      <c r="N281" s="15">
        <f t="shared" si="48"/>
        <v>274.42801367756829</v>
      </c>
      <c r="O281" s="15">
        <f>SUMSQ($M$3:M281)/B281</f>
        <v>22182.05226057813</v>
      </c>
      <c r="P281" s="15">
        <f>SUM($N$3:N281)/B281</f>
        <v>110.24328012994032</v>
      </c>
      <c r="Q281" s="15">
        <f t="shared" si="44"/>
        <v>48.145265557468122</v>
      </c>
      <c r="R281" s="15">
        <f>AVERAGE($Q$3:Q281)</f>
        <v>27.559829050225339</v>
      </c>
      <c r="S281" s="15">
        <f>SUM($M$3:M281)/P281</f>
        <v>3.1085496482311901</v>
      </c>
    </row>
    <row r="282" spans="1:19" x14ac:dyDescent="0.3">
      <c r="A282" s="17">
        <v>41168.75</v>
      </c>
      <c r="B282" s="13">
        <v>280</v>
      </c>
      <c r="C282" s="15">
        <v>481</v>
      </c>
      <c r="D282" s="21">
        <f t="shared" si="49"/>
        <v>455.15466666666663</v>
      </c>
      <c r="E282" s="15">
        <f t="shared" si="41"/>
        <v>495.29067309724246</v>
      </c>
      <c r="F282" s="15">
        <f t="shared" si="45"/>
        <v>0.97114689641160123</v>
      </c>
      <c r="G282" s="21"/>
      <c r="H282" s="15" t="s">
        <v>2</v>
      </c>
      <c r="I282" s="15">
        <f t="shared" si="42"/>
        <v>549.68388801454523</v>
      </c>
      <c r="J282" s="15">
        <f t="shared" si="43"/>
        <v>-4.4557463697751878</v>
      </c>
      <c r="K282" s="22">
        <f t="shared" si="50"/>
        <v>1.2990397506873752</v>
      </c>
      <c r="L282" s="26">
        <f t="shared" si="46"/>
        <v>739.95691204809111</v>
      </c>
      <c r="M282" s="13">
        <f t="shared" si="47"/>
        <v>258.95691204809111</v>
      </c>
      <c r="N282" s="15">
        <f t="shared" si="48"/>
        <v>258.95691204809111</v>
      </c>
      <c r="O282" s="15">
        <f>SUMSQ($M$3:M282)/B282</f>
        <v>22342.32593928136</v>
      </c>
      <c r="P282" s="15">
        <f>SUM($N$3:N282)/B282</f>
        <v>110.77440024393371</v>
      </c>
      <c r="Q282" s="15">
        <f t="shared" si="44"/>
        <v>53.837195851993989</v>
      </c>
      <c r="R282" s="15">
        <f>AVERAGE($Q$3:Q282)</f>
        <v>27.653676788803086</v>
      </c>
      <c r="S282" s="15">
        <f>SUM($M$3:M282)/P282</f>
        <v>5.4313417214715871</v>
      </c>
    </row>
    <row r="283" spans="1:19" x14ac:dyDescent="0.3">
      <c r="A283" s="17">
        <v>41168.791666666664</v>
      </c>
      <c r="B283" s="13">
        <v>281</v>
      </c>
      <c r="C283" s="15">
        <v>403</v>
      </c>
      <c r="D283" s="21">
        <f t="shared" si="49"/>
        <v>434.95233333333334</v>
      </c>
      <c r="E283" s="15">
        <f t="shared" si="41"/>
        <v>495.2021341055551</v>
      </c>
      <c r="F283" s="15">
        <f t="shared" si="45"/>
        <v>0.81380909379138155</v>
      </c>
      <c r="G283" s="21"/>
      <c r="H283" s="15" t="s">
        <v>2</v>
      </c>
      <c r="I283" s="15">
        <f t="shared" si="42"/>
        <v>533.85328527684567</v>
      </c>
      <c r="J283" s="15">
        <f t="shared" si="43"/>
        <v>-5.593232006567626</v>
      </c>
      <c r="K283" s="22">
        <f t="shared" si="50"/>
        <v>0.93399553670695001</v>
      </c>
      <c r="L283" s="26">
        <f t="shared" si="46"/>
        <v>509.24065078323997</v>
      </c>
      <c r="M283" s="13">
        <f t="shared" si="47"/>
        <v>106.24065078323997</v>
      </c>
      <c r="N283" s="15">
        <f t="shared" si="48"/>
        <v>106.24065078323997</v>
      </c>
      <c r="O283" s="15">
        <f>SUMSQ($M$3:M283)/B283</f>
        <v>22302.983412375899</v>
      </c>
      <c r="P283" s="15">
        <f>SUM($N$3:N283)/B283</f>
        <v>110.75826590421593</v>
      </c>
      <c r="Q283" s="15">
        <f t="shared" si="44"/>
        <v>26.362444363086841</v>
      </c>
      <c r="R283" s="15">
        <f>AVERAGE($Q$3:Q283)</f>
        <v>27.649081655615483</v>
      </c>
      <c r="S283" s="15">
        <f>SUM($M$3:M283)/P283</f>
        <v>6.3913448510587783</v>
      </c>
    </row>
    <row r="284" spans="1:19" x14ac:dyDescent="0.3">
      <c r="A284" s="17">
        <v>41168.833333333336</v>
      </c>
      <c r="B284" s="13">
        <v>282</v>
      </c>
      <c r="C284" s="15">
        <v>324</v>
      </c>
      <c r="D284" s="21">
        <f t="shared" si="49"/>
        <v>450.83333333333331</v>
      </c>
      <c r="E284" s="15">
        <f t="shared" si="41"/>
        <v>495.11359511386775</v>
      </c>
      <c r="F284" s="15">
        <f t="shared" si="45"/>
        <v>0.65439528059310403</v>
      </c>
      <c r="G284" s="21"/>
      <c r="H284" s="15" t="s">
        <v>2</v>
      </c>
      <c r="I284" s="15">
        <f t="shared" si="42"/>
        <v>522.99495552537564</v>
      </c>
      <c r="J284" s="15">
        <f t="shared" si="43"/>
        <v>-6.1197417810578658</v>
      </c>
      <c r="K284" s="22">
        <f t="shared" si="50"/>
        <v>0.68123174361325112</v>
      </c>
      <c r="L284" s="26">
        <f t="shared" si="46"/>
        <v>359.86751717054045</v>
      </c>
      <c r="M284" s="13">
        <f t="shared" si="47"/>
        <v>35.867517170540452</v>
      </c>
      <c r="N284" s="15">
        <f t="shared" si="48"/>
        <v>35.867517170540452</v>
      </c>
      <c r="O284" s="15">
        <f>SUMSQ($M$3:M284)/B284</f>
        <v>22228.456800232649</v>
      </c>
      <c r="P284" s="15">
        <f>SUM($N$3:N284)/B284</f>
        <v>110.49269587324545</v>
      </c>
      <c r="Q284" s="15">
        <f t="shared" si="44"/>
        <v>11.070221348932238</v>
      </c>
      <c r="R284" s="15">
        <f>AVERAGE($Q$3:Q284)</f>
        <v>27.59029137084001</v>
      </c>
      <c r="S284" s="15">
        <f>SUM($M$3:M284)/P284</f>
        <v>6.731320869597349</v>
      </c>
    </row>
    <row r="285" spans="1:19" x14ac:dyDescent="0.3">
      <c r="A285" s="17">
        <v>41169.625</v>
      </c>
      <c r="B285" s="13">
        <v>283</v>
      </c>
      <c r="C285" s="15">
        <v>338</v>
      </c>
      <c r="D285" s="21">
        <f t="shared" si="49"/>
        <v>497.91666666666669</v>
      </c>
      <c r="E285" s="15">
        <f t="shared" si="41"/>
        <v>495.02505612218039</v>
      </c>
      <c r="F285" s="15">
        <f t="shared" si="45"/>
        <v>0.68279372088304147</v>
      </c>
      <c r="G285" s="21"/>
      <c r="H285" s="15" t="s">
        <v>2</v>
      </c>
      <c r="I285" s="15">
        <f t="shared" si="42"/>
        <v>512.06374621765428</v>
      </c>
      <c r="J285" s="15">
        <f t="shared" si="43"/>
        <v>-6.6008885337242162</v>
      </c>
      <c r="K285" s="22">
        <f t="shared" si="50"/>
        <v>0.72105045594850592</v>
      </c>
      <c r="L285" s="26">
        <f t="shared" si="46"/>
        <v>372.69310853882178</v>
      </c>
      <c r="M285" s="13">
        <f t="shared" si="47"/>
        <v>34.693108538821775</v>
      </c>
      <c r="N285" s="15">
        <f t="shared" si="48"/>
        <v>34.693108538821775</v>
      </c>
      <c r="O285" s="15">
        <f>SUMSQ($M$3:M285)/B285</f>
        <v>22154.164061645559</v>
      </c>
      <c r="P285" s="15">
        <f>SUM($N$3:N285)/B285</f>
        <v>110.2248528084595</v>
      </c>
      <c r="Q285" s="15">
        <f t="shared" si="44"/>
        <v>10.264233295509401</v>
      </c>
      <c r="R285" s="15">
        <f>AVERAGE($Q$3:Q285)</f>
        <v>27.529068550785837</v>
      </c>
      <c r="S285" s="15">
        <f>SUM($M$3:M285)/P285</f>
        <v>7.0624262892980436</v>
      </c>
    </row>
    <row r="286" spans="1:19" x14ac:dyDescent="0.3">
      <c r="A286" s="17">
        <v>41169.666666666664</v>
      </c>
      <c r="B286" s="13">
        <v>284</v>
      </c>
      <c r="C286" s="15">
        <v>453</v>
      </c>
      <c r="D286" s="21">
        <f t="shared" si="49"/>
        <v>529.25</v>
      </c>
      <c r="E286" s="15">
        <f t="shared" si="41"/>
        <v>494.93651713049309</v>
      </c>
      <c r="F286" s="15">
        <f t="shared" si="45"/>
        <v>0.9152688967594681</v>
      </c>
      <c r="G286" s="21"/>
      <c r="H286" s="15" t="s">
        <v>2</v>
      </c>
      <c r="I286" s="15">
        <f t="shared" si="42"/>
        <v>503.32238572021521</v>
      </c>
      <c r="J286" s="15">
        <f t="shared" si="43"/>
        <v>-6.8149357300957023</v>
      </c>
      <c r="K286" s="22">
        <f t="shared" si="50"/>
        <v>0.93583800042675946</v>
      </c>
      <c r="L286" s="26">
        <f t="shared" si="46"/>
        <v>473.03135002492479</v>
      </c>
      <c r="M286" s="13">
        <f t="shared" si="47"/>
        <v>20.031350024924791</v>
      </c>
      <c r="N286" s="15">
        <f t="shared" si="48"/>
        <v>20.031350024924791</v>
      </c>
      <c r="O286" s="15">
        <f>SUMSQ($M$3:M286)/B286</f>
        <v>22077.569311371528</v>
      </c>
      <c r="P286" s="15">
        <f>SUM($N$3:N286)/B286</f>
        <v>109.90727005217944</v>
      </c>
      <c r="Q286" s="15">
        <f t="shared" si="44"/>
        <v>4.4219315728310793</v>
      </c>
      <c r="R286" s="15">
        <f>AVERAGE($Q$3:Q286)</f>
        <v>27.447705392412757</v>
      </c>
      <c r="S286" s="15">
        <f>SUM($M$3:M286)/P286</f>
        <v>7.2650903607587392</v>
      </c>
    </row>
    <row r="287" spans="1:19" x14ac:dyDescent="0.3">
      <c r="A287" s="17">
        <v>41169.708333333336</v>
      </c>
      <c r="B287" s="13">
        <v>285</v>
      </c>
      <c r="C287" s="15">
        <v>842</v>
      </c>
      <c r="D287" s="21">
        <f t="shared" si="49"/>
        <v>537.5</v>
      </c>
      <c r="E287" s="15">
        <f t="shared" si="41"/>
        <v>494.84797813880573</v>
      </c>
      <c r="F287" s="15">
        <f t="shared" si="45"/>
        <v>1.7015326669957971</v>
      </c>
      <c r="G287" s="21"/>
      <c r="H287" s="15" t="s">
        <v>2</v>
      </c>
      <c r="I287" s="15">
        <f t="shared" si="42"/>
        <v>505.81639229617588</v>
      </c>
      <c r="J287" s="15">
        <f t="shared" si="43"/>
        <v>-5.8840414994900652</v>
      </c>
      <c r="K287" s="22">
        <f t="shared" si="50"/>
        <v>1.4280944124471635</v>
      </c>
      <c r="L287" s="26">
        <f t="shared" si="46"/>
        <v>709.05951506927909</v>
      </c>
      <c r="M287" s="13">
        <f t="shared" si="47"/>
        <v>-132.94048493072091</v>
      </c>
      <c r="N287" s="15">
        <f t="shared" si="48"/>
        <v>132.94048493072091</v>
      </c>
      <c r="O287" s="15">
        <f>SUMSQ($M$3:M287)/B287</f>
        <v>22062.115287589928</v>
      </c>
      <c r="P287" s="15">
        <f>SUM($N$3:N287)/B287</f>
        <v>109.98808834999889</v>
      </c>
      <c r="Q287" s="15">
        <f t="shared" si="44"/>
        <v>15.788656167544051</v>
      </c>
      <c r="R287" s="15">
        <f>AVERAGE($Q$3:Q287)</f>
        <v>27.406796447764098</v>
      </c>
      <c r="S287" s="15">
        <f>SUM($M$3:M287)/P287</f>
        <v>6.0510712867815952</v>
      </c>
    </row>
    <row r="288" spans="1:19" x14ac:dyDescent="0.3">
      <c r="A288" s="17">
        <v>41169.75</v>
      </c>
      <c r="B288" s="13">
        <v>286</v>
      </c>
      <c r="C288" s="15">
        <v>774</v>
      </c>
      <c r="D288" s="21">
        <f t="shared" si="49"/>
        <v>513.66666666666663</v>
      </c>
      <c r="E288" s="15">
        <f t="shared" si="41"/>
        <v>494.75943914711837</v>
      </c>
      <c r="F288" s="15">
        <f t="shared" si="45"/>
        <v>1.5643966314907405</v>
      </c>
      <c r="G288" s="21"/>
      <c r="H288" s="15" t="s">
        <v>2</v>
      </c>
      <c r="I288" s="15">
        <f t="shared" si="42"/>
        <v>509.52158804632393</v>
      </c>
      <c r="J288" s="15">
        <f t="shared" si="43"/>
        <v>-4.9251177745262531</v>
      </c>
      <c r="K288" s="22">
        <f t="shared" si="50"/>
        <v>1.2990397506873752</v>
      </c>
      <c r="L288" s="26">
        <f t="shared" si="46"/>
        <v>649.43199633948007</v>
      </c>
      <c r="M288" s="13">
        <f t="shared" si="47"/>
        <v>-124.56800366051993</v>
      </c>
      <c r="N288" s="15">
        <f t="shared" si="48"/>
        <v>124.56800366051993</v>
      </c>
      <c r="O288" s="15">
        <f>SUMSQ($M$3:M288)/B288</f>
        <v>22039.230924822019</v>
      </c>
      <c r="P288" s="15">
        <f>SUM($N$3:N288)/B288</f>
        <v>110.03906707486085</v>
      </c>
      <c r="Q288" s="15">
        <f t="shared" si="44"/>
        <v>16.094057320480612</v>
      </c>
      <c r="R288" s="15">
        <f>AVERAGE($Q$3:Q288)</f>
        <v>27.367241415850518</v>
      </c>
      <c r="S288" s="15">
        <f>SUM($M$3:M288)/P288</f>
        <v>4.9162336070526864</v>
      </c>
    </row>
    <row r="289" spans="1:19" x14ac:dyDescent="0.3">
      <c r="A289" s="17">
        <v>41169.791666666664</v>
      </c>
      <c r="B289" s="13">
        <v>287</v>
      </c>
      <c r="C289" s="15">
        <v>486</v>
      </c>
      <c r="D289" s="21">
        <f t="shared" si="49"/>
        <v>462.5</v>
      </c>
      <c r="E289" s="15">
        <f t="shared" si="41"/>
        <v>494.67090015543107</v>
      </c>
      <c r="F289" s="15">
        <f t="shared" si="45"/>
        <v>0.98247137611550106</v>
      </c>
      <c r="G289" s="21"/>
      <c r="H289" s="15" t="s">
        <v>2</v>
      </c>
      <c r="I289" s="15">
        <f t="shared" si="42"/>
        <v>506.17133314319005</v>
      </c>
      <c r="J289" s="15">
        <f t="shared" si="43"/>
        <v>-4.7676314873870149</v>
      </c>
      <c r="K289" s="22">
        <f t="shared" si="50"/>
        <v>0.93399553670695001</v>
      </c>
      <c r="L289" s="26">
        <f t="shared" si="46"/>
        <v>471.29085107194021</v>
      </c>
      <c r="M289" s="13">
        <f t="shared" si="47"/>
        <v>-14.70914892805979</v>
      </c>
      <c r="N289" s="15">
        <f t="shared" si="48"/>
        <v>14.70914892805979</v>
      </c>
      <c r="O289" s="15">
        <f>SUMSQ($M$3:M289)/B289</f>
        <v>21963.193043767547</v>
      </c>
      <c r="P289" s="15">
        <f>SUM($N$3:N289)/B289</f>
        <v>109.70690708131799</v>
      </c>
      <c r="Q289" s="15">
        <f t="shared" si="44"/>
        <v>3.0265738535102447</v>
      </c>
      <c r="R289" s="15">
        <f>AVERAGE($Q$3:Q289)</f>
        <v>27.282430727479994</v>
      </c>
      <c r="S289" s="15">
        <f>SUM($M$3:M289)/P289</f>
        <v>4.7970417243101204</v>
      </c>
    </row>
    <row r="290" spans="1:19" x14ac:dyDescent="0.3">
      <c r="A290" s="17">
        <v>41169.833333333336</v>
      </c>
      <c r="B290" s="13">
        <v>288</v>
      </c>
      <c r="C290" s="15">
        <v>340</v>
      </c>
      <c r="D290" s="21">
        <f t="shared" si="49"/>
        <v>394.5</v>
      </c>
      <c r="E290" s="15">
        <f t="shared" si="41"/>
        <v>494.58236116374371</v>
      </c>
      <c r="F290" s="15">
        <f t="shared" si="45"/>
        <v>0.68744869752327176</v>
      </c>
      <c r="G290" s="21"/>
      <c r="H290" s="15" t="s">
        <v>2</v>
      </c>
      <c r="I290" s="15">
        <f t="shared" si="42"/>
        <v>501.17292586652724</v>
      </c>
      <c r="J290" s="15">
        <f t="shared" si="43"/>
        <v>-4.7907090663145953</v>
      </c>
      <c r="K290" s="22">
        <f t="shared" si="50"/>
        <v>0.68123174361325112</v>
      </c>
      <c r="L290" s="26">
        <f t="shared" si="46"/>
        <v>341.57211793312109</v>
      </c>
      <c r="M290" s="13">
        <f t="shared" si="47"/>
        <v>1.5721179331210919</v>
      </c>
      <c r="N290" s="15">
        <f t="shared" si="48"/>
        <v>1.5721179331210919</v>
      </c>
      <c r="O290" s="15">
        <f>SUMSQ($M$3:M290)/B290</f>
        <v>21886.940538597504</v>
      </c>
      <c r="P290" s="15">
        <f>SUM($N$3:N290)/B290</f>
        <v>109.3314390634423</v>
      </c>
      <c r="Q290" s="15">
        <f t="shared" si="44"/>
        <v>0.46238762738855643</v>
      </c>
      <c r="R290" s="15">
        <f>AVERAGE($Q$3:Q290)</f>
        <v>27.189305577826897</v>
      </c>
      <c r="S290" s="15">
        <f>SUM($M$3:M290)/P290</f>
        <v>4.8278951888753996</v>
      </c>
    </row>
    <row r="291" spans="1:19" x14ac:dyDescent="0.3">
      <c r="A291" s="17">
        <v>41170.625</v>
      </c>
      <c r="B291" s="13">
        <v>289</v>
      </c>
      <c r="C291" s="15">
        <v>36</v>
      </c>
      <c r="D291" s="21">
        <f t="shared" si="49"/>
        <v>311.41666666666669</v>
      </c>
      <c r="E291" s="15">
        <f t="shared" si="41"/>
        <v>494.49382217205635</v>
      </c>
      <c r="F291" s="15">
        <f t="shared" si="45"/>
        <v>7.2801718415551817E-2</v>
      </c>
      <c r="G291" s="21"/>
      <c r="H291" s="15" t="s">
        <v>2</v>
      </c>
      <c r="I291" s="15">
        <f t="shared" si="42"/>
        <v>451.73671091462819</v>
      </c>
      <c r="J291" s="15">
        <f t="shared" si="43"/>
        <v>-9.2552596548730399</v>
      </c>
      <c r="K291" s="22">
        <f t="shared" si="50"/>
        <v>0.72105045594850592</v>
      </c>
      <c r="L291" s="26">
        <f t="shared" si="46"/>
        <v>357.91662374852342</v>
      </c>
      <c r="M291" s="13">
        <f t="shared" si="47"/>
        <v>321.91662374852342</v>
      </c>
      <c r="N291" s="15">
        <f t="shared" si="48"/>
        <v>321.91662374852342</v>
      </c>
      <c r="O291" s="15">
        <f>SUMSQ($M$3:M291)/B291</f>
        <v>22169.789577030206</v>
      </c>
      <c r="P291" s="15">
        <f>SUM($N$3:N291)/B291</f>
        <v>110.06702793778514</v>
      </c>
      <c r="Q291" s="15">
        <f t="shared" si="44"/>
        <v>894.21284374589834</v>
      </c>
      <c r="R291" s="15">
        <f>AVERAGE($Q$3:Q291)</f>
        <v>30.18938702477524</v>
      </c>
      <c r="S291" s="15">
        <f>SUM($M$3:M291)/P291</f>
        <v>7.7203624765453078</v>
      </c>
    </row>
    <row r="292" spans="1:19" x14ac:dyDescent="0.3">
      <c r="A292" s="17">
        <v>41170.666666666664</v>
      </c>
      <c r="B292" s="13">
        <v>290</v>
      </c>
      <c r="C292" s="15">
        <v>141</v>
      </c>
      <c r="D292" s="21">
        <f t="shared" si="49"/>
        <v>256.83333333333331</v>
      </c>
      <c r="E292" s="15">
        <f t="shared" si="41"/>
        <v>494.405283180369</v>
      </c>
      <c r="F292" s="15">
        <f t="shared" si="45"/>
        <v>0.28519112719222373</v>
      </c>
      <c r="G292" s="21"/>
      <c r="H292" s="15" t="s">
        <v>2</v>
      </c>
      <c r="I292" s="15">
        <f t="shared" si="42"/>
        <v>413.30001639086487</v>
      </c>
      <c r="J292" s="15">
        <f t="shared" si="43"/>
        <v>-12.173403141762069</v>
      </c>
      <c r="K292" s="22">
        <f t="shared" si="50"/>
        <v>0.93583800042675946</v>
      </c>
      <c r="L292" s="26">
        <f t="shared" si="46"/>
        <v>414.09095657285991</v>
      </c>
      <c r="M292" s="13">
        <f t="shared" si="47"/>
        <v>273.09095657285991</v>
      </c>
      <c r="N292" s="15">
        <f t="shared" si="48"/>
        <v>273.09095657285991</v>
      </c>
      <c r="O292" s="15">
        <f>SUMSQ($M$3:M292)/B292</f>
        <v>22350.509856288307</v>
      </c>
      <c r="P292" s="15">
        <f>SUM($N$3:N292)/B292</f>
        <v>110.62917941583713</v>
      </c>
      <c r="Q292" s="15">
        <f t="shared" si="44"/>
        <v>193.68152948429781</v>
      </c>
      <c r="R292" s="15">
        <f>AVERAGE($Q$3:Q292)</f>
        <v>30.753153033256353</v>
      </c>
      <c r="S292" s="15">
        <f>SUM($M$3:M292)/P292</f>
        <v>10.149657756639375</v>
      </c>
    </row>
    <row r="293" spans="1:19" x14ac:dyDescent="0.3">
      <c r="A293" s="17">
        <v>41170.708333333336</v>
      </c>
      <c r="B293" s="13">
        <v>291</v>
      </c>
      <c r="C293" s="15">
        <v>338</v>
      </c>
      <c r="D293" s="21">
        <f t="shared" si="49"/>
        <v>239.16666666666666</v>
      </c>
      <c r="E293" s="15">
        <f t="shared" si="41"/>
        <v>494.3167441886817</v>
      </c>
      <c r="F293" s="15">
        <f t="shared" si="45"/>
        <v>0.68377210356237639</v>
      </c>
      <c r="G293" s="21"/>
      <c r="H293" s="15" t="s">
        <v>2</v>
      </c>
      <c r="I293" s="15">
        <f t="shared" si="42"/>
        <v>384.6818549041368</v>
      </c>
      <c r="J293" s="15">
        <f t="shared" si="43"/>
        <v>-13.817878976258669</v>
      </c>
      <c r="K293" s="22">
        <f t="shared" si="50"/>
        <v>1.4280944124471635</v>
      </c>
      <c r="L293" s="26">
        <f t="shared" si="46"/>
        <v>572.84667506489802</v>
      </c>
      <c r="M293" s="13">
        <f t="shared" si="47"/>
        <v>234.84667506489802</v>
      </c>
      <c r="N293" s="15">
        <f t="shared" si="48"/>
        <v>234.84667506489802</v>
      </c>
      <c r="O293" s="15">
        <f>SUMSQ($M$3:M293)/B293</f>
        <v>22463.233055369921</v>
      </c>
      <c r="P293" s="15">
        <f>SUM($N$3:N293)/B293</f>
        <v>111.05604366205384</v>
      </c>
      <c r="Q293" s="15">
        <f t="shared" si="44"/>
        <v>69.481264812100008</v>
      </c>
      <c r="R293" s="15">
        <f>AVERAGE($Q$3:Q293)</f>
        <v>30.886239328029014</v>
      </c>
      <c r="S293" s="15">
        <f>SUM($M$3:M293)/P293</f>
        <v>12.225313807909421</v>
      </c>
    </row>
    <row r="294" spans="1:19" x14ac:dyDescent="0.3">
      <c r="A294" s="17">
        <v>41170.75</v>
      </c>
      <c r="B294" s="13">
        <v>292</v>
      </c>
      <c r="C294" s="15">
        <v>281</v>
      </c>
      <c r="D294" s="21">
        <f t="shared" si="49"/>
        <v>257.91666666666669</v>
      </c>
      <c r="E294" s="15">
        <f t="shared" si="41"/>
        <v>494.22820519699434</v>
      </c>
      <c r="F294" s="15">
        <f t="shared" si="45"/>
        <v>0.56856326094945608</v>
      </c>
      <c r="G294" s="21"/>
      <c r="H294" s="15" t="s">
        <v>2</v>
      </c>
      <c r="I294" s="15">
        <f t="shared" si="42"/>
        <v>355.40894102828821</v>
      </c>
      <c r="J294" s="15">
        <f t="shared" si="43"/>
        <v>-15.363382466217661</v>
      </c>
      <c r="K294" s="22">
        <f t="shared" si="50"/>
        <v>1.2990397506873752</v>
      </c>
      <c r="L294" s="26">
        <f t="shared" si="46"/>
        <v>481.76704682827955</v>
      </c>
      <c r="M294" s="13">
        <f t="shared" si="47"/>
        <v>200.76704682827955</v>
      </c>
      <c r="N294" s="15">
        <f t="shared" si="48"/>
        <v>200.76704682827955</v>
      </c>
      <c r="O294" s="15">
        <f>SUMSQ($M$3:M294)/B294</f>
        <v>22524.343240427384</v>
      </c>
      <c r="P294" s="15">
        <f>SUM($N$3:N294)/B294</f>
        <v>111.36327312495187</v>
      </c>
      <c r="Q294" s="15">
        <f t="shared" si="44"/>
        <v>71.447347625722259</v>
      </c>
      <c r="R294" s="15">
        <f>AVERAGE($Q$3:Q294)</f>
        <v>31.025147233158101</v>
      </c>
      <c r="S294" s="15">
        <f>SUM($M$3:M294)/P294</f>
        <v>13.994398576208797</v>
      </c>
    </row>
    <row r="295" spans="1:19" x14ac:dyDescent="0.3">
      <c r="A295" s="17">
        <v>41170.791666666664</v>
      </c>
      <c r="B295" s="13">
        <v>293</v>
      </c>
      <c r="C295" s="15">
        <v>324</v>
      </c>
      <c r="D295" s="21">
        <f t="shared" si="49"/>
        <v>307.91666666666669</v>
      </c>
      <c r="E295" s="15">
        <f t="shared" si="41"/>
        <v>494.13966620530698</v>
      </c>
      <c r="F295" s="15">
        <f t="shared" si="45"/>
        <v>0.65568506671023508</v>
      </c>
      <c r="G295" s="21"/>
      <c r="H295" s="15" t="s">
        <v>2</v>
      </c>
      <c r="I295" s="15">
        <f t="shared" si="42"/>
        <v>340.73067597157825</v>
      </c>
      <c r="J295" s="15">
        <f t="shared" si="43"/>
        <v>-15.294870725266893</v>
      </c>
      <c r="K295" s="22">
        <f t="shared" si="50"/>
        <v>0.93399553670695001</v>
      </c>
      <c r="L295" s="26">
        <f t="shared" si="46"/>
        <v>317.6010339739957</v>
      </c>
      <c r="M295" s="13">
        <f t="shared" si="47"/>
        <v>-6.3989660260043024</v>
      </c>
      <c r="N295" s="15">
        <f t="shared" si="48"/>
        <v>6.3989660260043024</v>
      </c>
      <c r="O295" s="15">
        <f>SUMSQ($M$3:M295)/B295</f>
        <v>22447.608098877128</v>
      </c>
      <c r="P295" s="15">
        <f>SUM($N$3:N295)/B295</f>
        <v>111.00503316898278</v>
      </c>
      <c r="Q295" s="15">
        <f t="shared" si="44"/>
        <v>1.9749895141988587</v>
      </c>
      <c r="R295" s="15">
        <f>AVERAGE($Q$3:Q295)</f>
        <v>30.925999937188958</v>
      </c>
      <c r="S295" s="15">
        <f>SUM($M$3:M295)/P295</f>
        <v>13.981916139541804</v>
      </c>
    </row>
    <row r="296" spans="1:19" x14ac:dyDescent="0.3">
      <c r="A296" s="17">
        <v>41170.833333333336</v>
      </c>
      <c r="B296" s="13">
        <v>294</v>
      </c>
      <c r="C296" s="15">
        <v>290</v>
      </c>
      <c r="D296" s="21">
        <f t="shared" si="49"/>
        <v>377.20233333333334</v>
      </c>
      <c r="E296" s="15">
        <f t="shared" si="41"/>
        <v>494.05112721361968</v>
      </c>
      <c r="F296" s="15">
        <f t="shared" si="45"/>
        <v>0.58698378371396509</v>
      </c>
      <c r="G296" s="21"/>
      <c r="H296" s="15" t="s">
        <v>2</v>
      </c>
      <c r="I296" s="15">
        <f t="shared" si="42"/>
        <v>335.46217286617525</v>
      </c>
      <c r="J296" s="15">
        <f t="shared" si="43"/>
        <v>-14.292233963280506</v>
      </c>
      <c r="K296" s="22">
        <f t="shared" si="50"/>
        <v>0.68123174361325112</v>
      </c>
      <c r="L296" s="26">
        <f t="shared" si="46"/>
        <v>221.69720104212709</v>
      </c>
      <c r="M296" s="13">
        <f t="shared" si="47"/>
        <v>-68.302798957872909</v>
      </c>
      <c r="N296" s="15">
        <f t="shared" si="48"/>
        <v>68.302798957872909</v>
      </c>
      <c r="O296" s="15">
        <f>SUMSQ($M$3:M296)/B296</f>
        <v>22387.123963661488</v>
      </c>
      <c r="P296" s="15">
        <f>SUM($N$3:N296)/B296</f>
        <v>110.85978747438716</v>
      </c>
      <c r="Q296" s="15">
        <f t="shared" si="44"/>
        <v>23.552689295818244</v>
      </c>
      <c r="R296" s="15">
        <f>AVERAGE($Q$3:Q296)</f>
        <v>30.900920649293141</v>
      </c>
      <c r="S296" s="15">
        <f>SUM($M$3:M296)/P296</f>
        <v>13.384116095484179</v>
      </c>
    </row>
    <row r="297" spans="1:19" x14ac:dyDescent="0.3">
      <c r="A297" s="17">
        <v>41171.625</v>
      </c>
      <c r="B297" s="13">
        <v>295</v>
      </c>
      <c r="C297" s="15">
        <v>311</v>
      </c>
      <c r="D297" s="21">
        <f t="shared" si="49"/>
        <v>463.61833333333334</v>
      </c>
      <c r="E297" s="15">
        <f t="shared" si="41"/>
        <v>493.96258822193232</v>
      </c>
      <c r="F297" s="15">
        <f t="shared" si="45"/>
        <v>0.62960233713139202</v>
      </c>
      <c r="G297" s="21"/>
      <c r="H297" s="15" t="s">
        <v>2</v>
      </c>
      <c r="I297" s="15">
        <f t="shared" si="42"/>
        <v>332.18446201454589</v>
      </c>
      <c r="J297" s="15">
        <f t="shared" si="43"/>
        <v>-13.190781652115392</v>
      </c>
      <c r="K297" s="22">
        <f t="shared" si="50"/>
        <v>0.72105045594850592</v>
      </c>
      <c r="L297" s="26">
        <f t="shared" si="46"/>
        <v>231.57973088288603</v>
      </c>
      <c r="M297" s="13">
        <f t="shared" si="47"/>
        <v>-79.420269117113975</v>
      </c>
      <c r="N297" s="15">
        <f t="shared" si="48"/>
        <v>79.420269117113975</v>
      </c>
      <c r="O297" s="15">
        <f>SUMSQ($M$3:M297)/B297</f>
        <v>22332.617032078346</v>
      </c>
      <c r="P297" s="15">
        <f>SUM($N$3:N297)/B297</f>
        <v>110.75321283588792</v>
      </c>
      <c r="Q297" s="15">
        <f t="shared" si="44"/>
        <v>25.537064024795491</v>
      </c>
      <c r="R297" s="15">
        <f>AVERAGE($Q$3:Q297)</f>
        <v>30.882738084464332</v>
      </c>
      <c r="S297" s="15">
        <f>SUM($M$3:M297)/P297</f>
        <v>12.679903009601281</v>
      </c>
    </row>
    <row r="298" spans="1:19" x14ac:dyDescent="0.3">
      <c r="A298" s="17">
        <v>41171.666666666664</v>
      </c>
      <c r="B298" s="13">
        <v>296</v>
      </c>
      <c r="C298" s="15">
        <v>466</v>
      </c>
      <c r="D298" s="21">
        <f t="shared" si="49"/>
        <v>529.12900000000002</v>
      </c>
      <c r="E298" s="15">
        <f t="shared" si="41"/>
        <v>493.87404923024496</v>
      </c>
      <c r="F298" s="15">
        <f t="shared" si="45"/>
        <v>0.94356040923047158</v>
      </c>
      <c r="G298" s="21"/>
      <c r="H298" s="15" t="s">
        <v>2</v>
      </c>
      <c r="I298" s="15">
        <f t="shared" si="42"/>
        <v>336.88925544534857</v>
      </c>
      <c r="J298" s="15">
        <f t="shared" si="43"/>
        <v>-11.401224143823585</v>
      </c>
      <c r="K298" s="22">
        <f t="shared" si="50"/>
        <v>0.93583800042675946</v>
      </c>
      <c r="L298" s="26">
        <f t="shared" si="46"/>
        <v>298.52640797914978</v>
      </c>
      <c r="M298" s="13">
        <f t="shared" si="47"/>
        <v>-167.47359202085022</v>
      </c>
      <c r="N298" s="15">
        <f t="shared" si="48"/>
        <v>167.47359202085022</v>
      </c>
      <c r="O298" s="15">
        <f>SUMSQ($M$3:M298)/B298</f>
        <v>22351.923744890129</v>
      </c>
      <c r="P298" s="15">
        <f>SUM($N$3:N298)/B298</f>
        <v>110.94483573853982</v>
      </c>
      <c r="Q298" s="15">
        <f t="shared" si="44"/>
        <v>35.93853906026829</v>
      </c>
      <c r="R298" s="15">
        <f>AVERAGE($Q$3:Q298)</f>
        <v>30.899818493166372</v>
      </c>
      <c r="S298" s="15">
        <f>SUM($M$3:M298)/P298</f>
        <v>11.148481103300925</v>
      </c>
    </row>
    <row r="299" spans="1:19" x14ac:dyDescent="0.3">
      <c r="A299" s="17">
        <v>41171.708333333336</v>
      </c>
      <c r="B299" s="13">
        <v>297</v>
      </c>
      <c r="C299" s="15">
        <v>844.428</v>
      </c>
      <c r="D299" s="21">
        <f t="shared" si="49"/>
        <v>560.34266666666656</v>
      </c>
      <c r="E299" s="15">
        <f t="shared" si="41"/>
        <v>493.78551023855766</v>
      </c>
      <c r="F299" s="15">
        <f t="shared" si="45"/>
        <v>1.7101109337777853</v>
      </c>
      <c r="G299" s="21"/>
      <c r="H299" s="15" t="s">
        <v>2</v>
      </c>
      <c r="I299" s="15">
        <f t="shared" si="42"/>
        <v>352.06893224695949</v>
      </c>
      <c r="J299" s="15">
        <f t="shared" si="43"/>
        <v>-8.743134049280135</v>
      </c>
      <c r="K299" s="22">
        <f t="shared" si="50"/>
        <v>1.4280944124471635</v>
      </c>
      <c r="L299" s="26">
        <f t="shared" si="46"/>
        <v>464.82763882013529</v>
      </c>
      <c r="M299" s="13">
        <f t="shared" si="47"/>
        <v>-379.60036117986471</v>
      </c>
      <c r="N299" s="15">
        <f t="shared" si="48"/>
        <v>379.60036117986471</v>
      </c>
      <c r="O299" s="15">
        <f>SUMSQ($M$3:M299)/B299</f>
        <v>22761.837921533206</v>
      </c>
      <c r="P299" s="15">
        <f>SUM($N$3:N299)/B299</f>
        <v>111.84939979726484</v>
      </c>
      <c r="Q299" s="15">
        <f t="shared" si="44"/>
        <v>44.95354976147933</v>
      </c>
      <c r="R299" s="15">
        <f>AVERAGE($Q$3:Q299)</f>
        <v>30.947137453665743</v>
      </c>
      <c r="S299" s="15">
        <f>SUM($M$3:M299)/P299</f>
        <v>7.6644670880123513</v>
      </c>
    </row>
    <row r="300" spans="1:19" x14ac:dyDescent="0.3">
      <c r="A300" s="17">
        <v>41171.75</v>
      </c>
      <c r="B300" s="13">
        <v>298</v>
      </c>
      <c r="C300" s="15">
        <v>811.56399999999996</v>
      </c>
      <c r="D300" s="21">
        <f t="shared" si="49"/>
        <v>568.59266666666656</v>
      </c>
      <c r="E300" s="15">
        <f t="shared" si="41"/>
        <v>493.69697124687031</v>
      </c>
      <c r="F300" s="15">
        <f t="shared" si="45"/>
        <v>1.6438504736019175</v>
      </c>
      <c r="G300" s="21"/>
      <c r="H300" s="15" t="s">
        <v>2</v>
      </c>
      <c r="I300" s="15">
        <f t="shared" si="42"/>
        <v>371.46736511364975</v>
      </c>
      <c r="J300" s="15">
        <f t="shared" si="43"/>
        <v>-5.9289773576830953</v>
      </c>
      <c r="K300" s="22">
        <f t="shared" si="50"/>
        <v>1.2990397506873752</v>
      </c>
      <c r="L300" s="26">
        <f t="shared" si="46"/>
        <v>445.99385929525749</v>
      </c>
      <c r="M300" s="13">
        <f t="shared" si="47"/>
        <v>-365.57014070474247</v>
      </c>
      <c r="N300" s="15">
        <f t="shared" si="48"/>
        <v>365.57014070474247</v>
      </c>
      <c r="O300" s="15">
        <f>SUMSQ($M$3:M300)/B300</f>
        <v>23133.917417685396</v>
      </c>
      <c r="P300" s="15">
        <f>SUM($N$3:N300)/B300</f>
        <v>112.7008116795047</v>
      </c>
      <c r="Q300" s="15">
        <f t="shared" si="44"/>
        <v>45.045140088119048</v>
      </c>
      <c r="R300" s="15">
        <f>AVERAGE($Q$3:Q300)</f>
        <v>30.994446187338404</v>
      </c>
      <c r="S300" s="15">
        <f>SUM($M$3:M300)/P300</f>
        <v>4.3628426053718208</v>
      </c>
    </row>
    <row r="301" spans="1:19" x14ac:dyDescent="0.3">
      <c r="A301" s="17">
        <v>41171.791666666664</v>
      </c>
      <c r="B301" s="13">
        <v>299</v>
      </c>
      <c r="C301" s="15">
        <v>579.56399999999996</v>
      </c>
      <c r="D301" s="21">
        <f t="shared" si="49"/>
        <v>566.17600000000004</v>
      </c>
      <c r="E301" s="15">
        <f t="shared" si="41"/>
        <v>493.60843225518295</v>
      </c>
      <c r="F301" s="15">
        <f t="shared" si="45"/>
        <v>1.1741371543271777</v>
      </c>
      <c r="G301" s="21"/>
      <c r="H301" s="15" t="s">
        <v>2</v>
      </c>
      <c r="I301" s="15">
        <f t="shared" si="42"/>
        <v>391.03666563645243</v>
      </c>
      <c r="J301" s="15">
        <f t="shared" si="43"/>
        <v>-3.3791495696345182</v>
      </c>
      <c r="K301" s="22">
        <f t="shared" si="50"/>
        <v>0.93399553670695001</v>
      </c>
      <c r="L301" s="26">
        <f t="shared" si="46"/>
        <v>341.4112226591273</v>
      </c>
      <c r="M301" s="13">
        <f t="shared" si="47"/>
        <v>-238.15277734087266</v>
      </c>
      <c r="N301" s="15">
        <f t="shared" si="48"/>
        <v>238.15277734087266</v>
      </c>
      <c r="O301" s="15">
        <f>SUMSQ($M$3:M301)/B301</f>
        <v>23246.23456797799</v>
      </c>
      <c r="P301" s="15">
        <f>SUM($N$3:N301)/B301</f>
        <v>113.12038347101429</v>
      </c>
      <c r="Q301" s="15">
        <f t="shared" si="44"/>
        <v>41.091713312226545</v>
      </c>
      <c r="R301" s="15">
        <f>AVERAGE($Q$3:Q301)</f>
        <v>31.028216311501907</v>
      </c>
      <c r="S301" s="15">
        <f>SUM($M$3:M301)/P301</f>
        <v>2.241356665657201</v>
      </c>
    </row>
    <row r="302" spans="1:19" x14ac:dyDescent="0.3">
      <c r="A302" s="17">
        <v>41171.833333333336</v>
      </c>
      <c r="B302" s="13">
        <v>300</v>
      </c>
      <c r="C302" s="15">
        <v>409</v>
      </c>
      <c r="D302" s="21">
        <f t="shared" si="49"/>
        <v>565.42599999999993</v>
      </c>
      <c r="E302" s="15">
        <f t="shared" si="41"/>
        <v>493.51989326349559</v>
      </c>
      <c r="F302" s="15">
        <f t="shared" si="45"/>
        <v>0.82874065581309908</v>
      </c>
      <c r="G302" s="21"/>
      <c r="H302" s="15" t="s">
        <v>2</v>
      </c>
      <c r="I302" s="15">
        <f t="shared" si="42"/>
        <v>408.93007063633769</v>
      </c>
      <c r="J302" s="15">
        <f t="shared" si="43"/>
        <v>-1.2518941126825402</v>
      </c>
      <c r="K302" s="22">
        <f t="shared" si="50"/>
        <v>0.68123174361325112</v>
      </c>
      <c r="L302" s="26">
        <f t="shared" si="46"/>
        <v>264.08460559498025</v>
      </c>
      <c r="M302" s="13">
        <f t="shared" si="47"/>
        <v>-144.91539440501975</v>
      </c>
      <c r="N302" s="15">
        <f t="shared" si="48"/>
        <v>144.91539440501975</v>
      </c>
      <c r="O302" s="15">
        <f>SUMSQ($M$3:M302)/B302</f>
        <v>23238.748691203273</v>
      </c>
      <c r="P302" s="15">
        <f>SUM($N$3:N302)/B302</f>
        <v>113.22636684079431</v>
      </c>
      <c r="Q302" s="15">
        <f t="shared" si="44"/>
        <v>35.431636773843458</v>
      </c>
      <c r="R302" s="15">
        <f>AVERAGE($Q$3:Q302)</f>
        <v>31.042894379709711</v>
      </c>
      <c r="S302" s="15">
        <f>SUM($M$3:M302)/P302</f>
        <v>0.95938546948323822</v>
      </c>
    </row>
    <row r="303" spans="1:19" x14ac:dyDescent="0.3">
      <c r="A303" s="17">
        <v>41172.625</v>
      </c>
      <c r="B303" s="13">
        <v>301</v>
      </c>
      <c r="C303" s="15">
        <v>291</v>
      </c>
      <c r="D303" s="21">
        <f t="shared" si="49"/>
        <v>565.42599999999993</v>
      </c>
      <c r="E303" s="15">
        <f t="shared" si="41"/>
        <v>493.43135427180829</v>
      </c>
      <c r="F303" s="15">
        <f t="shared" si="45"/>
        <v>0.58974768725317295</v>
      </c>
      <c r="G303" s="21"/>
      <c r="H303" s="15" t="s">
        <v>2</v>
      </c>
      <c r="I303" s="15">
        <f t="shared" si="42"/>
        <v>407.26814487632089</v>
      </c>
      <c r="J303" s="15">
        <f t="shared" si="43"/>
        <v>-1.2928972774159664</v>
      </c>
      <c r="K303" s="22">
        <f t="shared" si="50"/>
        <v>0.72105045594850592</v>
      </c>
      <c r="L303" s="26">
        <f t="shared" si="46"/>
        <v>293.95653506263704</v>
      </c>
      <c r="M303" s="13">
        <f t="shared" si="47"/>
        <v>2.9565350626370446</v>
      </c>
      <c r="N303" s="15">
        <f t="shared" si="48"/>
        <v>2.9565350626370446</v>
      </c>
      <c r="O303" s="15">
        <f>SUMSQ($M$3:M303)/B303</f>
        <v>23161.572586247701</v>
      </c>
      <c r="P303" s="15">
        <f>SUM($N$3:N303)/B303</f>
        <v>112.86002188472069</v>
      </c>
      <c r="Q303" s="15">
        <f t="shared" si="44"/>
        <v>1.0159914304594655</v>
      </c>
      <c r="R303" s="15">
        <f>AVERAGE($Q$3:Q303)</f>
        <v>30.943137227054393</v>
      </c>
      <c r="S303" s="15">
        <f>SUM($M$3:M303)/P303</f>
        <v>0.98869612382363403</v>
      </c>
    </row>
    <row r="304" spans="1:19" x14ac:dyDescent="0.3">
      <c r="A304" s="17">
        <v>41172.666666666664</v>
      </c>
      <c r="B304" s="13">
        <v>302</v>
      </c>
      <c r="C304" s="15">
        <v>457</v>
      </c>
      <c r="D304" s="21">
        <f t="shared" si="49"/>
        <v>565.42599999999993</v>
      </c>
      <c r="E304" s="15">
        <f t="shared" si="41"/>
        <v>493.34281528012093</v>
      </c>
      <c r="F304" s="15">
        <f t="shared" si="45"/>
        <v>0.92633354707013338</v>
      </c>
      <c r="G304" s="21"/>
      <c r="H304" s="15" t="s">
        <v>2</v>
      </c>
      <c r="I304" s="15">
        <f t="shared" si="42"/>
        <v>414.21096104814887</v>
      </c>
      <c r="J304" s="15">
        <f t="shared" si="43"/>
        <v>-0.46932593249157128</v>
      </c>
      <c r="K304" s="22">
        <f t="shared" si="50"/>
        <v>0.93583800042675946</v>
      </c>
      <c r="L304" s="26">
        <f t="shared" si="46"/>
        <v>379.92706393571774</v>
      </c>
      <c r="M304" s="13">
        <f t="shared" si="47"/>
        <v>-77.07293606428226</v>
      </c>
      <c r="N304" s="15">
        <f t="shared" si="48"/>
        <v>77.07293606428226</v>
      </c>
      <c r="O304" s="15">
        <f>SUMSQ($M$3:M304)/B304</f>
        <v>23104.548297795121</v>
      </c>
      <c r="P304" s="15">
        <f>SUM($N$3:N304)/B304</f>
        <v>112.74152160054706</v>
      </c>
      <c r="Q304" s="15">
        <f t="shared" si="44"/>
        <v>16.864975068770736</v>
      </c>
      <c r="R304" s="15">
        <f>AVERAGE($Q$3:Q304)</f>
        <v>30.896520796066699</v>
      </c>
      <c r="S304" s="15">
        <f>SUM($M$3:M304)/P304</f>
        <v>0.30611020339133094</v>
      </c>
    </row>
    <row r="305" spans="1:19" x14ac:dyDescent="0.3">
      <c r="A305" s="17">
        <v>41172.708333333336</v>
      </c>
      <c r="B305" s="13">
        <v>303</v>
      </c>
      <c r="C305" s="15">
        <v>844.428</v>
      </c>
      <c r="D305" s="21">
        <f t="shared" si="49"/>
        <v>566.09266666666656</v>
      </c>
      <c r="E305" s="15">
        <f t="shared" si="41"/>
        <v>493.25427628843357</v>
      </c>
      <c r="F305" s="15">
        <f t="shared" si="45"/>
        <v>1.7119527201143114</v>
      </c>
      <c r="G305" s="21"/>
      <c r="H305" s="15" t="s">
        <v>2</v>
      </c>
      <c r="I305" s="15">
        <f t="shared" si="42"/>
        <v>431.49717567967855</v>
      </c>
      <c r="J305" s="15">
        <f t="shared" si="43"/>
        <v>1.3062281239105533</v>
      </c>
      <c r="K305" s="22">
        <f t="shared" si="50"/>
        <v>1.4280944124471635</v>
      </c>
      <c r="L305" s="26">
        <f t="shared" si="46"/>
        <v>590.86211730542334</v>
      </c>
      <c r="M305" s="13">
        <f t="shared" si="47"/>
        <v>-253.56588269457666</v>
      </c>
      <c r="N305" s="15">
        <f t="shared" si="48"/>
        <v>253.56588269457666</v>
      </c>
      <c r="O305" s="15">
        <f>SUMSQ($M$3:M305)/B305</f>
        <v>23240.492550497711</v>
      </c>
      <c r="P305" s="15">
        <f>SUM($N$3:N305)/B305</f>
        <v>113.20628846884419</v>
      </c>
      <c r="Q305" s="15">
        <f t="shared" si="44"/>
        <v>30.028123498341682</v>
      </c>
      <c r="R305" s="15">
        <f>AVERAGE($Q$3:Q305)</f>
        <v>30.893654798384436</v>
      </c>
      <c r="S305" s="15">
        <f>SUM($M$3:M305)/P305</f>
        <v>-1.9350033955673025</v>
      </c>
    </row>
    <row r="306" spans="1:19" x14ac:dyDescent="0.3">
      <c r="A306" s="17">
        <v>41172.75</v>
      </c>
      <c r="B306" s="13">
        <v>304</v>
      </c>
      <c r="C306" s="15">
        <v>811.56399999999996</v>
      </c>
      <c r="D306" s="21">
        <f t="shared" si="49"/>
        <v>577.7593333333333</v>
      </c>
      <c r="E306" s="15">
        <f t="shared" si="41"/>
        <v>493.16573729674627</v>
      </c>
      <c r="F306" s="15">
        <f t="shared" si="45"/>
        <v>1.6456212153920742</v>
      </c>
      <c r="G306" s="21"/>
      <c r="H306" s="15" t="s">
        <v>2</v>
      </c>
      <c r="I306" s="15">
        <f t="shared" si="42"/>
        <v>451.99721015896853</v>
      </c>
      <c r="J306" s="15">
        <f t="shared" si="43"/>
        <v>3.2256087594484963</v>
      </c>
      <c r="K306" s="22">
        <f t="shared" si="50"/>
        <v>1.2990397506873752</v>
      </c>
      <c r="L306" s="26">
        <f t="shared" si="46"/>
        <v>562.22882577366181</v>
      </c>
      <c r="M306" s="13">
        <f t="shared" si="47"/>
        <v>-249.33517422633815</v>
      </c>
      <c r="N306" s="15">
        <f t="shared" si="48"/>
        <v>249.33517422633815</v>
      </c>
      <c r="O306" s="15">
        <f>SUMSQ($M$3:M306)/B306</f>
        <v>23368.543657589751</v>
      </c>
      <c r="P306" s="15">
        <f>SUM($N$3:N306)/B306</f>
        <v>113.65408085620437</v>
      </c>
      <c r="Q306" s="15">
        <f t="shared" si="44"/>
        <v>30.722798722754852</v>
      </c>
      <c r="R306" s="15">
        <f>AVERAGE($Q$3:Q306)</f>
        <v>30.893092771819862</v>
      </c>
      <c r="S306" s="15">
        <f>SUM($M$3:M306)/P306</f>
        <v>-4.121187055357316</v>
      </c>
    </row>
    <row r="307" spans="1:19" x14ac:dyDescent="0.3">
      <c r="A307" s="17">
        <v>41172.791666666664</v>
      </c>
      <c r="B307" s="13">
        <v>305</v>
      </c>
      <c r="C307" s="15">
        <v>579.56399999999996</v>
      </c>
      <c r="D307" s="21">
        <f t="shared" si="49"/>
        <v>595.2116666666667</v>
      </c>
      <c r="E307" s="15">
        <f t="shared" si="41"/>
        <v>493.07719830505891</v>
      </c>
      <c r="F307" s="15">
        <f t="shared" si="45"/>
        <v>1.1754021520204896</v>
      </c>
      <c r="G307" s="21"/>
      <c r="H307" s="15" t="s">
        <v>2</v>
      </c>
      <c r="I307" s="15">
        <f t="shared" si="42"/>
        <v>471.75265368265775</v>
      </c>
      <c r="J307" s="15">
        <f t="shared" si="43"/>
        <v>4.8785922358725688</v>
      </c>
      <c r="K307" s="22">
        <f t="shared" si="50"/>
        <v>0.93399553670695001</v>
      </c>
      <c r="L307" s="26">
        <f t="shared" si="46"/>
        <v>425.17608107695764</v>
      </c>
      <c r="M307" s="13">
        <f t="shared" si="47"/>
        <v>-154.38791892304232</v>
      </c>
      <c r="N307" s="15">
        <f t="shared" si="48"/>
        <v>154.38791892304232</v>
      </c>
      <c r="O307" s="15">
        <f>SUMSQ($M$3:M307)/B307</f>
        <v>23370.07508661204</v>
      </c>
      <c r="P307" s="15">
        <f>SUM($N$3:N307)/B307</f>
        <v>113.78763442363663</v>
      </c>
      <c r="Q307" s="15">
        <f t="shared" si="44"/>
        <v>26.638631613254503</v>
      </c>
      <c r="R307" s="15">
        <f>AVERAGE($Q$3:Q307)</f>
        <v>30.879143718840957</v>
      </c>
      <c r="S307" s="15">
        <f>SUM($M$3:M307)/P307</f>
        <v>-5.4731575086404867</v>
      </c>
    </row>
    <row r="308" spans="1:19" x14ac:dyDescent="0.3">
      <c r="A308" s="17">
        <v>41172.833333333336</v>
      </c>
      <c r="B308" s="13">
        <v>306</v>
      </c>
      <c r="C308" s="15">
        <v>417</v>
      </c>
      <c r="D308" s="21">
        <f t="shared" si="49"/>
        <v>601.66399999999987</v>
      </c>
      <c r="E308" s="15">
        <f t="shared" si="41"/>
        <v>492.98865931337156</v>
      </c>
      <c r="F308" s="15">
        <f t="shared" si="45"/>
        <v>0.84586124269226071</v>
      </c>
      <c r="G308" s="21"/>
      <c r="H308" s="15" t="s">
        <v>2</v>
      </c>
      <c r="I308" s="15">
        <f t="shared" si="42"/>
        <v>490.18077089996837</v>
      </c>
      <c r="J308" s="15">
        <f t="shared" si="43"/>
        <v>6.2335447340163741</v>
      </c>
      <c r="K308" s="22">
        <f t="shared" si="50"/>
        <v>0.68123174361325112</v>
      </c>
      <c r="L308" s="26">
        <f t="shared" si="46"/>
        <v>324.69633471763672</v>
      </c>
      <c r="M308" s="13">
        <f t="shared" si="47"/>
        <v>-92.303665282363283</v>
      </c>
      <c r="N308" s="15">
        <f t="shared" si="48"/>
        <v>92.303665282363283</v>
      </c>
      <c r="O308" s="15">
        <f>SUMSQ($M$3:M308)/B308</f>
        <v>23321.545320396181</v>
      </c>
      <c r="P308" s="15">
        <f>SUM($N$3:N308)/B308</f>
        <v>113.71742537415535</v>
      </c>
      <c r="Q308" s="15">
        <f t="shared" si="44"/>
        <v>22.135171530542756</v>
      </c>
      <c r="R308" s="15">
        <f>AVERAGE($Q$3:Q308)</f>
        <v>30.850568646330181</v>
      </c>
      <c r="S308" s="15">
        <f>SUM($M$3:M308)/P308</f>
        <v>-6.28822987036291</v>
      </c>
    </row>
    <row r="309" spans="1:19" x14ac:dyDescent="0.3">
      <c r="A309" s="17">
        <v>41173.625</v>
      </c>
      <c r="B309" s="13">
        <v>307</v>
      </c>
      <c r="C309" s="15">
        <v>423</v>
      </c>
      <c r="D309" s="21">
        <f t="shared" si="49"/>
        <v>601.11699999999985</v>
      </c>
      <c r="E309" s="15">
        <f t="shared" si="41"/>
        <v>492.9001203216842</v>
      </c>
      <c r="F309" s="15">
        <f t="shared" si="45"/>
        <v>0.85818603518281777</v>
      </c>
      <c r="G309" s="21"/>
      <c r="H309" s="15" t="s">
        <v>2</v>
      </c>
      <c r="I309" s="15">
        <f t="shared" si="42"/>
        <v>505.43729465521938</v>
      </c>
      <c r="J309" s="15">
        <f t="shared" si="43"/>
        <v>7.1358426361398379</v>
      </c>
      <c r="K309" s="22">
        <f t="shared" si="50"/>
        <v>0.72105045594850592</v>
      </c>
      <c r="L309" s="26">
        <f t="shared" si="46"/>
        <v>357.93976862725026</v>
      </c>
      <c r="M309" s="13">
        <f t="shared" si="47"/>
        <v>-65.06023137274974</v>
      </c>
      <c r="N309" s="15">
        <f t="shared" si="48"/>
        <v>65.06023137274974</v>
      </c>
      <c r="O309" s="15">
        <f>SUMSQ($M$3:M309)/B309</f>
        <v>23259.367106669404</v>
      </c>
      <c r="P309" s="15">
        <f>SUM($N$3:N309)/B309</f>
        <v>113.55893288555143</v>
      </c>
      <c r="Q309" s="15">
        <f t="shared" si="44"/>
        <v>15.380669355259984</v>
      </c>
      <c r="R309" s="15">
        <f>AVERAGE($Q$3:Q309)</f>
        <v>30.800178094893468</v>
      </c>
      <c r="S309" s="15">
        <f>SUM($M$3:M309)/P309</f>
        <v>-6.8699266765524456</v>
      </c>
    </row>
    <row r="310" spans="1:19" x14ac:dyDescent="0.3">
      <c r="A310" s="17">
        <v>41173.666666666664</v>
      </c>
      <c r="B310" s="13">
        <v>308</v>
      </c>
      <c r="C310" s="15">
        <v>534.428</v>
      </c>
      <c r="D310" s="21">
        <f t="shared" si="49"/>
        <v>600.56999999999994</v>
      </c>
      <c r="E310" s="15">
        <f t="shared" si="41"/>
        <v>492.8115813299969</v>
      </c>
      <c r="F310" s="15">
        <f t="shared" si="45"/>
        <v>1.0844469169285531</v>
      </c>
      <c r="G310" s="21"/>
      <c r="H310" s="15" t="s">
        <v>2</v>
      </c>
      <c r="I310" s="15">
        <f t="shared" si="42"/>
        <v>518.42271596841874</v>
      </c>
      <c r="J310" s="15">
        <f t="shared" si="43"/>
        <v>7.7208005038457905</v>
      </c>
      <c r="K310" s="22">
        <f t="shared" si="50"/>
        <v>0.93583800042675946</v>
      </c>
      <c r="L310" s="26">
        <f t="shared" si="46"/>
        <v>479.68541987521644</v>
      </c>
      <c r="M310" s="13">
        <f t="shared" si="47"/>
        <v>-54.742580124783558</v>
      </c>
      <c r="N310" s="15">
        <f t="shared" si="48"/>
        <v>54.742580124783558</v>
      </c>
      <c r="O310" s="15">
        <f>SUMSQ($M$3:M310)/B310</f>
        <v>23193.579389046186</v>
      </c>
      <c r="P310" s="15">
        <f>SUM($N$3:N310)/B310</f>
        <v>113.36797070126322</v>
      </c>
      <c r="Q310" s="15">
        <f t="shared" si="44"/>
        <v>10.243209585722223</v>
      </c>
      <c r="R310" s="15">
        <f>AVERAGE($Q$3:Q310)</f>
        <v>30.733434690642913</v>
      </c>
      <c r="S310" s="15">
        <f>SUM($M$3:M310)/P310</f>
        <v>-7.3643738822499651</v>
      </c>
    </row>
    <row r="311" spans="1:19" x14ac:dyDescent="0.3">
      <c r="A311" s="17">
        <v>41173.708333333336</v>
      </c>
      <c r="B311" s="13">
        <v>309</v>
      </c>
      <c r="C311" s="15">
        <v>844.428</v>
      </c>
      <c r="D311" s="21">
        <f t="shared" si="49"/>
        <v>596.56999999999994</v>
      </c>
      <c r="E311" s="15">
        <f t="shared" si="41"/>
        <v>492.72304233830954</v>
      </c>
      <c r="F311" s="15">
        <f t="shared" si="45"/>
        <v>1.7137984779291195</v>
      </c>
      <c r="G311" s="21"/>
      <c r="H311" s="15" t="s">
        <v>2</v>
      </c>
      <c r="I311" s="15">
        <f t="shared" si="42"/>
        <v>532.65886890062507</v>
      </c>
      <c r="J311" s="15">
        <f t="shared" si="43"/>
        <v>8.3723357466818449</v>
      </c>
      <c r="K311" s="22">
        <f t="shared" si="50"/>
        <v>1.4280944124471635</v>
      </c>
      <c r="L311" s="26">
        <f t="shared" si="46"/>
        <v>751.38261601934312</v>
      </c>
      <c r="M311" s="13">
        <f t="shared" si="47"/>
        <v>-93.045383980656879</v>
      </c>
      <c r="N311" s="15">
        <f t="shared" si="48"/>
        <v>93.045383980656879</v>
      </c>
      <c r="O311" s="15">
        <f>SUMSQ($M$3:M311)/B311</f>
        <v>23146.536878014023</v>
      </c>
      <c r="P311" s="15">
        <f>SUM($N$3:N311)/B311</f>
        <v>113.30220181219977</v>
      </c>
      <c r="Q311" s="15">
        <f t="shared" si="44"/>
        <v>11.018746889096155</v>
      </c>
      <c r="R311" s="15">
        <f>AVERAGE($Q$3:Q311)</f>
        <v>30.669633111997129</v>
      </c>
      <c r="S311" s="15">
        <f>SUM($M$3:M311)/P311</f>
        <v>-8.1898629651944201</v>
      </c>
    </row>
    <row r="312" spans="1:19" x14ac:dyDescent="0.3">
      <c r="A312" s="17">
        <v>41173.75</v>
      </c>
      <c r="B312" s="13">
        <v>310</v>
      </c>
      <c r="C312" s="15">
        <v>805</v>
      </c>
      <c r="D312" s="21">
        <f t="shared" si="49"/>
        <v>598.90333333333331</v>
      </c>
      <c r="E312" s="15">
        <f t="shared" si="41"/>
        <v>492.63450334662218</v>
      </c>
      <c r="F312" s="15">
        <f t="shared" si="45"/>
        <v>1.6340714962743781</v>
      </c>
      <c r="G312" s="21"/>
      <c r="H312" s="15" t="s">
        <v>2</v>
      </c>
      <c r="I312" s="15">
        <f t="shared" si="42"/>
        <v>548.89693460259161</v>
      </c>
      <c r="J312" s="15">
        <f t="shared" si="43"/>
        <v>9.1589087422103148</v>
      </c>
      <c r="K312" s="22">
        <f t="shared" si="50"/>
        <v>1.2990397506873752</v>
      </c>
      <c r="L312" s="26">
        <f t="shared" si="46"/>
        <v>702.82104119912788</v>
      </c>
      <c r="M312" s="13">
        <f t="shared" si="47"/>
        <v>-102.17895880087212</v>
      </c>
      <c r="N312" s="15">
        <f t="shared" si="48"/>
        <v>102.17895880087212</v>
      </c>
      <c r="O312" s="15">
        <f>SUMSQ($M$3:M312)/B312</f>
        <v>23105.549790090205</v>
      </c>
      <c r="P312" s="15">
        <f>SUM($N$3:N312)/B312</f>
        <v>113.26632038313096</v>
      </c>
      <c r="Q312" s="15">
        <f t="shared" si="44"/>
        <v>12.693038360356784</v>
      </c>
      <c r="R312" s="15">
        <f>AVERAGE($Q$3:Q312)</f>
        <v>30.611644096669259</v>
      </c>
      <c r="S312" s="15">
        <f>SUM($M$3:M312)/P312</f>
        <v>-9.0945698757863749</v>
      </c>
    </row>
    <row r="313" spans="1:19" x14ac:dyDescent="0.3">
      <c r="A313" s="17">
        <v>41173.791666666664</v>
      </c>
      <c r="B313" s="13">
        <v>311</v>
      </c>
      <c r="C313" s="15">
        <v>579.56399999999996</v>
      </c>
      <c r="D313" s="21">
        <f t="shared" si="49"/>
        <v>605.23666666666657</v>
      </c>
      <c r="E313" s="15">
        <f t="shared" si="41"/>
        <v>492.54596435493488</v>
      </c>
      <c r="F313" s="15">
        <f t="shared" si="45"/>
        <v>1.1766698784326224</v>
      </c>
      <c r="G313" s="21"/>
      <c r="H313" s="15" t="s">
        <v>2</v>
      </c>
      <c r="I313" s="15">
        <f t="shared" si="42"/>
        <v>564.30237566640426</v>
      </c>
      <c r="J313" s="15">
        <f t="shared" si="43"/>
        <v>9.7835619743705493</v>
      </c>
      <c r="K313" s="22">
        <f t="shared" si="50"/>
        <v>0.93399553670695001</v>
      </c>
      <c r="L313" s="26">
        <f t="shared" si="46"/>
        <v>521.22166691727784</v>
      </c>
      <c r="M313" s="13">
        <f t="shared" si="47"/>
        <v>-58.342333082722121</v>
      </c>
      <c r="N313" s="15">
        <f t="shared" si="48"/>
        <v>58.342333082722121</v>
      </c>
      <c r="O313" s="15">
        <f>SUMSQ($M$3:M313)/B313</f>
        <v>23042.200201792599</v>
      </c>
      <c r="P313" s="15">
        <f>SUM($N$3:N313)/B313</f>
        <v>113.08971592235794</v>
      </c>
      <c r="Q313" s="15">
        <f t="shared" si="44"/>
        <v>10.066590244170122</v>
      </c>
      <c r="R313" s="15">
        <f>AVERAGE($Q$3:Q313)</f>
        <v>30.545582830262514</v>
      </c>
      <c r="S313" s="15">
        <f>SUM($M$3:M313)/P313</f>
        <v>-9.6246664827382897</v>
      </c>
    </row>
    <row r="314" spans="1:19" x14ac:dyDescent="0.3">
      <c r="A314" s="17">
        <v>41173.833333333336</v>
      </c>
      <c r="B314" s="13">
        <v>312</v>
      </c>
      <c r="C314" s="15">
        <v>369</v>
      </c>
      <c r="D314" s="21">
        <f t="shared" si="49"/>
        <v>588.70099999999991</v>
      </c>
      <c r="E314" s="15">
        <f t="shared" si="41"/>
        <v>492.45742536324752</v>
      </c>
      <c r="F314" s="15">
        <f t="shared" si="45"/>
        <v>0.7493033529300881</v>
      </c>
      <c r="G314" s="21"/>
      <c r="H314" s="15" t="s">
        <v>2</v>
      </c>
      <c r="I314" s="15">
        <f t="shared" si="42"/>
        <v>570.8439330674513</v>
      </c>
      <c r="J314" s="15">
        <f t="shared" si="43"/>
        <v>9.4593615170381984</v>
      </c>
      <c r="K314" s="22">
        <f t="shared" si="50"/>
        <v>0.68123174361325112</v>
      </c>
      <c r="L314" s="26">
        <f t="shared" si="46"/>
        <v>391.08556428287312</v>
      </c>
      <c r="M314" s="13">
        <f t="shared" si="47"/>
        <v>22.085564282873122</v>
      </c>
      <c r="N314" s="15">
        <f t="shared" si="48"/>
        <v>22.085564282873122</v>
      </c>
      <c r="O314" s="15">
        <f>SUMSQ($M$3:M314)/B314</f>
        <v>22969.910368292283</v>
      </c>
      <c r="P314" s="15">
        <f>SUM($N$3:N314)/B314</f>
        <v>112.79803594915447</v>
      </c>
      <c r="Q314" s="15">
        <f t="shared" si="44"/>
        <v>5.9852477731363471</v>
      </c>
      <c r="R314" s="15">
        <f>AVERAGE($Q$3:Q314)</f>
        <v>30.46686380764352</v>
      </c>
      <c r="S314" s="15">
        <f>SUM($M$3:M314)/P314</f>
        <v>-9.4537571077755427</v>
      </c>
    </row>
    <row r="315" spans="1:19" x14ac:dyDescent="0.3">
      <c r="A315" s="17">
        <v>41174.625</v>
      </c>
      <c r="B315" s="13">
        <v>313</v>
      </c>
      <c r="C315" s="15">
        <v>499</v>
      </c>
      <c r="D315" s="21">
        <f t="shared" si="49"/>
        <v>554.91533333333325</v>
      </c>
      <c r="E315" s="15">
        <f t="shared" si="41"/>
        <v>492.36888637156017</v>
      </c>
      <c r="F315" s="15">
        <f t="shared" si="45"/>
        <v>1.0134677755073169</v>
      </c>
      <c r="G315" s="21"/>
      <c r="H315" s="15" t="s">
        <v>2</v>
      </c>
      <c r="I315" s="15">
        <f t="shared" si="42"/>
        <v>591.47755349892918</v>
      </c>
      <c r="J315" s="15">
        <f t="shared" si="43"/>
        <v>10.576787408482168</v>
      </c>
      <c r="K315" s="22">
        <f t="shared" si="50"/>
        <v>0.72105045594850592</v>
      </c>
      <c r="L315" s="26">
        <f t="shared" si="46"/>
        <v>418.42795514856635</v>
      </c>
      <c r="M315" s="13">
        <f t="shared" si="47"/>
        <v>-80.572044851433645</v>
      </c>
      <c r="N315" s="15">
        <f t="shared" si="48"/>
        <v>80.572044851433645</v>
      </c>
      <c r="O315" s="15">
        <f>SUMSQ($M$3:M315)/B315</f>
        <v>22917.264822104578</v>
      </c>
      <c r="P315" s="15">
        <f>SUM($N$3:N315)/B315</f>
        <v>112.69507751114257</v>
      </c>
      <c r="Q315" s="15">
        <f t="shared" si="44"/>
        <v>16.146702375036803</v>
      </c>
      <c r="R315" s="15">
        <f>AVERAGE($Q$3:Q315)</f>
        <v>30.421112493162351</v>
      </c>
      <c r="S315" s="15">
        <f>SUM($M$3:M315)/P315</f>
        <v>-10.177350282539821</v>
      </c>
    </row>
    <row r="316" spans="1:19" x14ac:dyDescent="0.3">
      <c r="A316" s="17">
        <v>41174.666666666664</v>
      </c>
      <c r="B316" s="13">
        <v>314</v>
      </c>
      <c r="C316" s="15">
        <v>534.428</v>
      </c>
      <c r="D316" s="21">
        <f t="shared" si="49"/>
        <v>523.28499999999997</v>
      </c>
      <c r="E316" s="15">
        <f t="shared" si="41"/>
        <v>492.28034737987281</v>
      </c>
      <c r="F316" s="15">
        <f t="shared" si="45"/>
        <v>1.0856171749379293</v>
      </c>
      <c r="G316" s="21"/>
      <c r="H316" s="15" t="s">
        <v>2</v>
      </c>
      <c r="I316" s="15">
        <f t="shared" si="42"/>
        <v>598.95579922286549</v>
      </c>
      <c r="J316" s="15">
        <f t="shared" si="43"/>
        <v>10.266933240027583</v>
      </c>
      <c r="K316" s="22">
        <f t="shared" si="50"/>
        <v>0.93583800042675946</v>
      </c>
      <c r="L316" s="26">
        <f t="shared" si="46"/>
        <v>563.42533054304238</v>
      </c>
      <c r="M316" s="13">
        <f t="shared" si="47"/>
        <v>28.997330543042381</v>
      </c>
      <c r="N316" s="15">
        <f t="shared" si="48"/>
        <v>28.997330543042381</v>
      </c>
      <c r="O316" s="15">
        <f>SUMSQ($M$3:M316)/B316</f>
        <v>22846.957753176295</v>
      </c>
      <c r="P316" s="15">
        <f>SUM($N$3:N316)/B316</f>
        <v>112.42852417684925</v>
      </c>
      <c r="Q316" s="15">
        <f t="shared" si="44"/>
        <v>5.4258628932320878</v>
      </c>
      <c r="R316" s="15">
        <f>AVERAGE($Q$3:Q316)</f>
        <v>30.341509787430091</v>
      </c>
      <c r="S316" s="15">
        <f>SUM($M$3:M316)/P316</f>
        <v>-9.943561534680649</v>
      </c>
    </row>
    <row r="317" spans="1:19" x14ac:dyDescent="0.3">
      <c r="A317" s="17">
        <v>41174.708333333336</v>
      </c>
      <c r="B317" s="13">
        <v>315</v>
      </c>
      <c r="C317" s="15">
        <v>646</v>
      </c>
      <c r="D317" s="21">
        <f t="shared" si="49"/>
        <v>505.238</v>
      </c>
      <c r="E317" s="15">
        <f t="shared" si="41"/>
        <v>492.19180838818551</v>
      </c>
      <c r="F317" s="15">
        <f t="shared" si="45"/>
        <v>1.3124964475038721</v>
      </c>
      <c r="G317" s="21"/>
      <c r="H317" s="15" t="s">
        <v>2</v>
      </c>
      <c r="I317" s="15">
        <f t="shared" si="42"/>
        <v>593.53556372856838</v>
      </c>
      <c r="J317" s="15">
        <f t="shared" si="43"/>
        <v>8.6982163665951138</v>
      </c>
      <c r="K317" s="22">
        <f t="shared" si="50"/>
        <v>1.4280944124471635</v>
      </c>
      <c r="L317" s="26">
        <f t="shared" si="46"/>
        <v>870.02758016605083</v>
      </c>
      <c r="M317" s="13">
        <f t="shared" si="47"/>
        <v>224.02758016605083</v>
      </c>
      <c r="N317" s="15">
        <f t="shared" si="48"/>
        <v>224.02758016605083</v>
      </c>
      <c r="O317" s="15">
        <f>SUMSQ($M$3:M317)/B317</f>
        <v>22933.755844991789</v>
      </c>
      <c r="P317" s="15">
        <f>SUM($N$3:N317)/B317</f>
        <v>112.7828068942753</v>
      </c>
      <c r="Q317" s="15">
        <f t="shared" si="44"/>
        <v>34.679191976168859</v>
      </c>
      <c r="R317" s="15">
        <f>AVERAGE($Q$3:Q317)</f>
        <v>30.355280207076881</v>
      </c>
      <c r="S317" s="15">
        <f>SUM($M$3:M317)/P317</f>
        <v>-7.9259631220009519</v>
      </c>
    </row>
    <row r="318" spans="1:19" x14ac:dyDescent="0.3">
      <c r="A318" s="17">
        <v>41174.75</v>
      </c>
      <c r="B318" s="13">
        <v>316</v>
      </c>
      <c r="C318" s="15">
        <v>598</v>
      </c>
      <c r="D318" s="21">
        <f t="shared" si="49"/>
        <v>501.57133333333331</v>
      </c>
      <c r="E318" s="15">
        <f t="shared" si="41"/>
        <v>492.10326939649815</v>
      </c>
      <c r="F318" s="15">
        <f t="shared" si="45"/>
        <v>1.2151920891185517</v>
      </c>
      <c r="G318" s="21"/>
      <c r="H318" s="15" t="s">
        <v>2</v>
      </c>
      <c r="I318" s="15">
        <f t="shared" si="42"/>
        <v>588.04440525480152</v>
      </c>
      <c r="J318" s="15">
        <f t="shared" si="43"/>
        <v>7.2792788825589172</v>
      </c>
      <c r="K318" s="22">
        <f t="shared" si="50"/>
        <v>1.2990397506873752</v>
      </c>
      <c r="L318" s="26">
        <f t="shared" si="46"/>
        <v>782.3256195503368</v>
      </c>
      <c r="M318" s="13">
        <f t="shared" si="47"/>
        <v>184.3256195503368</v>
      </c>
      <c r="N318" s="15">
        <f t="shared" si="48"/>
        <v>184.3256195503368</v>
      </c>
      <c r="O318" s="15">
        <f>SUMSQ($M$3:M318)/B318</f>
        <v>22968.699446819712</v>
      </c>
      <c r="P318" s="15">
        <f>SUM($N$3:N318)/B318</f>
        <v>113.0092082001489</v>
      </c>
      <c r="Q318" s="15">
        <f t="shared" si="44"/>
        <v>30.823682199052975</v>
      </c>
      <c r="R318" s="15">
        <f>AVERAGE($Q$3:Q318)</f>
        <v>30.356762491861613</v>
      </c>
      <c r="S318" s="15">
        <f>SUM($M$3:M318)/P318</f>
        <v>-6.2790170818001441</v>
      </c>
    </row>
    <row r="319" spans="1:19" x14ac:dyDescent="0.3">
      <c r="A319" s="17">
        <v>41174.791666666664</v>
      </c>
      <c r="B319" s="13">
        <v>317</v>
      </c>
      <c r="C319" s="15">
        <v>407</v>
      </c>
      <c r="D319" s="21">
        <f t="shared" si="49"/>
        <v>501.57133333333331</v>
      </c>
      <c r="E319" s="15">
        <f t="shared" si="41"/>
        <v>492.01473040481079</v>
      </c>
      <c r="F319" s="15">
        <f t="shared" si="45"/>
        <v>0.82721100578662765</v>
      </c>
      <c r="G319" s="21"/>
      <c r="H319" s="15" t="s">
        <v>2</v>
      </c>
      <c r="I319" s="15">
        <f t="shared" si="42"/>
        <v>579.36754109135882</v>
      </c>
      <c r="J319" s="15">
        <f t="shared" si="43"/>
        <v>5.6836645779587558</v>
      </c>
      <c r="K319" s="22">
        <f t="shared" si="50"/>
        <v>0.93399553670695001</v>
      </c>
      <c r="L319" s="26">
        <f t="shared" si="46"/>
        <v>556.02966388023276</v>
      </c>
      <c r="M319" s="13">
        <f t="shared" si="47"/>
        <v>149.02966388023276</v>
      </c>
      <c r="N319" s="15">
        <f t="shared" si="48"/>
        <v>149.02966388023276</v>
      </c>
      <c r="O319" s="15">
        <f>SUMSQ($M$3:M319)/B319</f>
        <v>22966.305570698056</v>
      </c>
      <c r="P319" s="15">
        <f>SUM($N$3:N319)/B319</f>
        <v>113.12283739787787</v>
      </c>
      <c r="Q319" s="15">
        <f t="shared" si="44"/>
        <v>36.616625031998225</v>
      </c>
      <c r="R319" s="15">
        <f>AVERAGE($Q$3:Q319)</f>
        <v>30.376509692303685</v>
      </c>
      <c r="S319" s="15">
        <f>SUM($M$3:M319)/P319</f>
        <v>-4.9552954797059119</v>
      </c>
    </row>
    <row r="320" spans="1:19" x14ac:dyDescent="0.3">
      <c r="A320" s="17">
        <v>41174.833333333336</v>
      </c>
      <c r="B320" s="13">
        <v>318</v>
      </c>
      <c r="C320" s="15">
        <v>325</v>
      </c>
      <c r="D320" s="21">
        <f t="shared" si="49"/>
        <v>507.988</v>
      </c>
      <c r="E320" s="15">
        <f t="shared" si="41"/>
        <v>491.92619141312349</v>
      </c>
      <c r="F320" s="15">
        <f t="shared" si="45"/>
        <v>0.66066821745431814</v>
      </c>
      <c r="G320" s="21"/>
      <c r="H320" s="15" t="s">
        <v>2</v>
      </c>
      <c r="I320" s="15">
        <f t="shared" si="42"/>
        <v>574.25378560914749</v>
      </c>
      <c r="J320" s="15">
        <f t="shared" si="43"/>
        <v>4.6039225719417471</v>
      </c>
      <c r="K320" s="22">
        <f t="shared" si="50"/>
        <v>0.68123174361325112</v>
      </c>
      <c r="L320" s="26">
        <f t="shared" si="46"/>
        <v>398.55545294114404</v>
      </c>
      <c r="M320" s="13">
        <f t="shared" si="47"/>
        <v>73.55545294114404</v>
      </c>
      <c r="N320" s="15">
        <f t="shared" si="48"/>
        <v>73.55545294114404</v>
      </c>
      <c r="O320" s="15">
        <f>SUMSQ($M$3:M320)/B320</f>
        <v>22911.098335121573</v>
      </c>
      <c r="P320" s="15">
        <f>SUM($N$3:N320)/B320</f>
        <v>112.99841166059255</v>
      </c>
      <c r="Q320" s="15">
        <f t="shared" si="44"/>
        <v>22.63244705881355</v>
      </c>
      <c r="R320" s="15">
        <f>AVERAGE($Q$3:Q320)</f>
        <v>30.35215729408516</v>
      </c>
      <c r="S320" s="15">
        <f>SUM($M$3:M320)/P320</f>
        <v>-4.3098095337025493</v>
      </c>
    </row>
    <row r="321" spans="1:19" x14ac:dyDescent="0.3">
      <c r="A321" s="17">
        <v>41175.625</v>
      </c>
      <c r="B321" s="13">
        <v>319</v>
      </c>
      <c r="C321" s="15">
        <v>499</v>
      </c>
      <c r="D321" s="21">
        <f t="shared" si="49"/>
        <v>509.57133333333331</v>
      </c>
      <c r="E321" s="15">
        <f t="shared" si="41"/>
        <v>491.83765242143613</v>
      </c>
      <c r="F321" s="15">
        <f t="shared" si="45"/>
        <v>1.0145624222612928</v>
      </c>
      <c r="G321" s="21"/>
      <c r="H321" s="15" t="s">
        <v>2</v>
      </c>
      <c r="I321" s="15">
        <f t="shared" si="42"/>
        <v>590.17652573586895</v>
      </c>
      <c r="J321" s="15">
        <f t="shared" si="43"/>
        <v>5.7358043274197188</v>
      </c>
      <c r="K321" s="22">
        <f t="shared" si="50"/>
        <v>0.72105045594850592</v>
      </c>
      <c r="L321" s="26">
        <f t="shared" si="46"/>
        <v>417.38561441328159</v>
      </c>
      <c r="M321" s="13">
        <f t="shared" si="47"/>
        <v>-81.614385586718413</v>
      </c>
      <c r="N321" s="15">
        <f t="shared" si="48"/>
        <v>81.614385586718413</v>
      </c>
      <c r="O321" s="15">
        <f>SUMSQ($M$3:M321)/B321</f>
        <v>22860.157299383565</v>
      </c>
      <c r="P321" s="15">
        <f>SUM($N$3:N321)/B321</f>
        <v>112.90002913371521</v>
      </c>
      <c r="Q321" s="15">
        <f t="shared" si="44"/>
        <v>16.355588293931543</v>
      </c>
      <c r="R321" s="15">
        <f>AVERAGE($Q$3:Q321)</f>
        <v>30.308280902235147</v>
      </c>
      <c r="S321" s="15">
        <f>SUM($M$3:M321)/P321</f>
        <v>-5.0364558965820523</v>
      </c>
    </row>
    <row r="322" spans="1:19" x14ac:dyDescent="0.3">
      <c r="A322" s="17">
        <v>41175.666666666664</v>
      </c>
      <c r="B322" s="13">
        <v>320</v>
      </c>
      <c r="C322" s="15">
        <v>534.428</v>
      </c>
      <c r="D322" s="21">
        <f t="shared" si="49"/>
        <v>505.238</v>
      </c>
      <c r="E322" s="15">
        <f t="shared" si="41"/>
        <v>491.74911342974877</v>
      </c>
      <c r="F322" s="15">
        <f t="shared" si="45"/>
        <v>1.0867899613943042</v>
      </c>
      <c r="G322" s="21"/>
      <c r="H322" s="15" t="s">
        <v>2</v>
      </c>
      <c r="I322" s="15">
        <f t="shared" si="42"/>
        <v>593.4279894631552</v>
      </c>
      <c r="J322" s="15">
        <f t="shared" si="43"/>
        <v>5.487370267406372</v>
      </c>
      <c r="K322" s="22">
        <f t="shared" si="50"/>
        <v>0.93583800042675946</v>
      </c>
      <c r="L322" s="26">
        <f t="shared" si="46"/>
        <v>557.67740339607917</v>
      </c>
      <c r="M322" s="13">
        <f t="shared" si="47"/>
        <v>23.249403396079174</v>
      </c>
      <c r="N322" s="15">
        <f t="shared" si="48"/>
        <v>23.249403396079174</v>
      </c>
      <c r="O322" s="15">
        <f>SUMSQ($M$3:M322)/B322</f>
        <v>22790.408478942598</v>
      </c>
      <c r="P322" s="15">
        <f>SUM($N$3:N322)/B322</f>
        <v>112.61987092828508</v>
      </c>
      <c r="Q322" s="15">
        <f t="shared" si="44"/>
        <v>4.3503340760737039</v>
      </c>
      <c r="R322" s="15">
        <f>AVERAGE($Q$3:Q322)</f>
        <v>30.227162318403394</v>
      </c>
      <c r="S322" s="15">
        <f>SUM($M$3:M322)/P322</f>
        <v>-4.8425434123076636</v>
      </c>
    </row>
    <row r="323" spans="1:19" x14ac:dyDescent="0.3">
      <c r="A323" s="17">
        <v>41175.708333333336</v>
      </c>
      <c r="B323" s="13">
        <v>321</v>
      </c>
      <c r="C323" s="15">
        <v>723</v>
      </c>
      <c r="D323" s="21">
        <f t="shared" si="49"/>
        <v>499.65466666666663</v>
      </c>
      <c r="E323" s="15">
        <f t="shared" ref="E323:E386" si="51">(B323*$V$7)+$V$6</f>
        <v>491.66057443806142</v>
      </c>
      <c r="F323" s="15">
        <f t="shared" si="45"/>
        <v>1.4705266958334939</v>
      </c>
      <c r="G323" s="21"/>
      <c r="H323" s="15" t="s">
        <v>2</v>
      </c>
      <c r="I323" s="15">
        <f t="shared" ref="I323:I386" si="52">$V$4*(C323/K323)+(1-$V$4)*(I322+J322)</f>
        <v>589.65072865247498</v>
      </c>
      <c r="J323" s="15">
        <f t="shared" ref="J323:J386" si="53">$V$5*(I323-I322)+(1-$V$5)*J322</f>
        <v>4.5609071595977131</v>
      </c>
      <c r="K323" s="22">
        <f t="shared" si="50"/>
        <v>1.4280944124471635</v>
      </c>
      <c r="L323" s="26">
        <f t="shared" si="46"/>
        <v>855.30767875999788</v>
      </c>
      <c r="M323" s="13">
        <f t="shared" si="47"/>
        <v>132.30767875999788</v>
      </c>
      <c r="N323" s="15">
        <f t="shared" si="48"/>
        <v>132.30767875999788</v>
      </c>
      <c r="O323" s="15">
        <f>SUMSQ($M$3:M323)/B323</f>
        <v>22773.944034643271</v>
      </c>
      <c r="P323" s="15">
        <f>SUM($N$3:N323)/B323</f>
        <v>112.68120366296333</v>
      </c>
      <c r="Q323" s="15">
        <f t="shared" ref="Q323:Q386" si="54">(N323/C323)*100</f>
        <v>18.299817255877993</v>
      </c>
      <c r="R323" s="15">
        <f>AVERAGE($Q$3:Q323)</f>
        <v>30.190005480202384</v>
      </c>
      <c r="S323" s="15">
        <f>SUM($M$3:M323)/P323</f>
        <v>-3.6657305910060569</v>
      </c>
    </row>
    <row r="324" spans="1:19" x14ac:dyDescent="0.3">
      <c r="A324" s="17">
        <v>41175.75</v>
      </c>
      <c r="B324" s="13">
        <v>322</v>
      </c>
      <c r="C324" s="15">
        <v>540</v>
      </c>
      <c r="D324" s="21">
        <f t="shared" si="49"/>
        <v>476.988</v>
      </c>
      <c r="E324" s="15">
        <f t="shared" si="51"/>
        <v>491.57203544637412</v>
      </c>
      <c r="F324" s="15">
        <f t="shared" ref="F324:F387" si="55">C324/E324</f>
        <v>1.0985165165257025</v>
      </c>
      <c r="G324" s="21"/>
      <c r="H324" s="15" t="s">
        <v>2</v>
      </c>
      <c r="I324" s="15">
        <f t="shared" si="52"/>
        <v>576.35963897224224</v>
      </c>
      <c r="J324" s="15">
        <f t="shared" si="53"/>
        <v>2.7757074756146674</v>
      </c>
      <c r="K324" s="22">
        <f t="shared" si="50"/>
        <v>1.2990397506873752</v>
      </c>
      <c r="L324" s="26">
        <f t="shared" ref="L324:L387" si="56">(I323+J323)*K324</f>
        <v>771.90453524085228</v>
      </c>
      <c r="M324" s="13">
        <f t="shared" ref="M324:M387" si="57">L324-C324</f>
        <v>231.90453524085228</v>
      </c>
      <c r="N324" s="15">
        <f t="shared" ref="N324:N387" si="58">ABS(M324)</f>
        <v>231.90453524085228</v>
      </c>
      <c r="O324" s="15">
        <f>SUMSQ($M$3:M324)/B324</f>
        <v>22870.235244055173</v>
      </c>
      <c r="P324" s="15">
        <f>SUM($N$3:N324)/B324</f>
        <v>113.05146245668347</v>
      </c>
      <c r="Q324" s="15">
        <f t="shared" si="54"/>
        <v>42.945284303861534</v>
      </c>
      <c r="R324" s="15">
        <f>AVERAGE($Q$3:Q324)</f>
        <v>30.229618147356604</v>
      </c>
      <c r="S324" s="15">
        <f>SUM($M$3:M324)/P324</f>
        <v>-1.6024065157694607</v>
      </c>
    </row>
    <row r="325" spans="1:19" x14ac:dyDescent="0.3">
      <c r="A325" s="17">
        <v>41175.791666666664</v>
      </c>
      <c r="B325" s="13">
        <v>323</v>
      </c>
      <c r="C325" s="15">
        <v>413</v>
      </c>
      <c r="D325" s="21">
        <f t="shared" si="49"/>
        <v>458.86899999999997</v>
      </c>
      <c r="E325" s="15">
        <f t="shared" si="51"/>
        <v>491.48349645468676</v>
      </c>
      <c r="F325" s="15">
        <f t="shared" si="55"/>
        <v>0.84031305828002978</v>
      </c>
      <c r="G325" s="21"/>
      <c r="H325" s="15" t="s">
        <v>2</v>
      </c>
      <c r="I325" s="15">
        <f t="shared" si="52"/>
        <v>565.44043852757795</v>
      </c>
      <c r="J325" s="15">
        <f t="shared" si="53"/>
        <v>1.406216683586772</v>
      </c>
      <c r="K325" s="22">
        <f t="shared" si="50"/>
        <v>0.93399553670695001</v>
      </c>
      <c r="L325" s="26">
        <f t="shared" si="56"/>
        <v>540.90982873153155</v>
      </c>
      <c r="M325" s="13">
        <f t="shared" si="57"/>
        <v>127.90982873153155</v>
      </c>
      <c r="N325" s="15">
        <f t="shared" si="58"/>
        <v>127.90982873153155</v>
      </c>
      <c r="O325" s="15">
        <f>SUMSQ($M$3:M325)/B325</f>
        <v>22850.082578550759</v>
      </c>
      <c r="P325" s="15">
        <f>SUM($N$3:N325)/B325</f>
        <v>113.09746359066132</v>
      </c>
      <c r="Q325" s="15">
        <f t="shared" si="54"/>
        <v>30.970902840564541</v>
      </c>
      <c r="R325" s="15">
        <f>AVERAGE($Q$3:Q325)</f>
        <v>30.231913146406786</v>
      </c>
      <c r="S325" s="15">
        <f>SUM($M$3:M325)/P325</f>
        <v>-0.47078484022449035</v>
      </c>
    </row>
    <row r="326" spans="1:19" x14ac:dyDescent="0.3">
      <c r="A326" s="17">
        <v>41175.833333333336</v>
      </c>
      <c r="B326" s="13">
        <v>324</v>
      </c>
      <c r="C326" s="15">
        <v>252</v>
      </c>
      <c r="D326" s="21">
        <f t="shared" si="49"/>
        <v>467.45233333333334</v>
      </c>
      <c r="E326" s="15">
        <f t="shared" si="51"/>
        <v>491.3949574629994</v>
      </c>
      <c r="F326" s="15">
        <f t="shared" si="55"/>
        <v>0.51282577521967121</v>
      </c>
      <c r="G326" s="21"/>
      <c r="H326" s="15" t="s">
        <v>2</v>
      </c>
      <c r="I326" s="15">
        <f t="shared" si="52"/>
        <v>547.15380669836804</v>
      </c>
      <c r="J326" s="15">
        <f t="shared" si="53"/>
        <v>-0.56306816769289614</v>
      </c>
      <c r="K326" s="22">
        <f t="shared" si="50"/>
        <v>0.68123174361325112</v>
      </c>
      <c r="L326" s="26">
        <f t="shared" si="56"/>
        <v>386.1539352908411</v>
      </c>
      <c r="M326" s="13">
        <f t="shared" si="57"/>
        <v>134.1539352908411</v>
      </c>
      <c r="N326" s="15">
        <f t="shared" si="58"/>
        <v>134.1539352908411</v>
      </c>
      <c r="O326" s="15">
        <f>SUMSQ($M$3:M326)/B326</f>
        <v>22835.104787734304</v>
      </c>
      <c r="P326" s="15">
        <f>SUM($N$3:N326)/B326</f>
        <v>113.16245270084707</v>
      </c>
      <c r="Q326" s="15">
        <f t="shared" si="54"/>
        <v>53.235688607476625</v>
      </c>
      <c r="R326" s="15">
        <f>AVERAGE($Q$3:Q326)</f>
        <v>30.302912453385392</v>
      </c>
      <c r="S326" s="15">
        <f>SUM($M$3:M326)/P326</f>
        <v>0.71498418453695167</v>
      </c>
    </row>
    <row r="327" spans="1:19" x14ac:dyDescent="0.3">
      <c r="A327" s="17">
        <v>41176.625</v>
      </c>
      <c r="B327" s="13">
        <v>325</v>
      </c>
      <c r="C327" s="15">
        <v>300</v>
      </c>
      <c r="D327" s="21">
        <f t="shared" ref="D327:D390" si="59">(C324+C330+2*SUM(C325:C329))/12</f>
        <v>500.20166666666665</v>
      </c>
      <c r="E327" s="15">
        <f t="shared" si="51"/>
        <v>491.3064184713121</v>
      </c>
      <c r="F327" s="15">
        <f t="shared" si="55"/>
        <v>0.61061689552813636</v>
      </c>
      <c r="G327" s="21"/>
      <c r="H327" s="15" t="s">
        <v>2</v>
      </c>
      <c r="I327" s="15">
        <f t="shared" si="52"/>
        <v>533.53762963124802</v>
      </c>
      <c r="J327" s="15">
        <f t="shared" si="53"/>
        <v>-1.8683790576356087</v>
      </c>
      <c r="K327" s="22">
        <f t="shared" si="50"/>
        <v>0.72105045594850592</v>
      </c>
      <c r="L327" s="26">
        <f t="shared" si="56"/>
        <v>394.11950123477391</v>
      </c>
      <c r="M327" s="13">
        <f t="shared" si="57"/>
        <v>94.119501234773907</v>
      </c>
      <c r="N327" s="15">
        <f t="shared" si="58"/>
        <v>94.119501234773907</v>
      </c>
      <c r="O327" s="15">
        <f>SUMSQ($M$3:M327)/B327</f>
        <v>22792.099789964912</v>
      </c>
      <c r="P327" s="15">
        <f>SUM($N$3:N327)/B327</f>
        <v>113.10385900402838</v>
      </c>
      <c r="Q327" s="15">
        <f t="shared" si="54"/>
        <v>31.373167078257968</v>
      </c>
      <c r="R327" s="15">
        <f>AVERAGE($Q$3:Q327)</f>
        <v>30.306205544538848</v>
      </c>
      <c r="S327" s="15">
        <f>SUM($M$3:M327)/P327</f>
        <v>1.5475056884934091</v>
      </c>
    </row>
    <row r="328" spans="1:19" x14ac:dyDescent="0.3">
      <c r="A328" s="17">
        <v>41176.666666666664</v>
      </c>
      <c r="B328" s="13">
        <v>326</v>
      </c>
      <c r="C328" s="15">
        <v>516</v>
      </c>
      <c r="D328" s="21">
        <f t="shared" si="59"/>
        <v>536.71233333333328</v>
      </c>
      <c r="E328" s="15">
        <f t="shared" si="51"/>
        <v>491.21787947962474</v>
      </c>
      <c r="F328" s="15">
        <f t="shared" si="55"/>
        <v>1.0504503633838174</v>
      </c>
      <c r="G328" s="21"/>
      <c r="H328" s="15" t="s">
        <v>2</v>
      </c>
      <c r="I328" s="15">
        <f t="shared" si="52"/>
        <v>533.6400736911163</v>
      </c>
      <c r="J328" s="15">
        <f t="shared" si="53"/>
        <v>-1.6712967458852204</v>
      </c>
      <c r="K328" s="22">
        <f t="shared" si="50"/>
        <v>0.93583800042675946</v>
      </c>
      <c r="L328" s="26">
        <f t="shared" si="56"/>
        <v>497.5562883452032</v>
      </c>
      <c r="M328" s="13">
        <f t="shared" si="57"/>
        <v>-18.4437116547968</v>
      </c>
      <c r="N328" s="15">
        <f t="shared" si="58"/>
        <v>18.4437116547968</v>
      </c>
      <c r="O328" s="15">
        <f>SUMSQ($M$3:M328)/B328</f>
        <v>22723.228841221477</v>
      </c>
      <c r="P328" s="15">
        <f>SUM($N$3:N328)/B328</f>
        <v>112.81349045387736</v>
      </c>
      <c r="Q328" s="15">
        <f t="shared" si="54"/>
        <v>3.5743627237978295</v>
      </c>
      <c r="R328" s="15">
        <f>AVERAGE($Q$3:Q328)</f>
        <v>30.224206026683813</v>
      </c>
      <c r="S328" s="15">
        <f>SUM($M$3:M328)/P328</f>
        <v>1.3880002552399693</v>
      </c>
    </row>
    <row r="329" spans="1:19" x14ac:dyDescent="0.3">
      <c r="A329" s="17">
        <v>41176.708333333336</v>
      </c>
      <c r="B329" s="13">
        <v>327</v>
      </c>
      <c r="C329" s="15">
        <v>844.428</v>
      </c>
      <c r="D329" s="21">
        <f t="shared" si="59"/>
        <v>565.17599999999993</v>
      </c>
      <c r="E329" s="15">
        <f t="shared" si="51"/>
        <v>491.12934048793738</v>
      </c>
      <c r="F329" s="15">
        <f t="shared" si="55"/>
        <v>1.7193597091166659</v>
      </c>
      <c r="G329" s="21"/>
      <c r="H329" s="15" t="s">
        <v>2</v>
      </c>
      <c r="I329" s="15">
        <f t="shared" si="52"/>
        <v>537.90160332629489</v>
      </c>
      <c r="J329" s="15">
        <f t="shared" si="53"/>
        <v>-1.0780141077788392</v>
      </c>
      <c r="K329" s="22">
        <f t="shared" si="50"/>
        <v>1.4280944124471635</v>
      </c>
      <c r="L329" s="26">
        <f t="shared" si="56"/>
        <v>759.70163795183589</v>
      </c>
      <c r="M329" s="13">
        <f t="shared" si="57"/>
        <v>-84.726362048164106</v>
      </c>
      <c r="N329" s="15">
        <f t="shared" si="58"/>
        <v>84.726362048164106</v>
      </c>
      <c r="O329" s="15">
        <f>SUMSQ($M$3:M329)/B329</f>
        <v>22675.691616709842</v>
      </c>
      <c r="P329" s="15">
        <f>SUM($N$3:N329)/B329</f>
        <v>112.72759709483849</v>
      </c>
      <c r="Q329" s="15">
        <f t="shared" si="54"/>
        <v>10.033580370163483</v>
      </c>
      <c r="R329" s="15">
        <f>AVERAGE($Q$3:Q329)</f>
        <v>30.162460994095063</v>
      </c>
      <c r="S329" s="15">
        <f>SUM($M$3:M329)/P329</f>
        <v>0.63745518709029358</v>
      </c>
    </row>
    <row r="330" spans="1:19" x14ac:dyDescent="0.3">
      <c r="A330" s="17">
        <v>41176.75</v>
      </c>
      <c r="B330" s="13">
        <v>328</v>
      </c>
      <c r="C330" s="15">
        <v>811.56399999999996</v>
      </c>
      <c r="D330" s="21">
        <f t="shared" si="59"/>
        <v>580.0093333333333</v>
      </c>
      <c r="E330" s="15">
        <f t="shared" si="51"/>
        <v>491.04080149625008</v>
      </c>
      <c r="F330" s="15">
        <f t="shared" si="55"/>
        <v>1.6527424961980428</v>
      </c>
      <c r="G330" s="21"/>
      <c r="H330" s="15" t="s">
        <v>2</v>
      </c>
      <c r="I330" s="15">
        <f t="shared" si="52"/>
        <v>545.61537703240288</v>
      </c>
      <c r="J330" s="15">
        <f t="shared" si="53"/>
        <v>-0.19883532639015666</v>
      </c>
      <c r="K330" s="22">
        <f t="shared" ref="K330:K393" si="60">K324</f>
        <v>1.2990397506873752</v>
      </c>
      <c r="L330" s="26">
        <f t="shared" si="56"/>
        <v>697.35518150152302</v>
      </c>
      <c r="M330" s="13">
        <f t="shared" si="57"/>
        <v>-114.20881849847694</v>
      </c>
      <c r="N330" s="15">
        <f t="shared" si="58"/>
        <v>114.20881849847694</v>
      </c>
      <c r="O330" s="15">
        <f>SUMSQ($M$3:M330)/B330</f>
        <v>22646.325649045539</v>
      </c>
      <c r="P330" s="15">
        <f>SUM($N$3:N330)/B330</f>
        <v>112.73211301375201</v>
      </c>
      <c r="Q330" s="15">
        <f t="shared" si="54"/>
        <v>14.072681698359826</v>
      </c>
      <c r="R330" s="15">
        <f>AVERAGE($Q$3:Q330)</f>
        <v>30.113406788925143</v>
      </c>
      <c r="S330" s="15">
        <f>SUM($M$3:M330)/P330</f>
        <v>-0.37566959289569274</v>
      </c>
    </row>
    <row r="331" spans="1:19" x14ac:dyDescent="0.3">
      <c r="A331" s="17">
        <v>41176.791666666664</v>
      </c>
      <c r="B331" s="13">
        <v>329</v>
      </c>
      <c r="C331" s="15">
        <v>579.56399999999996</v>
      </c>
      <c r="D331" s="21">
        <f t="shared" si="59"/>
        <v>578.5093333333333</v>
      </c>
      <c r="E331" s="15">
        <f t="shared" si="51"/>
        <v>490.95226250456273</v>
      </c>
      <c r="F331" s="15">
        <f t="shared" si="55"/>
        <v>1.1804895185600937</v>
      </c>
      <c r="G331" s="21"/>
      <c r="H331" s="15" t="s">
        <v>2</v>
      </c>
      <c r="I331" s="15">
        <f t="shared" si="52"/>
        <v>552.92700419149389</v>
      </c>
      <c r="J331" s="15">
        <f t="shared" si="53"/>
        <v>0.55221092215796075</v>
      </c>
      <c r="K331" s="22">
        <f t="shared" si="60"/>
        <v>0.93399553670695001</v>
      </c>
      <c r="L331" s="26">
        <f t="shared" si="56"/>
        <v>509.41661559955594</v>
      </c>
      <c r="M331" s="13">
        <f t="shared" si="57"/>
        <v>-70.147384400444025</v>
      </c>
      <c r="N331" s="15">
        <f t="shared" si="58"/>
        <v>70.147384400444025</v>
      </c>
      <c r="O331" s="15">
        <f>SUMSQ($M$3:M331)/B331</f>
        <v>22592.448232295319</v>
      </c>
      <c r="P331" s="15">
        <f>SUM($N$3:N331)/B331</f>
        <v>112.60267614866596</v>
      </c>
      <c r="Q331" s="15">
        <f t="shared" si="54"/>
        <v>12.103475095148083</v>
      </c>
      <c r="R331" s="15">
        <f>AVERAGE($Q$3:Q331)</f>
        <v>30.058665355205456</v>
      </c>
      <c r="S331" s="15">
        <f>SUM($M$3:M331)/P331</f>
        <v>-0.99906516656908295</v>
      </c>
    </row>
    <row r="332" spans="1:19" x14ac:dyDescent="0.3">
      <c r="A332" s="17">
        <v>41176.833333333336</v>
      </c>
      <c r="B332" s="13">
        <v>330</v>
      </c>
      <c r="C332" s="15">
        <v>427</v>
      </c>
      <c r="D332" s="21">
        <f t="shared" si="59"/>
        <v>576.7593333333333</v>
      </c>
      <c r="E332" s="15">
        <f t="shared" si="51"/>
        <v>490.86372351287537</v>
      </c>
      <c r="F332" s="15">
        <f t="shared" si="55"/>
        <v>0.86989520623802985</v>
      </c>
      <c r="G332" s="21"/>
      <c r="H332" s="15" t="s">
        <v>2</v>
      </c>
      <c r="I332" s="15">
        <f t="shared" si="52"/>
        <v>560.8118724219396</v>
      </c>
      <c r="J332" s="15">
        <f t="shared" si="53"/>
        <v>1.2854766529867352</v>
      </c>
      <c r="K332" s="22">
        <f t="shared" si="60"/>
        <v>0.68123174361325112</v>
      </c>
      <c r="L332" s="26">
        <f t="shared" si="56"/>
        <v>377.04761076556679</v>
      </c>
      <c r="M332" s="13">
        <f t="shared" si="57"/>
        <v>-49.952389234433213</v>
      </c>
      <c r="N332" s="15">
        <f t="shared" si="58"/>
        <v>49.952389234433213</v>
      </c>
      <c r="O332" s="15">
        <f>SUMSQ($M$3:M332)/B332</f>
        <v>22531.547604895117</v>
      </c>
      <c r="P332" s="15">
        <f>SUM($N$3:N332)/B332</f>
        <v>112.41282679438039</v>
      </c>
      <c r="Q332" s="15">
        <f t="shared" si="54"/>
        <v>11.698451811342672</v>
      </c>
      <c r="R332" s="15">
        <f>AVERAGE($Q$3:Q332)</f>
        <v>30.003028344466475</v>
      </c>
      <c r="S332" s="15">
        <f>SUM($M$3:M332)/P332</f>
        <v>-1.445118010724606</v>
      </c>
    </row>
    <row r="333" spans="1:19" x14ac:dyDescent="0.3">
      <c r="A333" s="17">
        <v>41177.625</v>
      </c>
      <c r="B333" s="13">
        <v>331</v>
      </c>
      <c r="C333" s="15">
        <v>303</v>
      </c>
      <c r="D333" s="21">
        <f t="shared" si="59"/>
        <v>576.7593333333333</v>
      </c>
      <c r="E333" s="15">
        <f t="shared" si="51"/>
        <v>490.77518452118801</v>
      </c>
      <c r="F333" s="15">
        <f t="shared" si="55"/>
        <v>0.61739062926666521</v>
      </c>
      <c r="G333" s="21"/>
      <c r="H333" s="15" t="s">
        <v>2</v>
      </c>
      <c r="I333" s="15">
        <f t="shared" si="52"/>
        <v>547.90963877061051</v>
      </c>
      <c r="J333" s="15">
        <f t="shared" si="53"/>
        <v>-0.13329437744484673</v>
      </c>
      <c r="K333" s="22">
        <f t="shared" si="60"/>
        <v>0.72105045594850592</v>
      </c>
      <c r="L333" s="26">
        <f t="shared" si="56"/>
        <v>405.30054983792212</v>
      </c>
      <c r="M333" s="13">
        <f t="shared" si="57"/>
        <v>102.30054983792212</v>
      </c>
      <c r="N333" s="15">
        <f t="shared" si="58"/>
        <v>102.30054983792212</v>
      </c>
      <c r="O333" s="15">
        <f>SUMSQ($M$3:M333)/B333</f>
        <v>22495.093994297677</v>
      </c>
      <c r="P333" s="15">
        <f>SUM($N$3:N333)/B333</f>
        <v>112.38227610871134</v>
      </c>
      <c r="Q333" s="15">
        <f t="shared" si="54"/>
        <v>33.762557702284532</v>
      </c>
      <c r="R333" s="15">
        <f>AVERAGE($Q$3:Q333)</f>
        <v>30.014386439203086</v>
      </c>
      <c r="S333" s="15">
        <f>SUM($M$3:M333)/P333</f>
        <v>-0.53522007990760101</v>
      </c>
    </row>
    <row r="334" spans="1:19" x14ac:dyDescent="0.3">
      <c r="A334" s="17">
        <v>41177.666666666664</v>
      </c>
      <c r="B334" s="13">
        <v>332</v>
      </c>
      <c r="C334" s="15">
        <v>495</v>
      </c>
      <c r="D334" s="21">
        <f t="shared" si="59"/>
        <v>573.37899999999991</v>
      </c>
      <c r="E334" s="15">
        <f t="shared" si="51"/>
        <v>490.68664552950071</v>
      </c>
      <c r="F334" s="15">
        <f t="shared" si="55"/>
        <v>1.0087904460204837</v>
      </c>
      <c r="G334" s="21"/>
      <c r="H334" s="15" t="s">
        <v>2</v>
      </c>
      <c r="I334" s="15">
        <f t="shared" si="52"/>
        <v>545.89248000531859</v>
      </c>
      <c r="J334" s="15">
        <f t="shared" si="53"/>
        <v>-0.32168081622955447</v>
      </c>
      <c r="K334" s="22">
        <f t="shared" si="60"/>
        <v>0.93583800042675946</v>
      </c>
      <c r="L334" s="26">
        <f t="shared" si="56"/>
        <v>512.62991881798018</v>
      </c>
      <c r="M334" s="13">
        <f t="shared" si="57"/>
        <v>17.629918817980183</v>
      </c>
      <c r="N334" s="15">
        <f t="shared" si="58"/>
        <v>17.629918817980183</v>
      </c>
      <c r="O334" s="15">
        <f>SUMSQ($M$3:M334)/B334</f>
        <v>22428.27387394596</v>
      </c>
      <c r="P334" s="15">
        <f>SUM($N$3:N334)/B334</f>
        <v>112.096877442173</v>
      </c>
      <c r="Q334" s="15">
        <f t="shared" si="54"/>
        <v>3.5615997612081181</v>
      </c>
      <c r="R334" s="15">
        <f>AVERAGE($Q$3:Q334)</f>
        <v>29.93470937089587</v>
      </c>
      <c r="S334" s="15">
        <f>SUM($M$3:M334)/P334</f>
        <v>-0.37930879923980637</v>
      </c>
    </row>
    <row r="335" spans="1:19" x14ac:dyDescent="0.3">
      <c r="A335" s="17">
        <v>41177.708333333336</v>
      </c>
      <c r="B335" s="13">
        <v>333</v>
      </c>
      <c r="C335" s="15">
        <v>844.428</v>
      </c>
      <c r="D335" s="21">
        <f t="shared" si="59"/>
        <v>569.83199999999999</v>
      </c>
      <c r="E335" s="15">
        <f t="shared" si="51"/>
        <v>490.59810653781335</v>
      </c>
      <c r="F335" s="15">
        <f t="shared" si="55"/>
        <v>1.7212214819971281</v>
      </c>
      <c r="G335" s="21"/>
      <c r="H335" s="15" t="s">
        <v>2</v>
      </c>
      <c r="I335" s="15">
        <f t="shared" si="52"/>
        <v>550.14342334576713</v>
      </c>
      <c r="J335" s="15">
        <f t="shared" si="53"/>
        <v>0.13558159943825532</v>
      </c>
      <c r="K335" s="22">
        <f t="shared" si="60"/>
        <v>1.4280944124471635</v>
      </c>
      <c r="L335" s="26">
        <f t="shared" si="56"/>
        <v>779.12660991627149</v>
      </c>
      <c r="M335" s="13">
        <f t="shared" si="57"/>
        <v>-65.301390083728506</v>
      </c>
      <c r="N335" s="15">
        <f t="shared" si="58"/>
        <v>65.301390083728506</v>
      </c>
      <c r="O335" s="15">
        <f>SUMSQ($M$3:M335)/B335</f>
        <v>22373.727320411192</v>
      </c>
      <c r="P335" s="15">
        <f>SUM($N$3:N335)/B335</f>
        <v>111.95635045310858</v>
      </c>
      <c r="Q335" s="15">
        <f t="shared" si="54"/>
        <v>7.7332099461089054</v>
      </c>
      <c r="R335" s="15">
        <f>AVERAGE($Q$3:Q335)</f>
        <v>29.868038201452066</v>
      </c>
      <c r="S335" s="15">
        <f>SUM($M$3:M335)/P335</f>
        <v>-0.96306035011395041</v>
      </c>
    </row>
    <row r="336" spans="1:19" x14ac:dyDescent="0.3">
      <c r="A336" s="17">
        <v>41177.75</v>
      </c>
      <c r="B336" s="13">
        <v>334</v>
      </c>
      <c r="C336" s="15">
        <v>811.56399999999996</v>
      </c>
      <c r="D336" s="21">
        <f t="shared" si="59"/>
        <v>569.41533333333325</v>
      </c>
      <c r="E336" s="15">
        <f t="shared" si="51"/>
        <v>490.50956754612599</v>
      </c>
      <c r="F336" s="15">
        <f t="shared" si="55"/>
        <v>1.6545324570528035</v>
      </c>
      <c r="G336" s="21"/>
      <c r="H336" s="15" t="s">
        <v>2</v>
      </c>
      <c r="I336" s="15">
        <f t="shared" si="52"/>
        <v>557.72525118642329</v>
      </c>
      <c r="J336" s="15">
        <f t="shared" si="53"/>
        <v>0.88020622356004585</v>
      </c>
      <c r="K336" s="22">
        <f t="shared" si="60"/>
        <v>1.2990397506873752</v>
      </c>
      <c r="L336" s="26">
        <f t="shared" si="56"/>
        <v>714.83430139251652</v>
      </c>
      <c r="M336" s="13">
        <f t="shared" si="57"/>
        <v>-96.729698607483442</v>
      </c>
      <c r="N336" s="15">
        <f t="shared" si="58"/>
        <v>96.729698607483442</v>
      </c>
      <c r="O336" s="15">
        <f>SUMSQ($M$3:M336)/B336</f>
        <v>22334.753988891083</v>
      </c>
      <c r="P336" s="15">
        <f>SUM($N$3:N336)/B336</f>
        <v>111.91076167512766</v>
      </c>
      <c r="Q336" s="15">
        <f t="shared" si="54"/>
        <v>11.918924275532607</v>
      </c>
      <c r="R336" s="15">
        <f>AVERAGE($Q$3:Q336)</f>
        <v>29.814298339398416</v>
      </c>
      <c r="S336" s="15">
        <f>SUM($M$3:M336)/P336</f>
        <v>-1.8277993788134137</v>
      </c>
    </row>
    <row r="337" spans="1:19" x14ac:dyDescent="0.3">
      <c r="A337" s="17">
        <v>41177.791666666664</v>
      </c>
      <c r="B337" s="13">
        <v>335</v>
      </c>
      <c r="C337" s="15">
        <v>539</v>
      </c>
      <c r="D337" s="21">
        <f t="shared" si="59"/>
        <v>566.91533333333336</v>
      </c>
      <c r="E337" s="15">
        <f t="shared" si="51"/>
        <v>490.42102855443869</v>
      </c>
      <c r="F337" s="15">
        <f t="shared" si="55"/>
        <v>1.0990556452865659</v>
      </c>
      <c r="G337" s="21"/>
      <c r="H337" s="15" t="s">
        <v>2</v>
      </c>
      <c r="I337" s="15">
        <f t="shared" si="52"/>
        <v>560.45396688571429</v>
      </c>
      <c r="J337" s="15">
        <f t="shared" si="53"/>
        <v>1.0650571711331414</v>
      </c>
      <c r="K337" s="22">
        <f t="shared" si="60"/>
        <v>0.93399553670695001</v>
      </c>
      <c r="L337" s="26">
        <f t="shared" si="56"/>
        <v>521.73500400106877</v>
      </c>
      <c r="M337" s="13">
        <f t="shared" si="57"/>
        <v>-17.264995998931226</v>
      </c>
      <c r="N337" s="15">
        <f t="shared" si="58"/>
        <v>17.264995998931226</v>
      </c>
      <c r="O337" s="15">
        <f>SUMSQ($M$3:M337)/B337</f>
        <v>22268.972872765564</v>
      </c>
      <c r="P337" s="15">
        <f>SUM($N$3:N337)/B337</f>
        <v>111.62823700146737</v>
      </c>
      <c r="Q337" s="15">
        <f t="shared" si="54"/>
        <v>3.2031532465549586</v>
      </c>
      <c r="R337" s="15">
        <f>AVERAGE($Q$3:Q337)</f>
        <v>29.734862085389928</v>
      </c>
      <c r="S337" s="15">
        <f>SUM($M$3:M337)/P337</f>
        <v>-1.9870905662368363</v>
      </c>
    </row>
    <row r="338" spans="1:19" x14ac:dyDescent="0.3">
      <c r="A338" s="17">
        <v>41177.833333333336</v>
      </c>
      <c r="B338" s="13">
        <v>336</v>
      </c>
      <c r="C338" s="15">
        <v>425</v>
      </c>
      <c r="D338" s="21">
        <f t="shared" si="59"/>
        <v>564.66533333333325</v>
      </c>
      <c r="E338" s="15">
        <f t="shared" si="51"/>
        <v>490.33248956275133</v>
      </c>
      <c r="F338" s="15">
        <f t="shared" si="55"/>
        <v>0.86675879948112178</v>
      </c>
      <c r="G338" s="21"/>
      <c r="H338" s="15" t="s">
        <v>2</v>
      </c>
      <c r="I338" s="15">
        <f t="shared" si="52"/>
        <v>567.75411462154329</v>
      </c>
      <c r="J338" s="15">
        <f t="shared" si="53"/>
        <v>1.6885662276027273</v>
      </c>
      <c r="K338" s="22">
        <f t="shared" si="60"/>
        <v>0.68123174361325112</v>
      </c>
      <c r="L338" s="26">
        <f t="shared" si="56"/>
        <v>382.52458383025731</v>
      </c>
      <c r="M338" s="13">
        <f t="shared" si="57"/>
        <v>-42.475416169742687</v>
      </c>
      <c r="N338" s="15">
        <f t="shared" si="58"/>
        <v>42.475416169742687</v>
      </c>
      <c r="O338" s="15">
        <f>SUMSQ($M$3:M338)/B338</f>
        <v>22208.065694509696</v>
      </c>
      <c r="P338" s="15">
        <f>SUM($N$3:N338)/B338</f>
        <v>111.42242503470628</v>
      </c>
      <c r="Q338" s="15">
        <f t="shared" si="54"/>
        <v>9.9942155693512209</v>
      </c>
      <c r="R338" s="15">
        <f>AVERAGE($Q$3:Q338)</f>
        <v>29.676110161235052</v>
      </c>
      <c r="S338" s="15">
        <f>SUM($M$3:M338)/P338</f>
        <v>-2.3719716453728763</v>
      </c>
    </row>
    <row r="339" spans="1:19" x14ac:dyDescent="0.3">
      <c r="A339" s="17">
        <v>41178.625</v>
      </c>
      <c r="B339" s="13">
        <v>337</v>
      </c>
      <c r="C339" s="15">
        <v>300</v>
      </c>
      <c r="D339" s="21">
        <f t="shared" si="59"/>
        <v>564.66533333333325</v>
      </c>
      <c r="E339" s="15">
        <f t="shared" si="51"/>
        <v>490.24395057106398</v>
      </c>
      <c r="F339" s="15">
        <f t="shared" si="55"/>
        <v>0.61194023842730338</v>
      </c>
      <c r="G339" s="21"/>
      <c r="H339" s="15" t="s">
        <v>2</v>
      </c>
      <c r="I339" s="15">
        <f t="shared" si="52"/>
        <v>554.10437771787178</v>
      </c>
      <c r="J339" s="15">
        <f t="shared" si="53"/>
        <v>0.15473591447530355</v>
      </c>
      <c r="K339" s="22">
        <f t="shared" si="60"/>
        <v>0.72105045594850592</v>
      </c>
      <c r="L339" s="26">
        <f t="shared" si="56"/>
        <v>410.59690466281626</v>
      </c>
      <c r="M339" s="13">
        <f t="shared" si="57"/>
        <v>110.59690466281626</v>
      </c>
      <c r="N339" s="15">
        <f t="shared" si="58"/>
        <v>110.59690466281626</v>
      </c>
      <c r="O339" s="15">
        <f>SUMSQ($M$3:M339)/B339</f>
        <v>22178.462162244075</v>
      </c>
      <c r="P339" s="15">
        <f>SUM($N$3:N339)/B339</f>
        <v>111.41997541935943</v>
      </c>
      <c r="Q339" s="15">
        <f t="shared" si="54"/>
        <v>36.865634887605417</v>
      </c>
      <c r="R339" s="15">
        <f>AVERAGE($Q$3:Q339)</f>
        <v>29.697444062500246</v>
      </c>
      <c r="S339" s="15">
        <f>SUM($M$3:M339)/P339</f>
        <v>-1.3794108964727645</v>
      </c>
    </row>
    <row r="340" spans="1:19" x14ac:dyDescent="0.3">
      <c r="A340" s="17">
        <v>41178.666666666664</v>
      </c>
      <c r="B340" s="13">
        <v>338</v>
      </c>
      <c r="C340" s="15">
        <v>468</v>
      </c>
      <c r="D340" s="21">
        <f t="shared" si="59"/>
        <v>568.04566666666653</v>
      </c>
      <c r="E340" s="15">
        <f t="shared" si="51"/>
        <v>490.15541157937662</v>
      </c>
      <c r="F340" s="15">
        <f t="shared" si="55"/>
        <v>0.95479921050348593</v>
      </c>
      <c r="G340" s="21"/>
      <c r="H340" s="15" t="s">
        <v>2</v>
      </c>
      <c r="I340" s="15">
        <f t="shared" si="52"/>
        <v>548.8418575905016</v>
      </c>
      <c r="J340" s="15">
        <f t="shared" si="53"/>
        <v>-0.38698968970924486</v>
      </c>
      <c r="K340" s="22">
        <f t="shared" si="60"/>
        <v>0.93583800042675946</v>
      </c>
      <c r="L340" s="26">
        <f t="shared" si="56"/>
        <v>518.69674062000377</v>
      </c>
      <c r="M340" s="13">
        <f t="shared" si="57"/>
        <v>50.696740620003766</v>
      </c>
      <c r="N340" s="15">
        <f t="shared" si="58"/>
        <v>50.696740620003766</v>
      </c>
      <c r="O340" s="15">
        <f>SUMSQ($M$3:M340)/B340</f>
        <v>22120.449432502206</v>
      </c>
      <c r="P340" s="15">
        <f>SUM($N$3:N340)/B340</f>
        <v>111.24032087853294</v>
      </c>
      <c r="Q340" s="15">
        <f t="shared" si="54"/>
        <v>10.832636884616189</v>
      </c>
      <c r="R340" s="15">
        <f>AVERAGE($Q$3:Q340)</f>
        <v>29.641631023512421</v>
      </c>
      <c r="S340" s="15">
        <f>SUM($M$3:M340)/P340</f>
        <v>-0.92589797246858285</v>
      </c>
    </row>
    <row r="341" spans="1:19" x14ac:dyDescent="0.3">
      <c r="A341" s="17">
        <v>41178.708333333336</v>
      </c>
      <c r="B341" s="13">
        <v>339</v>
      </c>
      <c r="C341" s="15">
        <v>844.428</v>
      </c>
      <c r="D341" s="21">
        <f t="shared" si="59"/>
        <v>571.59266666666656</v>
      </c>
      <c r="E341" s="15">
        <f t="shared" si="51"/>
        <v>490.06687258768932</v>
      </c>
      <c r="F341" s="15">
        <f t="shared" si="55"/>
        <v>1.7230872912122899</v>
      </c>
      <c r="G341" s="21"/>
      <c r="H341" s="15" t="s">
        <v>2</v>
      </c>
      <c r="I341" s="15">
        <f t="shared" si="52"/>
        <v>552.73908518630003</v>
      </c>
      <c r="J341" s="15">
        <f t="shared" si="53"/>
        <v>4.1432038841522301E-2</v>
      </c>
      <c r="K341" s="22">
        <f t="shared" si="60"/>
        <v>1.4280944124471635</v>
      </c>
      <c r="L341" s="26">
        <f t="shared" si="56"/>
        <v>783.24533232856868</v>
      </c>
      <c r="M341" s="13">
        <f t="shared" si="57"/>
        <v>-61.182667671431318</v>
      </c>
      <c r="N341" s="15">
        <f t="shared" si="58"/>
        <v>61.182667671431318</v>
      </c>
      <c r="O341" s="15">
        <f>SUMSQ($M$3:M341)/B341</f>
        <v>22066.239607696574</v>
      </c>
      <c r="P341" s="15">
        <f>SUM($N$3:N341)/B341</f>
        <v>111.09265818470668</v>
      </c>
      <c r="Q341" s="15">
        <f t="shared" si="54"/>
        <v>7.2454570042006328</v>
      </c>
      <c r="R341" s="15">
        <f>AVERAGE($Q$3:Q341)</f>
        <v>29.575565613425955</v>
      </c>
      <c r="S341" s="15">
        <f>SUM($M$3:M341)/P341</f>
        <v>-1.4778641353297006</v>
      </c>
    </row>
    <row r="342" spans="1:19" x14ac:dyDescent="0.3">
      <c r="A342" s="17">
        <v>41178.75</v>
      </c>
      <c r="B342" s="13">
        <v>340</v>
      </c>
      <c r="C342" s="15">
        <v>811.56399999999996</v>
      </c>
      <c r="D342" s="21">
        <f t="shared" si="59"/>
        <v>571.42599999999993</v>
      </c>
      <c r="E342" s="15">
        <f t="shared" si="51"/>
        <v>489.97833359600196</v>
      </c>
      <c r="F342" s="15">
        <f t="shared" si="55"/>
        <v>1.6563262992545964</v>
      </c>
      <c r="G342" s="21"/>
      <c r="H342" s="15" t="s">
        <v>2</v>
      </c>
      <c r="I342" s="15">
        <f t="shared" si="52"/>
        <v>559.97661223836576</v>
      </c>
      <c r="J342" s="15">
        <f t="shared" si="53"/>
        <v>0.7610415401639431</v>
      </c>
      <c r="K342" s="22">
        <f t="shared" si="60"/>
        <v>1.2990397506873752</v>
      </c>
      <c r="L342" s="26">
        <f t="shared" si="56"/>
        <v>718.08386528098629</v>
      </c>
      <c r="M342" s="13">
        <f t="shared" si="57"/>
        <v>-93.480134719013677</v>
      </c>
      <c r="N342" s="15">
        <f t="shared" si="58"/>
        <v>93.480134719013677</v>
      </c>
      <c r="O342" s="15">
        <f>SUMSQ($M$3:M342)/B342</f>
        <v>22027.040478224186</v>
      </c>
      <c r="P342" s="15">
        <f>SUM($N$3:N342)/B342</f>
        <v>111.04085664510171</v>
      </c>
      <c r="Q342" s="15">
        <f t="shared" si="54"/>
        <v>11.518516681249253</v>
      </c>
      <c r="R342" s="15">
        <f>AVERAGE($Q$3:Q342)</f>
        <v>29.52245664597838</v>
      </c>
      <c r="S342" s="15">
        <f>SUM($M$3:M342)/P342</f>
        <v>-2.3204070801807815</v>
      </c>
    </row>
    <row r="343" spans="1:19" x14ac:dyDescent="0.3">
      <c r="A343" s="17">
        <v>41178.791666666664</v>
      </c>
      <c r="B343" s="13">
        <v>341</v>
      </c>
      <c r="C343" s="15">
        <v>579.56399999999996</v>
      </c>
      <c r="D343" s="21">
        <f t="shared" si="59"/>
        <v>571.42600000000004</v>
      </c>
      <c r="E343" s="15">
        <f t="shared" si="51"/>
        <v>489.8897946043146</v>
      </c>
      <c r="F343" s="15">
        <f t="shared" si="55"/>
        <v>1.1830497519714929</v>
      </c>
      <c r="G343" s="21"/>
      <c r="H343" s="15" t="s">
        <v>2</v>
      </c>
      <c r="I343" s="15">
        <f t="shared" si="52"/>
        <v>566.71600505675917</v>
      </c>
      <c r="J343" s="15">
        <f t="shared" si="53"/>
        <v>1.3588766679868902</v>
      </c>
      <c r="K343" s="22">
        <f t="shared" si="60"/>
        <v>0.93399553670695001</v>
      </c>
      <c r="L343" s="26">
        <f t="shared" si="56"/>
        <v>523.72646589267367</v>
      </c>
      <c r="M343" s="13">
        <f t="shared" si="57"/>
        <v>-55.837534107326292</v>
      </c>
      <c r="N343" s="15">
        <f t="shared" si="58"/>
        <v>55.837534107326292</v>
      </c>
      <c r="O343" s="15">
        <f>SUMSQ($M$3:M343)/B343</f>
        <v>21971.588248713811</v>
      </c>
      <c r="P343" s="15">
        <f>SUM($N$3:N343)/B343</f>
        <v>110.87897006874459</v>
      </c>
      <c r="Q343" s="15">
        <f t="shared" si="54"/>
        <v>9.6344034666277221</v>
      </c>
      <c r="R343" s="15">
        <f>AVERAGE($Q$3:Q343)</f>
        <v>29.464133909382042</v>
      </c>
      <c r="S343" s="15">
        <f>SUM($M$3:M343)/P343</f>
        <v>-2.8273848851733749</v>
      </c>
    </row>
    <row r="344" spans="1:19" x14ac:dyDescent="0.3">
      <c r="A344" s="17">
        <v>41178.833333333336</v>
      </c>
      <c r="B344" s="13">
        <v>342</v>
      </c>
      <c r="C344" s="15">
        <v>427</v>
      </c>
      <c r="D344" s="21">
        <f t="shared" si="59"/>
        <v>571.7593333333333</v>
      </c>
      <c r="E344" s="15">
        <f t="shared" si="51"/>
        <v>489.8012556126273</v>
      </c>
      <c r="F344" s="15">
        <f t="shared" si="55"/>
        <v>0.87178216696468536</v>
      </c>
      <c r="G344" s="21"/>
      <c r="H344" s="15" t="s">
        <v>2</v>
      </c>
      <c r="I344" s="15">
        <f t="shared" si="52"/>
        <v>573.94797237192438</v>
      </c>
      <c r="J344" s="15">
        <f t="shared" si="53"/>
        <v>1.9461857327047221</v>
      </c>
      <c r="K344" s="22">
        <f t="shared" si="60"/>
        <v>0.68123174361325112</v>
      </c>
      <c r="L344" s="26">
        <f t="shared" si="56"/>
        <v>386.99064218024017</v>
      </c>
      <c r="M344" s="13">
        <f t="shared" si="57"/>
        <v>-40.009357819759828</v>
      </c>
      <c r="N344" s="15">
        <f t="shared" si="58"/>
        <v>40.009357819759828</v>
      </c>
      <c r="O344" s="15">
        <f>SUMSQ($M$3:M344)/B344</f>
        <v>21912.024390422692</v>
      </c>
      <c r="P344" s="15">
        <f>SUM($N$3:N344)/B344</f>
        <v>110.67174898029728</v>
      </c>
      <c r="Q344" s="15">
        <f t="shared" si="54"/>
        <v>9.3698730257048783</v>
      </c>
      <c r="R344" s="15">
        <f>AVERAGE($Q$3:Q344)</f>
        <v>29.405378760599362</v>
      </c>
      <c r="S344" s="15">
        <f>SUM($M$3:M344)/P344</f>
        <v>-3.1941926022932341</v>
      </c>
    </row>
    <row r="345" spans="1:19" x14ac:dyDescent="0.3">
      <c r="A345" s="17">
        <v>41179.625</v>
      </c>
      <c r="B345" s="13">
        <v>343</v>
      </c>
      <c r="C345" s="15">
        <v>296</v>
      </c>
      <c r="D345" s="21">
        <f t="shared" si="59"/>
        <v>571.7593333333333</v>
      </c>
      <c r="E345" s="15">
        <f t="shared" si="51"/>
        <v>489.71271662093994</v>
      </c>
      <c r="F345" s="15">
        <f t="shared" si="55"/>
        <v>0.60443600901856409</v>
      </c>
      <c r="G345" s="21"/>
      <c r="H345" s="15" t="s">
        <v>2</v>
      </c>
      <c r="I345" s="15">
        <f t="shared" si="52"/>
        <v>559.35596104842477</v>
      </c>
      <c r="J345" s="15">
        <f t="shared" si="53"/>
        <v>0.29236602708428938</v>
      </c>
      <c r="K345" s="22">
        <f t="shared" si="60"/>
        <v>0.72105045594850592</v>
      </c>
      <c r="L345" s="26">
        <f t="shared" si="56"/>
        <v>415.24874527942382</v>
      </c>
      <c r="M345" s="13">
        <f t="shared" si="57"/>
        <v>119.24874527942382</v>
      </c>
      <c r="N345" s="15">
        <f t="shared" si="58"/>
        <v>119.24874527942382</v>
      </c>
      <c r="O345" s="15">
        <f>SUMSQ($M$3:M345)/B345</f>
        <v>21889.599430831709</v>
      </c>
      <c r="P345" s="15">
        <f>SUM($N$3:N345)/B345</f>
        <v>110.69675480041136</v>
      </c>
      <c r="Q345" s="15">
        <f t="shared" si="54"/>
        <v>40.28673827007561</v>
      </c>
      <c r="R345" s="15">
        <f>AVERAGE($Q$3:Q345)</f>
        <v>29.437102840801913</v>
      </c>
      <c r="S345" s="15">
        <f>SUM($M$3:M345)/P345</f>
        <v>-2.1162150328495901</v>
      </c>
    </row>
    <row r="346" spans="1:19" x14ac:dyDescent="0.3">
      <c r="A346" s="17">
        <v>41179.666666666664</v>
      </c>
      <c r="B346" s="13">
        <v>344</v>
      </c>
      <c r="C346" s="15">
        <v>472</v>
      </c>
      <c r="D346" s="21">
        <f t="shared" si="59"/>
        <v>570.04566666666653</v>
      </c>
      <c r="E346" s="15">
        <f t="shared" si="51"/>
        <v>489.62417762925259</v>
      </c>
      <c r="F346" s="15">
        <f t="shared" si="55"/>
        <v>0.96400468270462381</v>
      </c>
      <c r="G346" s="21"/>
      <c r="H346" s="15" t="s">
        <v>2</v>
      </c>
      <c r="I346" s="15">
        <f t="shared" si="52"/>
        <v>554.11957409380386</v>
      </c>
      <c r="J346" s="15">
        <f t="shared" si="53"/>
        <v>-0.26050927108623073</v>
      </c>
      <c r="K346" s="22">
        <f t="shared" si="60"/>
        <v>0.93583800042675946</v>
      </c>
      <c r="L346" s="26">
        <f t="shared" si="56"/>
        <v>523.74017135252552</v>
      </c>
      <c r="M346" s="13">
        <f t="shared" si="57"/>
        <v>51.740171352525522</v>
      </c>
      <c r="N346" s="15">
        <f t="shared" si="58"/>
        <v>51.740171352525522</v>
      </c>
      <c r="O346" s="15">
        <f>SUMSQ($M$3:M346)/B346</f>
        <v>21833.748982868798</v>
      </c>
      <c r="P346" s="15">
        <f>SUM($N$3:N346)/B346</f>
        <v>110.52536938341169</v>
      </c>
      <c r="Q346" s="15">
        <f t="shared" si="54"/>
        <v>10.961900710280831</v>
      </c>
      <c r="R346" s="15">
        <f>AVERAGE($Q$3:Q346)</f>
        <v>29.383395857864354</v>
      </c>
      <c r="S346" s="15">
        <f>SUM($M$3:M346)/P346</f>
        <v>-1.651367159069304</v>
      </c>
    </row>
    <row r="347" spans="1:19" x14ac:dyDescent="0.3">
      <c r="A347" s="17">
        <v>41179.708333333336</v>
      </c>
      <c r="B347" s="13">
        <v>345</v>
      </c>
      <c r="C347" s="15">
        <v>844.428</v>
      </c>
      <c r="D347" s="21">
        <f t="shared" si="59"/>
        <v>568.33199999999999</v>
      </c>
      <c r="E347" s="15">
        <f t="shared" si="51"/>
        <v>489.53563863756528</v>
      </c>
      <c r="F347" s="15">
        <f t="shared" si="55"/>
        <v>1.7249571499025924</v>
      </c>
      <c r="G347" s="21"/>
      <c r="H347" s="15" t="s">
        <v>2</v>
      </c>
      <c r="I347" s="15">
        <f t="shared" si="52"/>
        <v>557.60286241603285</v>
      </c>
      <c r="J347" s="15">
        <f t="shared" si="53"/>
        <v>0.113870488245291</v>
      </c>
      <c r="K347" s="22">
        <f t="shared" si="60"/>
        <v>1.4280944124471635</v>
      </c>
      <c r="L347" s="26">
        <f t="shared" si="56"/>
        <v>790.9630357565344</v>
      </c>
      <c r="M347" s="13">
        <f t="shared" si="57"/>
        <v>-53.464964243465602</v>
      </c>
      <c r="N347" s="15">
        <f t="shared" si="58"/>
        <v>53.464964243465602</v>
      </c>
      <c r="O347" s="15">
        <f>SUMSQ($M$3:M347)/B347</f>
        <v>21778.748268140349</v>
      </c>
      <c r="P347" s="15">
        <f>SUM($N$3:N347)/B347</f>
        <v>110.35997690474518</v>
      </c>
      <c r="Q347" s="15">
        <f t="shared" si="54"/>
        <v>6.3315006422650129</v>
      </c>
      <c r="R347" s="15">
        <f>AVERAGE($Q$3:Q347)</f>
        <v>29.316578770282909</v>
      </c>
      <c r="S347" s="15">
        <f>SUM($M$3:M347)/P347</f>
        <v>-2.1383017295384099</v>
      </c>
    </row>
    <row r="348" spans="1:19" x14ac:dyDescent="0.3">
      <c r="A348" s="17">
        <v>41179.75</v>
      </c>
      <c r="B348" s="13">
        <v>346</v>
      </c>
      <c r="C348" s="15">
        <v>811.56399999999996</v>
      </c>
      <c r="D348" s="21">
        <f t="shared" si="59"/>
        <v>576.33199999999999</v>
      </c>
      <c r="E348" s="15">
        <f t="shared" si="51"/>
        <v>489.44709964587793</v>
      </c>
      <c r="F348" s="15">
        <f t="shared" si="55"/>
        <v>1.6581240354415794</v>
      </c>
      <c r="G348" s="21"/>
      <c r="H348" s="15" t="s">
        <v>2</v>
      </c>
      <c r="I348" s="15">
        <f t="shared" si="52"/>
        <v>564.41920634958865</v>
      </c>
      <c r="J348" s="15">
        <f t="shared" si="53"/>
        <v>0.78411783277634184</v>
      </c>
      <c r="K348" s="22">
        <f t="shared" si="60"/>
        <v>1.2990397506873752</v>
      </c>
      <c r="L348" s="26">
        <f t="shared" si="56"/>
        <v>724.4962056661509</v>
      </c>
      <c r="M348" s="13">
        <f t="shared" si="57"/>
        <v>-87.067794333849065</v>
      </c>
      <c r="N348" s="15">
        <f t="shared" si="58"/>
        <v>87.067794333849065</v>
      </c>
      <c r="O348" s="15">
        <f>SUMSQ($M$3:M348)/B348</f>
        <v>21737.713737914975</v>
      </c>
      <c r="P348" s="15">
        <f>SUM($N$3:N348)/B348</f>
        <v>110.29265845800849</v>
      </c>
      <c r="Q348" s="15">
        <f t="shared" si="54"/>
        <v>10.728395337132877</v>
      </c>
      <c r="R348" s="15">
        <f>AVERAGE($Q$3:Q348)</f>
        <v>29.262855696776697</v>
      </c>
      <c r="S348" s="15">
        <f>SUM($M$3:M348)/P348</f>
        <v>-2.9290319803478049</v>
      </c>
    </row>
    <row r="349" spans="1:19" x14ac:dyDescent="0.3">
      <c r="A349" s="17">
        <v>41179.791666666664</v>
      </c>
      <c r="B349" s="13">
        <v>347</v>
      </c>
      <c r="C349" s="15">
        <v>559</v>
      </c>
      <c r="D349" s="21">
        <f t="shared" si="59"/>
        <v>586.83199999999999</v>
      </c>
      <c r="E349" s="15">
        <f t="shared" si="51"/>
        <v>489.35856065419057</v>
      </c>
      <c r="F349" s="15">
        <f t="shared" si="55"/>
        <v>1.1423116809333231</v>
      </c>
      <c r="G349" s="21"/>
      <c r="H349" s="15" t="s">
        <v>2</v>
      </c>
      <c r="I349" s="15">
        <f t="shared" si="52"/>
        <v>568.533384836766</v>
      </c>
      <c r="J349" s="15">
        <f t="shared" si="53"/>
        <v>1.1171238982164433</v>
      </c>
      <c r="K349" s="22">
        <f t="shared" si="60"/>
        <v>0.93399553670695001</v>
      </c>
      <c r="L349" s="26">
        <f t="shared" si="56"/>
        <v>527.89738211826023</v>
      </c>
      <c r="M349" s="13">
        <f t="shared" si="57"/>
        <v>-31.102617881739775</v>
      </c>
      <c r="N349" s="15">
        <f t="shared" si="58"/>
        <v>31.102617881739775</v>
      </c>
      <c r="O349" s="15">
        <f>SUMSQ($M$3:M349)/B349</f>
        <v>21677.856847716655</v>
      </c>
      <c r="P349" s="15">
        <f>SUM($N$3:N349)/B349</f>
        <v>110.06444508458985</v>
      </c>
      <c r="Q349" s="15">
        <f t="shared" si="54"/>
        <v>5.5639745763398523</v>
      </c>
      <c r="R349" s="15">
        <f>AVERAGE($Q$3:Q349)</f>
        <v>29.194559209397916</v>
      </c>
      <c r="S349" s="15">
        <f>SUM($M$3:M349)/P349</f>
        <v>-3.2176907032115638</v>
      </c>
    </row>
    <row r="350" spans="1:19" x14ac:dyDescent="0.3">
      <c r="A350" s="17">
        <v>41179.833333333336</v>
      </c>
      <c r="B350" s="13">
        <v>348</v>
      </c>
      <c r="C350" s="15">
        <v>427</v>
      </c>
      <c r="D350" s="21">
        <f t="shared" si="59"/>
        <v>586.29633333333334</v>
      </c>
      <c r="E350" s="15">
        <f t="shared" si="51"/>
        <v>489.27002166250321</v>
      </c>
      <c r="F350" s="15">
        <f t="shared" si="55"/>
        <v>0.87272872053163142</v>
      </c>
      <c r="G350" s="21"/>
      <c r="H350" s="15" t="s">
        <v>2</v>
      </c>
      <c r="I350" s="15">
        <f t="shared" si="52"/>
        <v>575.36603668113719</v>
      </c>
      <c r="J350" s="15">
        <f t="shared" si="53"/>
        <v>1.6886766928319175</v>
      </c>
      <c r="K350" s="22">
        <f t="shared" si="60"/>
        <v>0.68123174361325112</v>
      </c>
      <c r="L350" s="26">
        <f t="shared" si="56"/>
        <v>388.06400931570761</v>
      </c>
      <c r="M350" s="13">
        <f t="shared" si="57"/>
        <v>-38.935990684292392</v>
      </c>
      <c r="N350" s="15">
        <f t="shared" si="58"/>
        <v>38.935990684292392</v>
      </c>
      <c r="O350" s="15">
        <f>SUMSQ($M$3:M350)/B350</f>
        <v>21619.920510138643</v>
      </c>
      <c r="P350" s="15">
        <f>SUM($N$3:N350)/B350</f>
        <v>109.86005297424417</v>
      </c>
      <c r="Q350" s="15">
        <f t="shared" si="54"/>
        <v>9.1184989892956416</v>
      </c>
      <c r="R350" s="15">
        <f>AVERAGE($Q$3:Q350)</f>
        <v>29.136869381179231</v>
      </c>
      <c r="S350" s="15">
        <f>SUM($M$3:M350)/P350</f>
        <v>-3.578091596945375</v>
      </c>
    </row>
    <row r="351" spans="1:19" x14ac:dyDescent="0.3">
      <c r="A351" s="17">
        <v>41180.625</v>
      </c>
      <c r="B351" s="13">
        <v>349</v>
      </c>
      <c r="C351" s="15">
        <v>392</v>
      </c>
      <c r="D351" s="21">
        <f t="shared" si="59"/>
        <v>571.21366666666665</v>
      </c>
      <c r="E351" s="15">
        <f t="shared" si="51"/>
        <v>489.18148267081591</v>
      </c>
      <c r="F351" s="15">
        <f t="shared" si="55"/>
        <v>0.80133859086360371</v>
      </c>
      <c r="G351" s="21"/>
      <c r="H351" s="15" t="s">
        <v>2</v>
      </c>
      <c r="I351" s="15">
        <f t="shared" si="52"/>
        <v>573.71436957599565</v>
      </c>
      <c r="J351" s="15">
        <f t="shared" si="53"/>
        <v>1.3546423130345717</v>
      </c>
      <c r="K351" s="22">
        <f t="shared" si="60"/>
        <v>0.72105045594850592</v>
      </c>
      <c r="L351" s="26">
        <f t="shared" si="56"/>
        <v>416.08556418553479</v>
      </c>
      <c r="M351" s="13">
        <f t="shared" si="57"/>
        <v>24.085564185534793</v>
      </c>
      <c r="N351" s="15">
        <f t="shared" si="58"/>
        <v>24.085564185534793</v>
      </c>
      <c r="O351" s="15">
        <f>SUMSQ($M$3:M351)/B351</f>
        <v>21559.634532751814</v>
      </c>
      <c r="P351" s="15">
        <f>SUM($N$3:N351)/B351</f>
        <v>109.61428080006451</v>
      </c>
      <c r="Q351" s="15">
        <f t="shared" si="54"/>
        <v>6.1442765779425494</v>
      </c>
      <c r="R351" s="15">
        <f>AVERAGE($Q$3:Q351)</f>
        <v>29.070988026442162</v>
      </c>
      <c r="S351" s="15">
        <f>SUM($M$3:M351)/P351</f>
        <v>-3.3663840651807195</v>
      </c>
    </row>
    <row r="352" spans="1:19" x14ac:dyDescent="0.3">
      <c r="A352" s="17">
        <v>41180.666666666664</v>
      </c>
      <c r="B352" s="13">
        <v>350</v>
      </c>
      <c r="C352" s="15">
        <v>502</v>
      </c>
      <c r="D352" s="21">
        <f t="shared" si="59"/>
        <v>554.91666666666663</v>
      </c>
      <c r="E352" s="15">
        <f t="shared" si="51"/>
        <v>489.09294367912855</v>
      </c>
      <c r="F352" s="15">
        <f t="shared" si="55"/>
        <v>1.0263897823259931</v>
      </c>
      <c r="G352" s="21"/>
      <c r="H352" s="15" t="s">
        <v>2</v>
      </c>
      <c r="I352" s="15">
        <f t="shared" si="52"/>
        <v>571.20387345939514</v>
      </c>
      <c r="J352" s="15">
        <f t="shared" si="53"/>
        <v>0.96812847007106395</v>
      </c>
      <c r="K352" s="22">
        <f t="shared" si="60"/>
        <v>0.93583800042675946</v>
      </c>
      <c r="L352" s="26">
        <f t="shared" si="56"/>
        <v>538.17143419362242</v>
      </c>
      <c r="M352" s="13">
        <f t="shared" si="57"/>
        <v>36.171434193622417</v>
      </c>
      <c r="N352" s="15">
        <f t="shared" si="58"/>
        <v>36.171434193622417</v>
      </c>
      <c r="O352" s="15">
        <f>SUMSQ($M$3:M352)/B352</f>
        <v>21501.773784520021</v>
      </c>
      <c r="P352" s="15">
        <f>SUM($N$3:N352)/B352</f>
        <v>109.40444409547467</v>
      </c>
      <c r="Q352" s="15">
        <f t="shared" si="54"/>
        <v>7.2054649788092462</v>
      </c>
      <c r="R352" s="15">
        <f>AVERAGE($Q$3:Q352)</f>
        <v>29.008515103448929</v>
      </c>
      <c r="S352" s="15">
        <f>SUM($M$3:M352)/P352</f>
        <v>-3.0422195072579017</v>
      </c>
    </row>
    <row r="353" spans="1:19" x14ac:dyDescent="0.3">
      <c r="A353" s="17">
        <v>41180.708333333336</v>
      </c>
      <c r="B353" s="13">
        <v>351</v>
      </c>
      <c r="C353" s="15">
        <v>808</v>
      </c>
      <c r="D353" s="21">
        <f t="shared" si="59"/>
        <v>543.08333333333337</v>
      </c>
      <c r="E353" s="15">
        <f t="shared" si="51"/>
        <v>489.00440468744119</v>
      </c>
      <c r="F353" s="15">
        <f t="shared" si="55"/>
        <v>1.6523368547497082</v>
      </c>
      <c r="G353" s="21"/>
      <c r="H353" s="15" t="s">
        <v>2</v>
      </c>
      <c r="I353" s="15">
        <f t="shared" si="52"/>
        <v>571.53369406727393</v>
      </c>
      <c r="J353" s="15">
        <f t="shared" si="53"/>
        <v>0.90429768385183629</v>
      </c>
      <c r="K353" s="22">
        <f t="shared" si="60"/>
        <v>1.4280944124471635</v>
      </c>
      <c r="L353" s="26">
        <f t="shared" si="56"/>
        <v>817.11563891417836</v>
      </c>
      <c r="M353" s="13">
        <f t="shared" si="57"/>
        <v>9.115638914178362</v>
      </c>
      <c r="N353" s="15">
        <f t="shared" si="58"/>
        <v>9.115638914178362</v>
      </c>
      <c r="O353" s="15">
        <f>SUMSQ($M$3:M353)/B353</f>
        <v>21440.751907278689</v>
      </c>
      <c r="P353" s="15">
        <f>SUM($N$3:N353)/B353</f>
        <v>109.11872100379006</v>
      </c>
      <c r="Q353" s="15">
        <f t="shared" si="54"/>
        <v>1.1281731329428666</v>
      </c>
      <c r="R353" s="15">
        <f>AVERAGE($Q$3:Q353)</f>
        <v>28.929083929743783</v>
      </c>
      <c r="S353" s="15">
        <f>SUM($M$3:M353)/P353</f>
        <v>-2.9666467139267283</v>
      </c>
    </row>
    <row r="354" spans="1:19" x14ac:dyDescent="0.3">
      <c r="A354" s="17">
        <v>41180.75</v>
      </c>
      <c r="B354" s="13">
        <v>352</v>
      </c>
      <c r="C354" s="15">
        <v>667</v>
      </c>
      <c r="D354" s="21">
        <f t="shared" si="59"/>
        <v>544.41666666666663</v>
      </c>
      <c r="E354" s="15">
        <f t="shared" si="51"/>
        <v>488.91586569575384</v>
      </c>
      <c r="F354" s="15">
        <f t="shared" si="55"/>
        <v>1.3642429031236749</v>
      </c>
      <c r="G354" s="21"/>
      <c r="H354" s="15" t="s">
        <v>2</v>
      </c>
      <c r="I354" s="15">
        <f t="shared" si="52"/>
        <v>566.5398114954545</v>
      </c>
      <c r="J354" s="15">
        <f t="shared" si="53"/>
        <v>0.31447965828471003</v>
      </c>
      <c r="K354" s="22">
        <f t="shared" si="60"/>
        <v>1.2990397506873752</v>
      </c>
      <c r="L354" s="26">
        <f t="shared" si="56"/>
        <v>743.61970608836418</v>
      </c>
      <c r="M354" s="13">
        <f t="shared" si="57"/>
        <v>76.619706088364183</v>
      </c>
      <c r="N354" s="15">
        <f t="shared" si="58"/>
        <v>76.619706088364183</v>
      </c>
      <c r="O354" s="15">
        <f>SUMSQ($M$3:M354)/B354</f>
        <v>21396.518462545137</v>
      </c>
      <c r="P354" s="15">
        <f>SUM($N$3:N354)/B354</f>
        <v>109.02639425687124</v>
      </c>
      <c r="Q354" s="15">
        <f t="shared" si="54"/>
        <v>11.487212307101077</v>
      </c>
      <c r="R354" s="15">
        <f>AVERAGE($Q$3:Q354)</f>
        <v>28.879533158088552</v>
      </c>
      <c r="S354" s="15">
        <f>SUM($M$3:M354)/P354</f>
        <v>-2.2663960473942217</v>
      </c>
    </row>
    <row r="355" spans="1:19" x14ac:dyDescent="0.3">
      <c r="A355" s="17">
        <v>41180.791666666664</v>
      </c>
      <c r="B355" s="13">
        <v>353</v>
      </c>
      <c r="C355" s="15">
        <v>508</v>
      </c>
      <c r="D355" s="21">
        <f t="shared" si="59"/>
        <v>556.03566666666666</v>
      </c>
      <c r="E355" s="15">
        <f t="shared" si="51"/>
        <v>488.82732670406654</v>
      </c>
      <c r="F355" s="15">
        <f t="shared" si="55"/>
        <v>1.0392217706510105</v>
      </c>
      <c r="G355" s="21"/>
      <c r="H355" s="15" t="s">
        <v>2</v>
      </c>
      <c r="I355" s="15">
        <f t="shared" si="52"/>
        <v>564.55884357843661</v>
      </c>
      <c r="J355" s="15">
        <f t="shared" si="53"/>
        <v>8.4934900754449788E-2</v>
      </c>
      <c r="K355" s="22">
        <f t="shared" si="60"/>
        <v>0.93399553670695001</v>
      </c>
      <c r="L355" s="26">
        <f t="shared" si="56"/>
        <v>529.43937790077428</v>
      </c>
      <c r="M355" s="13">
        <f t="shared" si="57"/>
        <v>21.439377900774275</v>
      </c>
      <c r="N355" s="15">
        <f t="shared" si="58"/>
        <v>21.439377900774275</v>
      </c>
      <c r="O355" s="15">
        <f>SUMSQ($M$3:M355)/B355</f>
        <v>21337.207211729914</v>
      </c>
      <c r="P355" s="15">
        <f>SUM($N$3:N355)/B355</f>
        <v>108.77827239750552</v>
      </c>
      <c r="Q355" s="15">
        <f t="shared" si="54"/>
        <v>4.2203499804673772</v>
      </c>
      <c r="R355" s="15">
        <f>AVERAGE($Q$3:Q355)</f>
        <v>28.809677115092459</v>
      </c>
      <c r="S355" s="15">
        <f>SUM($M$3:M355)/P355</f>
        <v>-2.0744732025162915</v>
      </c>
    </row>
    <row r="356" spans="1:19" x14ac:dyDescent="0.3">
      <c r="A356" s="17">
        <v>41180.833333333336</v>
      </c>
      <c r="B356" s="13">
        <v>354</v>
      </c>
      <c r="C356" s="15">
        <v>336</v>
      </c>
      <c r="D356" s="21">
        <f t="shared" si="59"/>
        <v>550.73799999999994</v>
      </c>
      <c r="E356" s="15">
        <f t="shared" si="51"/>
        <v>488.73878771237918</v>
      </c>
      <c r="F356" s="15">
        <f t="shared" si="55"/>
        <v>0.68748380207902515</v>
      </c>
      <c r="G356" s="21"/>
      <c r="H356" s="15" t="s">
        <v>2</v>
      </c>
      <c r="I356" s="15">
        <f t="shared" si="52"/>
        <v>557.50182330903169</v>
      </c>
      <c r="J356" s="15">
        <f t="shared" si="53"/>
        <v>-0.62926061626148688</v>
      </c>
      <c r="K356" s="22">
        <f t="shared" si="60"/>
        <v>0.68123174361325112</v>
      </c>
      <c r="L356" s="26">
        <f t="shared" si="56"/>
        <v>384.65326573375364</v>
      </c>
      <c r="M356" s="13">
        <f t="shared" si="57"/>
        <v>48.653265733753642</v>
      </c>
      <c r="N356" s="15">
        <f t="shared" si="58"/>
        <v>48.653265733753642</v>
      </c>
      <c r="O356" s="15">
        <f>SUMSQ($M$3:M356)/B356</f>
        <v>21283.619451997794</v>
      </c>
      <c r="P356" s="15">
        <f>SUM($N$3:N356)/B356</f>
        <v>108.60842774591299</v>
      </c>
      <c r="Q356" s="15">
        <f t="shared" si="54"/>
        <v>14.480138611236203</v>
      </c>
      <c r="R356" s="15">
        <f>AVERAGE($Q$3:Q356)</f>
        <v>28.769198192765177</v>
      </c>
      <c r="S356" s="15">
        <f>SUM($M$3:M356)/P356</f>
        <v>-1.6297477925468813</v>
      </c>
    </row>
    <row r="357" spans="1:19" x14ac:dyDescent="0.3">
      <c r="A357" s="17">
        <v>41181.625</v>
      </c>
      <c r="B357" s="13">
        <v>355</v>
      </c>
      <c r="C357" s="15">
        <v>499</v>
      </c>
      <c r="D357" s="21">
        <f t="shared" si="59"/>
        <v>536.65466666666669</v>
      </c>
      <c r="E357" s="15">
        <f t="shared" si="51"/>
        <v>488.65024872069182</v>
      </c>
      <c r="F357" s="15">
        <f t="shared" si="55"/>
        <v>1.0211802844803708</v>
      </c>
      <c r="G357" s="21"/>
      <c r="H357" s="15" t="s">
        <v>2</v>
      </c>
      <c r="I357" s="15">
        <f t="shared" si="52"/>
        <v>570.38989479638178</v>
      </c>
      <c r="J357" s="15">
        <f t="shared" si="53"/>
        <v>0.7224725940996708</v>
      </c>
      <c r="K357" s="22">
        <f t="shared" si="60"/>
        <v>0.72105045594850592</v>
      </c>
      <c r="L357" s="26">
        <f t="shared" si="56"/>
        <v>401.53321523483493</v>
      </c>
      <c r="M357" s="13">
        <f t="shared" si="57"/>
        <v>-97.466784765165073</v>
      </c>
      <c r="N357" s="15">
        <f t="shared" si="58"/>
        <v>97.466784765165073</v>
      </c>
      <c r="O357" s="15">
        <f>SUMSQ($M$3:M357)/B357</f>
        <v>21250.425521520221</v>
      </c>
      <c r="P357" s="15">
        <f>SUM($N$3:N357)/B357</f>
        <v>108.57704283610808</v>
      </c>
      <c r="Q357" s="15">
        <f t="shared" si="54"/>
        <v>19.532421796626267</v>
      </c>
      <c r="R357" s="15">
        <f>AVERAGE($Q$3:Q357)</f>
        <v>28.74317910432535</v>
      </c>
      <c r="S357" s="15">
        <f>SUM($M$3:M357)/P357</f>
        <v>-2.5278928488626775</v>
      </c>
    </row>
    <row r="358" spans="1:19" x14ac:dyDescent="0.3">
      <c r="A358" s="17">
        <v>41181.666666666664</v>
      </c>
      <c r="B358" s="13">
        <v>356</v>
      </c>
      <c r="C358" s="15">
        <v>534.428</v>
      </c>
      <c r="D358" s="21">
        <f t="shared" si="59"/>
        <v>527.40466666666669</v>
      </c>
      <c r="E358" s="15">
        <f t="shared" si="51"/>
        <v>488.56170972900452</v>
      </c>
      <c r="F358" s="15">
        <f t="shared" si="55"/>
        <v>1.0938802393999247</v>
      </c>
      <c r="G358" s="21"/>
      <c r="H358" s="15" t="s">
        <v>2</v>
      </c>
      <c r="I358" s="15">
        <f t="shared" si="52"/>
        <v>571.10802305762877</v>
      </c>
      <c r="J358" s="15">
        <f t="shared" si="53"/>
        <v>0.72203816081440264</v>
      </c>
      <c r="K358" s="22">
        <f t="shared" si="60"/>
        <v>0.93583800042675946</v>
      </c>
      <c r="L358" s="26">
        <f t="shared" si="56"/>
        <v>534.46865591770108</v>
      </c>
      <c r="M358" s="13">
        <f t="shared" si="57"/>
        <v>4.0655917701087674E-2</v>
      </c>
      <c r="N358" s="15">
        <f t="shared" si="58"/>
        <v>4.0655917701087674E-2</v>
      </c>
      <c r="O358" s="15">
        <f>SUMSQ($M$3:M358)/B358</f>
        <v>21190.733319642084</v>
      </c>
      <c r="P358" s="15">
        <f>SUM($N$3:N358)/B358</f>
        <v>108.27216534476423</v>
      </c>
      <c r="Q358" s="15">
        <f t="shared" si="54"/>
        <v>7.6073704411235331E-3</v>
      </c>
      <c r="R358" s="15">
        <f>AVERAGE($Q$3:Q358)</f>
        <v>28.662461206196461</v>
      </c>
      <c r="S358" s="15">
        <f>SUM($M$3:M358)/P358</f>
        <v>-2.5346355025273715</v>
      </c>
    </row>
    <row r="359" spans="1:19" x14ac:dyDescent="0.3">
      <c r="A359" s="17">
        <v>41181.708333333336</v>
      </c>
      <c r="B359" s="13">
        <v>357</v>
      </c>
      <c r="C359" s="15">
        <v>712</v>
      </c>
      <c r="D359" s="21">
        <f t="shared" si="59"/>
        <v>522.48799999999994</v>
      </c>
      <c r="E359" s="15">
        <f t="shared" si="51"/>
        <v>488.47317073731716</v>
      </c>
      <c r="F359" s="15">
        <f t="shared" si="55"/>
        <v>1.4576030837584881</v>
      </c>
      <c r="G359" s="21"/>
      <c r="H359" s="15" t="s">
        <v>2</v>
      </c>
      <c r="I359" s="15">
        <f t="shared" si="52"/>
        <v>564.50370279399624</v>
      </c>
      <c r="J359" s="15">
        <f t="shared" si="53"/>
        <v>-1.0597681630290623E-2</v>
      </c>
      <c r="K359" s="22">
        <f t="shared" si="60"/>
        <v>1.4280944124471635</v>
      </c>
      <c r="L359" s="26">
        <f t="shared" si="56"/>
        <v>816.62731529537803</v>
      </c>
      <c r="M359" s="13">
        <f t="shared" si="57"/>
        <v>104.62731529537803</v>
      </c>
      <c r="N359" s="15">
        <f t="shared" si="58"/>
        <v>104.62731529537803</v>
      </c>
      <c r="O359" s="15">
        <f>SUMSQ($M$3:M359)/B359</f>
        <v>21162.039038931376</v>
      </c>
      <c r="P359" s="15">
        <f>SUM($N$3:N359)/B359</f>
        <v>108.26195568076035</v>
      </c>
      <c r="Q359" s="15">
        <f t="shared" si="54"/>
        <v>14.694847653845228</v>
      </c>
      <c r="R359" s="15">
        <f>AVERAGE($Q$3:Q359)</f>
        <v>28.623336238262706</v>
      </c>
      <c r="S359" s="15">
        <f>SUM($M$3:M359)/P359</f>
        <v>-1.5684471784685439</v>
      </c>
    </row>
    <row r="360" spans="1:19" x14ac:dyDescent="0.3">
      <c r="A360" s="17">
        <v>41181.75</v>
      </c>
      <c r="B360" s="13">
        <v>358</v>
      </c>
      <c r="C360" s="15">
        <v>594</v>
      </c>
      <c r="D360" s="21">
        <f t="shared" si="59"/>
        <v>520.73799999999994</v>
      </c>
      <c r="E360" s="15">
        <f t="shared" si="51"/>
        <v>488.3846317456298</v>
      </c>
      <c r="F360" s="15">
        <f t="shared" si="55"/>
        <v>1.2162544875273202</v>
      </c>
      <c r="G360" s="21"/>
      <c r="H360" s="15" t="s">
        <v>2</v>
      </c>
      <c r="I360" s="15">
        <f t="shared" si="52"/>
        <v>553.76987801664382</v>
      </c>
      <c r="J360" s="15">
        <f t="shared" si="53"/>
        <v>-1.0829203912025041</v>
      </c>
      <c r="K360" s="22">
        <f t="shared" si="60"/>
        <v>1.2990397506873752</v>
      </c>
      <c r="L360" s="26">
        <f t="shared" si="56"/>
        <v>733.29898252991006</v>
      </c>
      <c r="M360" s="13">
        <f t="shared" si="57"/>
        <v>139.29898252991006</v>
      </c>
      <c r="N360" s="15">
        <f t="shared" si="58"/>
        <v>139.29898252991006</v>
      </c>
      <c r="O360" s="15">
        <f>SUMSQ($M$3:M360)/B360</f>
        <v>21157.128892269186</v>
      </c>
      <c r="P360" s="15">
        <f>SUM($N$3:N360)/B360</f>
        <v>108.34865128648423</v>
      </c>
      <c r="Q360" s="15">
        <f t="shared" si="54"/>
        <v>23.45100715991752</v>
      </c>
      <c r="R360" s="15">
        <f>AVERAGE($Q$3:Q360)</f>
        <v>28.608888391675148</v>
      </c>
      <c r="S360" s="15">
        <f>SUM($M$3:M360)/P360</f>
        <v>-0.28153720448636765</v>
      </c>
    </row>
    <row r="361" spans="1:19" x14ac:dyDescent="0.3">
      <c r="A361" s="17">
        <v>41181.791666666664</v>
      </c>
      <c r="B361" s="13">
        <v>359</v>
      </c>
      <c r="C361" s="15">
        <v>470</v>
      </c>
      <c r="D361" s="21">
        <f t="shared" si="59"/>
        <v>520.73799999999994</v>
      </c>
      <c r="E361" s="15">
        <f t="shared" si="51"/>
        <v>488.2960927539425</v>
      </c>
      <c r="F361" s="15">
        <f t="shared" si="55"/>
        <v>0.96253074102896397</v>
      </c>
      <c r="G361" s="21"/>
      <c r="H361" s="15" t="s">
        <v>2</v>
      </c>
      <c r="I361" s="15">
        <f t="shared" si="52"/>
        <v>547.73970147674277</v>
      </c>
      <c r="J361" s="15">
        <f t="shared" si="53"/>
        <v>-1.5776460060723587</v>
      </c>
      <c r="K361" s="22">
        <f t="shared" si="60"/>
        <v>0.93399553670695001</v>
      </c>
      <c r="L361" s="26">
        <f t="shared" si="56"/>
        <v>516.20715161830537</v>
      </c>
      <c r="M361" s="13">
        <f t="shared" si="57"/>
        <v>46.207151618305375</v>
      </c>
      <c r="N361" s="15">
        <f t="shared" si="58"/>
        <v>46.207151618305375</v>
      </c>
      <c r="O361" s="15">
        <f>SUMSQ($M$3:M361)/B361</f>
        <v>21104.142741763357</v>
      </c>
      <c r="P361" s="15">
        <f>SUM($N$3:N361)/B361</f>
        <v>108.17555518712997</v>
      </c>
      <c r="Q361" s="15">
        <f t="shared" si="54"/>
        <v>9.8313088549585892</v>
      </c>
      <c r="R361" s="15">
        <f>AVERAGE($Q$3:Q361)</f>
        <v>28.55658315619683</v>
      </c>
      <c r="S361" s="15">
        <f>SUM($M$3:M361)/P361</f>
        <v>0.1451619563964906</v>
      </c>
    </row>
    <row r="362" spans="1:19" x14ac:dyDescent="0.3">
      <c r="A362" s="17">
        <v>41181.833333333336</v>
      </c>
      <c r="B362" s="13">
        <v>360</v>
      </c>
      <c r="C362" s="15">
        <v>315</v>
      </c>
      <c r="D362" s="21">
        <f t="shared" si="59"/>
        <v>509.32133333333331</v>
      </c>
      <c r="E362" s="15">
        <f t="shared" si="51"/>
        <v>488.20755376225515</v>
      </c>
      <c r="F362" s="15">
        <f t="shared" si="55"/>
        <v>0.64521738259174322</v>
      </c>
      <c r="G362" s="21"/>
      <c r="H362" s="15" t="s">
        <v>2</v>
      </c>
      <c r="I362" s="15">
        <f t="shared" si="52"/>
        <v>537.78562118400316</v>
      </c>
      <c r="J362" s="15">
        <f t="shared" si="53"/>
        <v>-2.4152894347390834</v>
      </c>
      <c r="K362" s="22">
        <f t="shared" si="60"/>
        <v>0.68123174361325112</v>
      </c>
      <c r="L362" s="26">
        <f t="shared" si="56"/>
        <v>372.06292934368201</v>
      </c>
      <c r="M362" s="13">
        <f t="shared" si="57"/>
        <v>57.062929343682015</v>
      </c>
      <c r="N362" s="15">
        <f t="shared" si="58"/>
        <v>57.062929343682015</v>
      </c>
      <c r="O362" s="15">
        <f>SUMSQ($M$3:M362)/B362</f>
        <v>21054.565061662019</v>
      </c>
      <c r="P362" s="15">
        <f>SUM($N$3:N362)/B362</f>
        <v>108.03357567089816</v>
      </c>
      <c r="Q362" s="15">
        <f t="shared" si="54"/>
        <v>18.115215664660958</v>
      </c>
      <c r="R362" s="15">
        <f>AVERAGE($Q$3:Q362)</f>
        <v>28.527579357609227</v>
      </c>
      <c r="S362" s="15">
        <f>SUM($M$3:M362)/P362</f>
        <v>0.67354897879700426</v>
      </c>
    </row>
    <row r="363" spans="1:19" x14ac:dyDescent="0.3">
      <c r="A363" s="17">
        <v>41182.625</v>
      </c>
      <c r="B363" s="13">
        <v>361</v>
      </c>
      <c r="C363" s="15">
        <v>499</v>
      </c>
      <c r="D363" s="21">
        <f t="shared" si="59"/>
        <v>481.82133333333331</v>
      </c>
      <c r="E363" s="15">
        <f t="shared" si="51"/>
        <v>488.11901477056779</v>
      </c>
      <c r="F363" s="15">
        <f t="shared" si="55"/>
        <v>1.0222916643281079</v>
      </c>
      <c r="G363" s="21"/>
      <c r="H363" s="15" t="s">
        <v>2</v>
      </c>
      <c r="I363" s="15">
        <f t="shared" si="52"/>
        <v>551.0378869472263</v>
      </c>
      <c r="J363" s="15">
        <f t="shared" si="53"/>
        <v>-0.84853391494286168</v>
      </c>
      <c r="K363" s="22">
        <f t="shared" si="60"/>
        <v>0.72105045594850592</v>
      </c>
      <c r="L363" s="26">
        <f t="shared" si="56"/>
        <v>386.02902180910974</v>
      </c>
      <c r="M363" s="13">
        <f t="shared" si="57"/>
        <v>-112.97097819089026</v>
      </c>
      <c r="N363" s="15">
        <f t="shared" si="58"/>
        <v>112.97097819089026</v>
      </c>
      <c r="O363" s="15">
        <f>SUMSQ($M$3:M363)/B363</f>
        <v>21031.595191445245</v>
      </c>
      <c r="P363" s="15">
        <f>SUM($N$3:N363)/B363</f>
        <v>108.047252686189</v>
      </c>
      <c r="Q363" s="15">
        <f t="shared" si="54"/>
        <v>22.639474587352758</v>
      </c>
      <c r="R363" s="15">
        <f>AVERAGE($Q$3:Q363)</f>
        <v>28.511268818079433</v>
      </c>
      <c r="S363" s="15">
        <f>SUM($M$3:M363)/P363</f>
        <v>-0.37210639440078136</v>
      </c>
    </row>
    <row r="364" spans="1:19" x14ac:dyDescent="0.3">
      <c r="A364" s="17">
        <v>41182.666666666664</v>
      </c>
      <c r="B364" s="13">
        <v>362</v>
      </c>
      <c r="C364" s="15">
        <v>534.428</v>
      </c>
      <c r="D364" s="21">
        <f t="shared" si="59"/>
        <v>447.988</v>
      </c>
      <c r="E364" s="15">
        <f t="shared" si="51"/>
        <v>488.03047577888043</v>
      </c>
      <c r="F364" s="15">
        <f t="shared" si="55"/>
        <v>1.095070956679643</v>
      </c>
      <c r="G364" s="21"/>
      <c r="H364" s="15" t="s">
        <v>2</v>
      </c>
      <c r="I364" s="15">
        <f t="shared" si="52"/>
        <v>552.27731013525045</v>
      </c>
      <c r="J364" s="15">
        <f t="shared" si="53"/>
        <v>-0.63973820464616071</v>
      </c>
      <c r="K364" s="22">
        <f t="shared" si="60"/>
        <v>0.93583800042675946</v>
      </c>
      <c r="L364" s="26">
        <f t="shared" si="56"/>
        <v>514.8881039978246</v>
      </c>
      <c r="M364" s="13">
        <f t="shared" si="57"/>
        <v>-19.539896002175396</v>
      </c>
      <c r="N364" s="15">
        <f t="shared" si="58"/>
        <v>19.539896002175396</v>
      </c>
      <c r="O364" s="15">
        <f>SUMSQ($M$3:M364)/B364</f>
        <v>20974.551579136765</v>
      </c>
      <c r="P364" s="15">
        <f>SUM($N$3:N364)/B364</f>
        <v>107.80275722573593</v>
      </c>
      <c r="Q364" s="15">
        <f t="shared" si="54"/>
        <v>3.6562260963451387</v>
      </c>
      <c r="R364" s="15">
        <f>AVERAGE($Q$3:Q364)</f>
        <v>28.442608479069118</v>
      </c>
      <c r="S364" s="15">
        <f>SUM($M$3:M364)/P364</f>
        <v>-0.55420632237669987</v>
      </c>
    </row>
    <row r="365" spans="1:19" x14ac:dyDescent="0.3">
      <c r="A365" s="17">
        <v>41182.708333333336</v>
      </c>
      <c r="B365" s="13">
        <v>363</v>
      </c>
      <c r="C365" s="15">
        <v>575</v>
      </c>
      <c r="D365" s="21">
        <f t="shared" si="59"/>
        <v>420.15466666666663</v>
      </c>
      <c r="E365" s="15">
        <f t="shared" si="51"/>
        <v>487.94193678719313</v>
      </c>
      <c r="F365" s="15">
        <f t="shared" si="55"/>
        <v>1.1784188991543385</v>
      </c>
      <c r="G365" s="21"/>
      <c r="H365" s="15" t="s">
        <v>2</v>
      </c>
      <c r="I365" s="15">
        <f t="shared" si="52"/>
        <v>536.73725915608816</v>
      </c>
      <c r="J365" s="15">
        <f t="shared" si="53"/>
        <v>-2.1297694820977737</v>
      </c>
      <c r="K365" s="22">
        <f t="shared" si="60"/>
        <v>1.4280944124471635</v>
      </c>
      <c r="L365" s="26">
        <f t="shared" si="56"/>
        <v>787.79053417001626</v>
      </c>
      <c r="M365" s="13">
        <f t="shared" si="57"/>
        <v>212.79053417001626</v>
      </c>
      <c r="N365" s="15">
        <f t="shared" si="58"/>
        <v>212.79053417001626</v>
      </c>
      <c r="O365" s="15">
        <f>SUMSQ($M$3:M365)/B365</f>
        <v>21041.508217850882</v>
      </c>
      <c r="P365" s="15">
        <f>SUM($N$3:N365)/B365</f>
        <v>108.09197975175323</v>
      </c>
      <c r="Q365" s="15">
        <f t="shared" si="54"/>
        <v>37.007049420872399</v>
      </c>
      <c r="R365" s="15">
        <f>AVERAGE($Q$3:Q365)</f>
        <v>28.466201980286208</v>
      </c>
      <c r="S365" s="15">
        <f>SUM($M$3:M365)/P365</f>
        <v>1.4158827037617523</v>
      </c>
    </row>
    <row r="366" spans="1:19" x14ac:dyDescent="0.3">
      <c r="A366" s="17">
        <v>41182.75</v>
      </c>
      <c r="B366" s="13">
        <v>364</v>
      </c>
      <c r="C366" s="15">
        <v>401</v>
      </c>
      <c r="D366" s="21">
        <f t="shared" si="59"/>
        <v>395.90466666666663</v>
      </c>
      <c r="E366" s="15">
        <f t="shared" si="51"/>
        <v>487.85339779550577</v>
      </c>
      <c r="F366" s="15">
        <f t="shared" si="55"/>
        <v>0.82196824253356493</v>
      </c>
      <c r="G366" s="21"/>
      <c r="H366" s="15" t="s">
        <v>2</v>
      </c>
      <c r="I366" s="15">
        <f t="shared" si="52"/>
        <v>512.01569600898404</v>
      </c>
      <c r="J366" s="15">
        <f t="shared" si="53"/>
        <v>-4.3889488485984085</v>
      </c>
      <c r="K366" s="22">
        <f t="shared" si="60"/>
        <v>1.2990397506873752</v>
      </c>
      <c r="L366" s="26">
        <f t="shared" si="56"/>
        <v>694.47638010170397</v>
      </c>
      <c r="M366" s="13">
        <f t="shared" si="57"/>
        <v>293.47638010170397</v>
      </c>
      <c r="N366" s="15">
        <f t="shared" si="58"/>
        <v>293.47638010170397</v>
      </c>
      <c r="O366" s="15">
        <f>SUMSQ($M$3:M366)/B366</f>
        <v>21220.318320762282</v>
      </c>
      <c r="P366" s="15">
        <f>SUM($N$3:N366)/B366</f>
        <v>108.60127755491243</v>
      </c>
      <c r="Q366" s="15">
        <f t="shared" si="54"/>
        <v>73.186129701173058</v>
      </c>
      <c r="R366" s="15">
        <f>AVERAGE($Q$3:Q366)</f>
        <v>28.589058924574356</v>
      </c>
      <c r="S366" s="15">
        <f>SUM($M$3:M366)/P366</f>
        <v>4.1115717485164991</v>
      </c>
    </row>
    <row r="367" spans="1:19" x14ac:dyDescent="0.3">
      <c r="A367" s="17">
        <v>41182.791666666664</v>
      </c>
      <c r="B367" s="13">
        <v>365</v>
      </c>
      <c r="C367" s="15">
        <v>257</v>
      </c>
      <c r="D367" s="21">
        <f t="shared" si="59"/>
        <v>375.45233333333334</v>
      </c>
      <c r="E367" s="15">
        <f t="shared" si="51"/>
        <v>487.76485880381841</v>
      </c>
      <c r="F367" s="15">
        <f t="shared" si="55"/>
        <v>0.52689322603161692</v>
      </c>
      <c r="G367" s="21"/>
      <c r="H367" s="15" t="s">
        <v>2</v>
      </c>
      <c r="I367" s="15">
        <f t="shared" si="52"/>
        <v>484.38026389276899</v>
      </c>
      <c r="J367" s="15">
        <f t="shared" si="53"/>
        <v>-6.7135971753600723</v>
      </c>
      <c r="K367" s="22">
        <f t="shared" si="60"/>
        <v>0.93399553670695001</v>
      </c>
      <c r="L367" s="26">
        <f t="shared" si="56"/>
        <v>474.12111616086759</v>
      </c>
      <c r="M367" s="13">
        <f t="shared" si="57"/>
        <v>217.12111616086759</v>
      </c>
      <c r="N367" s="15">
        <f t="shared" si="58"/>
        <v>217.12111616086759</v>
      </c>
      <c r="O367" s="15">
        <f>SUMSQ($M$3:M367)/B367</f>
        <v>21291.335473535371</v>
      </c>
      <c r="P367" s="15">
        <f>SUM($N$3:N367)/B367</f>
        <v>108.89859218123011</v>
      </c>
      <c r="Q367" s="15">
        <f t="shared" si="54"/>
        <v>84.482924576213065</v>
      </c>
      <c r="R367" s="15">
        <f>AVERAGE($Q$3:Q367)</f>
        <v>28.742192803071998</v>
      </c>
      <c r="S367" s="15">
        <f>SUM($M$3:M367)/P367</f>
        <v>6.0941381106562256</v>
      </c>
    </row>
    <row r="368" spans="1:19" x14ac:dyDescent="0.3">
      <c r="A368" s="17">
        <v>41182.833333333336</v>
      </c>
      <c r="B368" s="13">
        <v>366</v>
      </c>
      <c r="C368" s="15">
        <v>194</v>
      </c>
      <c r="D368" s="21">
        <f t="shared" si="59"/>
        <v>391.61899999999997</v>
      </c>
      <c r="E368" s="15">
        <f t="shared" si="51"/>
        <v>487.67631981213111</v>
      </c>
      <c r="F368" s="15">
        <f t="shared" si="55"/>
        <v>0.39780483923175758</v>
      </c>
      <c r="G368" s="21"/>
      <c r="H368" s="15" t="s">
        <v>2</v>
      </c>
      <c r="I368" s="15">
        <f t="shared" si="52"/>
        <v>458.37782742508881</v>
      </c>
      <c r="J368" s="15">
        <f t="shared" si="53"/>
        <v>-8.6424811045920826</v>
      </c>
      <c r="K368" s="22">
        <f t="shared" si="60"/>
        <v>0.68123174361325112</v>
      </c>
      <c r="L368" s="26">
        <f t="shared" si="56"/>
        <v>325.40169623383019</v>
      </c>
      <c r="M368" s="13">
        <f t="shared" si="57"/>
        <v>131.40169623383019</v>
      </c>
      <c r="N368" s="15">
        <f t="shared" si="58"/>
        <v>131.40169623383019</v>
      </c>
      <c r="O368" s="15">
        <f>SUMSQ($M$3:M368)/B368</f>
        <v>21280.338397851199</v>
      </c>
      <c r="P368" s="15">
        <f>SUM($N$3:N368)/B368</f>
        <v>108.96007607208421</v>
      </c>
      <c r="Q368" s="15">
        <f t="shared" si="54"/>
        <v>67.732833110221748</v>
      </c>
      <c r="R368" s="15">
        <f>AVERAGE($Q$3:Q368)</f>
        <v>28.848724607189894</v>
      </c>
      <c r="S368" s="15">
        <f>SUM($M$3:M368)/P368</f>
        <v>7.2966611781392352</v>
      </c>
    </row>
    <row r="369" spans="1:19" x14ac:dyDescent="0.3">
      <c r="A369" s="17">
        <v>41183.625</v>
      </c>
      <c r="B369" s="13">
        <v>367</v>
      </c>
      <c r="C369" s="15">
        <v>329</v>
      </c>
      <c r="D369" s="21">
        <f t="shared" si="59"/>
        <v>431.738</v>
      </c>
      <c r="E369" s="15">
        <f t="shared" si="51"/>
        <v>487.58778082044375</v>
      </c>
      <c r="F369" s="15">
        <f t="shared" si="55"/>
        <v>0.67475029715963208</v>
      </c>
      <c r="G369" s="21"/>
      <c r="H369" s="15" t="s">
        <v>2</v>
      </c>
      <c r="I369" s="15">
        <f t="shared" si="52"/>
        <v>450.38968658760609</v>
      </c>
      <c r="J369" s="15">
        <f t="shared" si="53"/>
        <v>-8.5770470778811472</v>
      </c>
      <c r="K369" s="22">
        <f t="shared" si="60"/>
        <v>0.72105045594850592</v>
      </c>
      <c r="L369" s="26">
        <f t="shared" si="56"/>
        <v>324.2818765205534</v>
      </c>
      <c r="M369" s="13">
        <f t="shared" si="57"/>
        <v>-4.7181234794466036</v>
      </c>
      <c r="N369" s="15">
        <f t="shared" si="58"/>
        <v>4.7181234794466036</v>
      </c>
      <c r="O369" s="15">
        <f>SUMSQ($M$3:M369)/B369</f>
        <v>21222.414480388845</v>
      </c>
      <c r="P369" s="15">
        <f>SUM($N$3:N369)/B369</f>
        <v>108.67603805412062</v>
      </c>
      <c r="Q369" s="15">
        <f t="shared" si="54"/>
        <v>1.4340800849381774</v>
      </c>
      <c r="R369" s="15">
        <f>AVERAGE($Q$3:Q369)</f>
        <v>28.774025303314552</v>
      </c>
      <c r="S369" s="15">
        <f>SUM($M$3:M369)/P369</f>
        <v>7.272317317725971</v>
      </c>
    </row>
    <row r="370" spans="1:19" x14ac:dyDescent="0.3">
      <c r="A370" s="17">
        <v>41183.666666666664</v>
      </c>
      <c r="B370" s="13">
        <v>368</v>
      </c>
      <c r="C370" s="15">
        <v>459</v>
      </c>
      <c r="D370" s="21">
        <f t="shared" si="59"/>
        <v>470.988</v>
      </c>
      <c r="E370" s="15">
        <f t="shared" si="51"/>
        <v>487.4992418287564</v>
      </c>
      <c r="F370" s="15">
        <f t="shared" si="55"/>
        <v>0.94153992584306967</v>
      </c>
      <c r="G370" s="21"/>
      <c r="H370" s="15" t="s">
        <v>2</v>
      </c>
      <c r="I370" s="15">
        <f t="shared" si="52"/>
        <v>446.67832597011505</v>
      </c>
      <c r="J370" s="15">
        <f t="shared" si="53"/>
        <v>-8.0904784318421363</v>
      </c>
      <c r="K370" s="22">
        <f t="shared" si="60"/>
        <v>0.93583800042675946</v>
      </c>
      <c r="L370" s="26">
        <f t="shared" si="56"/>
        <v>413.4650571220497</v>
      </c>
      <c r="M370" s="13">
        <f t="shared" si="57"/>
        <v>-45.5349428779503</v>
      </c>
      <c r="N370" s="15">
        <f t="shared" si="58"/>
        <v>45.5349428779503</v>
      </c>
      <c r="O370" s="15">
        <f>SUMSQ($M$3:M370)/B370</f>
        <v>21170.379199254359</v>
      </c>
      <c r="P370" s="15">
        <f>SUM($N$3:N370)/B370</f>
        <v>108.5044589911419</v>
      </c>
      <c r="Q370" s="15">
        <f t="shared" si="54"/>
        <v>9.9204668579412409</v>
      </c>
      <c r="R370" s="15">
        <f>AVERAGE($Q$3:Q370)</f>
        <v>28.722792807539076</v>
      </c>
      <c r="S370" s="15">
        <f>SUM($M$3:M370)/P370</f>
        <v>6.8641574513143384</v>
      </c>
    </row>
    <row r="371" spans="1:19" x14ac:dyDescent="0.3">
      <c r="A371" s="17">
        <v>41183.708333333336</v>
      </c>
      <c r="B371" s="13">
        <v>369</v>
      </c>
      <c r="C371" s="15">
        <v>844.428</v>
      </c>
      <c r="D371" s="21">
        <f t="shared" si="59"/>
        <v>498.238</v>
      </c>
      <c r="E371" s="15">
        <f t="shared" si="51"/>
        <v>487.41070283706904</v>
      </c>
      <c r="F371" s="15">
        <f t="shared" si="55"/>
        <v>1.7324773442290908</v>
      </c>
      <c r="G371" s="21"/>
      <c r="H371" s="15" t="s">
        <v>2</v>
      </c>
      <c r="I371" s="15">
        <f t="shared" si="52"/>
        <v>453.85876686003257</v>
      </c>
      <c r="J371" s="15">
        <f t="shared" si="53"/>
        <v>-6.563386499666171</v>
      </c>
      <c r="K371" s="22">
        <f t="shared" si="60"/>
        <v>1.4280944124471635</v>
      </c>
      <c r="L371" s="26">
        <f t="shared" si="56"/>
        <v>626.34485443663596</v>
      </c>
      <c r="M371" s="13">
        <f t="shared" si="57"/>
        <v>-218.08314556336404</v>
      </c>
      <c r="N371" s="15">
        <f t="shared" si="58"/>
        <v>218.08314556336404</v>
      </c>
      <c r="O371" s="15">
        <f>SUMSQ($M$3:M371)/B371</f>
        <v>21241.896487003836</v>
      </c>
      <c r="P371" s="15">
        <f>SUM($N$3:N371)/B371</f>
        <v>108.80142020136473</v>
      </c>
      <c r="Q371" s="15">
        <f t="shared" si="54"/>
        <v>25.826138588886682</v>
      </c>
      <c r="R371" s="15">
        <f>AVERAGE($Q$3:Q371)</f>
        <v>28.714942796106417</v>
      </c>
      <c r="S371" s="15">
        <f>SUM($M$3:M371)/P371</f>
        <v>4.8410079955455121</v>
      </c>
    </row>
    <row r="372" spans="1:19" x14ac:dyDescent="0.3">
      <c r="A372" s="17">
        <v>41183.75</v>
      </c>
      <c r="B372" s="13">
        <v>370</v>
      </c>
      <c r="C372" s="15">
        <v>613</v>
      </c>
      <c r="D372" s="21">
        <f t="shared" si="59"/>
        <v>493.90466666666663</v>
      </c>
      <c r="E372" s="15">
        <f t="shared" si="51"/>
        <v>487.32216384538174</v>
      </c>
      <c r="F372" s="15">
        <f t="shared" si="55"/>
        <v>1.2578947675248637</v>
      </c>
      <c r="G372" s="21"/>
      <c r="H372" s="15" t="s">
        <v>2</v>
      </c>
      <c r="I372" s="15">
        <f t="shared" si="52"/>
        <v>449.75454456963337</v>
      </c>
      <c r="J372" s="15">
        <f t="shared" si="53"/>
        <v>-6.3174700787394746</v>
      </c>
      <c r="K372" s="22">
        <f t="shared" si="60"/>
        <v>1.2990397506873752</v>
      </c>
      <c r="L372" s="26">
        <f t="shared" si="56"/>
        <v>581.05447938694499</v>
      </c>
      <c r="M372" s="13">
        <f t="shared" si="57"/>
        <v>-31.94552061305501</v>
      </c>
      <c r="N372" s="15">
        <f t="shared" si="58"/>
        <v>31.94552061305501</v>
      </c>
      <c r="O372" s="15">
        <f>SUMSQ($M$3:M372)/B372</f>
        <v>21187.244108085553</v>
      </c>
      <c r="P372" s="15">
        <f>SUM($N$3:N372)/B372</f>
        <v>108.59370155382875</v>
      </c>
      <c r="Q372" s="15">
        <f t="shared" si="54"/>
        <v>5.2113410461753684</v>
      </c>
      <c r="R372" s="15">
        <f>AVERAGE($Q$3:Q372)</f>
        <v>28.651419548133628</v>
      </c>
      <c r="S372" s="15">
        <f>SUM($M$3:M372)/P372</f>
        <v>4.5560931935192377</v>
      </c>
    </row>
    <row r="373" spans="1:19" x14ac:dyDescent="0.3">
      <c r="A373" s="17">
        <v>41183.791666666664</v>
      </c>
      <c r="B373" s="13">
        <v>371</v>
      </c>
      <c r="C373" s="15">
        <v>516</v>
      </c>
      <c r="D373" s="21">
        <f t="shared" si="59"/>
        <v>476.82133333333331</v>
      </c>
      <c r="E373" s="15">
        <f t="shared" si="51"/>
        <v>487.23362485369438</v>
      </c>
      <c r="F373" s="15">
        <f t="shared" si="55"/>
        <v>1.0590402092116356</v>
      </c>
      <c r="G373" s="21"/>
      <c r="H373" s="15" t="s">
        <v>2</v>
      </c>
      <c r="I373" s="15">
        <f t="shared" si="52"/>
        <v>454.33988372423914</v>
      </c>
      <c r="J373" s="15">
        <f t="shared" si="53"/>
        <v>-5.2271891554049494</v>
      </c>
      <c r="K373" s="22">
        <f t="shared" si="60"/>
        <v>0.93399553670695001</v>
      </c>
      <c r="L373" s="26">
        <f t="shared" si="56"/>
        <v>414.16824838488225</v>
      </c>
      <c r="M373" s="13">
        <f t="shared" si="57"/>
        <v>-101.83175161511775</v>
      </c>
      <c r="N373" s="15">
        <f t="shared" si="58"/>
        <v>101.83175161511775</v>
      </c>
      <c r="O373" s="15">
        <f>SUMSQ($M$3:M373)/B373</f>
        <v>21158.086322449213</v>
      </c>
      <c r="P373" s="15">
        <f>SUM($N$3:N373)/B373</f>
        <v>108.57547527367049</v>
      </c>
      <c r="Q373" s="15">
        <f t="shared" si="54"/>
        <v>19.734835584325147</v>
      </c>
      <c r="R373" s="15">
        <f>AVERAGE($Q$3:Q373)</f>
        <v>28.627385629093716</v>
      </c>
      <c r="S373" s="15">
        <f>SUM($M$3:M373)/P373</f>
        <v>3.618968942138507</v>
      </c>
    </row>
    <row r="374" spans="1:19" x14ac:dyDescent="0.3">
      <c r="A374" s="17">
        <v>41183.833333333336</v>
      </c>
      <c r="B374" s="13">
        <v>372</v>
      </c>
      <c r="C374" s="15">
        <v>262</v>
      </c>
      <c r="D374" s="21">
        <f t="shared" si="59"/>
        <v>458.95233333333334</v>
      </c>
      <c r="E374" s="15">
        <f t="shared" si="51"/>
        <v>487.14508586200702</v>
      </c>
      <c r="F374" s="15">
        <f t="shared" si="55"/>
        <v>0.53782745141806976</v>
      </c>
      <c r="G374" s="21"/>
      <c r="H374" s="15" t="s">
        <v>2</v>
      </c>
      <c r="I374" s="15">
        <f t="shared" si="52"/>
        <v>442.6611713666324</v>
      </c>
      <c r="J374" s="15">
        <f t="shared" si="53"/>
        <v>-5.8723414756251282</v>
      </c>
      <c r="K374" s="22">
        <f t="shared" si="60"/>
        <v>0.68123174361325112</v>
      </c>
      <c r="L374" s="26">
        <f t="shared" si="56"/>
        <v>305.94982399997241</v>
      </c>
      <c r="M374" s="13">
        <f t="shared" si="57"/>
        <v>43.949823999972409</v>
      </c>
      <c r="N374" s="15">
        <f t="shared" si="58"/>
        <v>43.949823999972409</v>
      </c>
      <c r="O374" s="15">
        <f>SUMSQ($M$3:M374)/B374</f>
        <v>21106.402184565286</v>
      </c>
      <c r="P374" s="15">
        <f>SUM($N$3:N374)/B374</f>
        <v>108.40175040465519</v>
      </c>
      <c r="Q374" s="15">
        <f t="shared" si="54"/>
        <v>16.774741984722294</v>
      </c>
      <c r="R374" s="15">
        <f>AVERAGE($Q$3:Q374)</f>
        <v>28.595523683813148</v>
      </c>
      <c r="S374" s="15">
        <f>SUM($M$3:M374)/P374</f>
        <v>4.0302033432345015</v>
      </c>
    </row>
    <row r="375" spans="1:19" x14ac:dyDescent="0.3">
      <c r="A375" s="17">
        <v>41184.625</v>
      </c>
      <c r="B375" s="13">
        <v>373</v>
      </c>
      <c r="C375" s="15">
        <v>209</v>
      </c>
      <c r="D375" s="21">
        <f t="shared" si="59"/>
        <v>454.33333333333331</v>
      </c>
      <c r="E375" s="15">
        <f t="shared" si="51"/>
        <v>487.05654687031972</v>
      </c>
      <c r="F375" s="15">
        <f t="shared" si="55"/>
        <v>0.42910828597412709</v>
      </c>
      <c r="G375" s="21"/>
      <c r="H375" s="15" t="s">
        <v>2</v>
      </c>
      <c r="I375" s="15">
        <f t="shared" si="52"/>
        <v>422.09543581960941</v>
      </c>
      <c r="J375" s="15">
        <f t="shared" si="53"/>
        <v>-7.3416808827649156</v>
      </c>
      <c r="K375" s="22">
        <f t="shared" si="60"/>
        <v>0.72105045594850592</v>
      </c>
      <c r="L375" s="26">
        <f t="shared" si="56"/>
        <v>314.94678494612515</v>
      </c>
      <c r="M375" s="13">
        <f t="shared" si="57"/>
        <v>105.94678494612515</v>
      </c>
      <c r="N375" s="15">
        <f t="shared" si="58"/>
        <v>105.94678494612515</v>
      </c>
      <c r="O375" s="15">
        <f>SUMSQ($M$3:M375)/B375</f>
        <v>21079.909742355783</v>
      </c>
      <c r="P375" s="15">
        <f>SUM($N$3:N375)/B375</f>
        <v>108.39516872782265</v>
      </c>
      <c r="Q375" s="15">
        <f t="shared" si="54"/>
        <v>50.692241601016818</v>
      </c>
      <c r="R375" s="15">
        <f>AVERAGE($Q$3:Q375)</f>
        <v>28.654764214422272</v>
      </c>
      <c r="S375" s="15">
        <f>SUM($M$3:M375)/P375</f>
        <v>5.0078604813325649</v>
      </c>
    </row>
    <row r="376" spans="1:19" x14ac:dyDescent="0.3">
      <c r="A376" s="17">
        <v>41184.666666666664</v>
      </c>
      <c r="B376" s="13">
        <v>374</v>
      </c>
      <c r="C376" s="15">
        <v>374</v>
      </c>
      <c r="D376" s="21">
        <f t="shared" si="59"/>
        <v>450.41666666666669</v>
      </c>
      <c r="E376" s="15">
        <f t="shared" si="51"/>
        <v>486.96800787863236</v>
      </c>
      <c r="F376" s="15">
        <f t="shared" si="55"/>
        <v>0.76801759858773411</v>
      </c>
      <c r="G376" s="21"/>
      <c r="H376" s="15" t="s">
        <v>2</v>
      </c>
      <c r="I376" s="15">
        <f t="shared" si="52"/>
        <v>413.24256125982583</v>
      </c>
      <c r="J376" s="15">
        <f t="shared" si="53"/>
        <v>-7.4928002504667814</v>
      </c>
      <c r="K376" s="22">
        <f t="shared" si="60"/>
        <v>0.93583800042675946</v>
      </c>
      <c r="L376" s="26">
        <f t="shared" si="56"/>
        <v>388.14232468958676</v>
      </c>
      <c r="M376" s="13">
        <f t="shared" si="57"/>
        <v>14.142324689586758</v>
      </c>
      <c r="N376" s="15">
        <f t="shared" si="58"/>
        <v>14.142324689586758</v>
      </c>
      <c r="O376" s="15">
        <f>SUMSQ($M$3:M376)/B376</f>
        <v>21024.081120979499</v>
      </c>
      <c r="P376" s="15">
        <f>SUM($N$3:N376)/B376</f>
        <v>108.14315577584875</v>
      </c>
      <c r="Q376" s="15">
        <f t="shared" si="54"/>
        <v>3.7813702378574217</v>
      </c>
      <c r="R376" s="15">
        <f>AVERAGE($Q$3:Q376)</f>
        <v>28.588257813415414</v>
      </c>
      <c r="S376" s="15">
        <f>SUM($M$3:M376)/P376</f>
        <v>5.1503047283313288</v>
      </c>
    </row>
    <row r="377" spans="1:19" x14ac:dyDescent="0.3">
      <c r="A377" s="17">
        <v>41184.708333333336</v>
      </c>
      <c r="B377" s="13">
        <v>375</v>
      </c>
      <c r="C377" s="15">
        <v>715</v>
      </c>
      <c r="D377" s="21">
        <f t="shared" si="59"/>
        <v>444</v>
      </c>
      <c r="E377" s="15">
        <f t="shared" si="51"/>
        <v>486.87946888694501</v>
      </c>
      <c r="F377" s="15">
        <f t="shared" si="55"/>
        <v>1.4685359430632006</v>
      </c>
      <c r="G377" s="21"/>
      <c r="H377" s="15" t="s">
        <v>2</v>
      </c>
      <c r="I377" s="15">
        <f t="shared" si="52"/>
        <v>415.24150275061299</v>
      </c>
      <c r="J377" s="15">
        <f t="shared" si="53"/>
        <v>-6.5436260763413872</v>
      </c>
      <c r="K377" s="22">
        <f t="shared" si="60"/>
        <v>1.4280944124471635</v>
      </c>
      <c r="L377" s="26">
        <f t="shared" si="56"/>
        <v>579.44896654923764</v>
      </c>
      <c r="M377" s="13">
        <f t="shared" si="57"/>
        <v>-135.55103345076236</v>
      </c>
      <c r="N377" s="15">
        <f t="shared" si="58"/>
        <v>135.55103345076236</v>
      </c>
      <c r="O377" s="15">
        <f>SUMSQ($M$3:M377)/B377</f>
        <v>21017.014458442409</v>
      </c>
      <c r="P377" s="15">
        <f>SUM($N$3:N377)/B377</f>
        <v>108.21624344964853</v>
      </c>
      <c r="Q377" s="15">
        <f t="shared" si="54"/>
        <v>18.958186496610121</v>
      </c>
      <c r="R377" s="15">
        <f>AVERAGE($Q$3:Q377)</f>
        <v>28.562577623237264</v>
      </c>
      <c r="S377" s="15">
        <f>SUM($M$3:M377)/P377</f>
        <v>3.8942321378429963</v>
      </c>
    </row>
    <row r="378" spans="1:19" x14ac:dyDescent="0.3">
      <c r="A378" s="17">
        <v>41184.75</v>
      </c>
      <c r="B378" s="13">
        <v>376</v>
      </c>
      <c r="C378" s="15">
        <v>687</v>
      </c>
      <c r="D378" s="21">
        <f t="shared" si="59"/>
        <v>456.83333333333331</v>
      </c>
      <c r="E378" s="15">
        <f t="shared" si="51"/>
        <v>486.7909298952577</v>
      </c>
      <c r="F378" s="15">
        <f t="shared" si="55"/>
        <v>1.4112834849815732</v>
      </c>
      <c r="G378" s="21"/>
      <c r="H378" s="15" t="s">
        <v>2</v>
      </c>
      <c r="I378" s="15">
        <f t="shared" si="52"/>
        <v>420.71330669448491</v>
      </c>
      <c r="J378" s="15">
        <f t="shared" si="53"/>
        <v>-5.3420830743200565</v>
      </c>
      <c r="K378" s="22">
        <f t="shared" si="60"/>
        <v>1.2990397506873752</v>
      </c>
      <c r="L378" s="26">
        <f t="shared" si="56"/>
        <v>530.91478782140541</v>
      </c>
      <c r="M378" s="13">
        <f t="shared" si="57"/>
        <v>-156.08521217859459</v>
      </c>
      <c r="N378" s="15">
        <f t="shared" si="58"/>
        <v>156.08521217859459</v>
      </c>
      <c r="O378" s="15">
        <f>SUMSQ($M$3:M378)/B378</f>
        <v>21025.912274938135</v>
      </c>
      <c r="P378" s="15">
        <f>SUM($N$3:N378)/B378</f>
        <v>108.3435545366936</v>
      </c>
      <c r="Q378" s="15">
        <f t="shared" si="54"/>
        <v>22.719827100232109</v>
      </c>
      <c r="R378" s="15">
        <f>AVERAGE($Q$3:Q378)</f>
        <v>28.547038393122889</v>
      </c>
      <c r="S378" s="15">
        <f>SUM($M$3:M378)/P378</f>
        <v>2.4490054995362507</v>
      </c>
    </row>
    <row r="379" spans="1:19" x14ac:dyDescent="0.3">
      <c r="A379" s="17">
        <v>41184.791666666664</v>
      </c>
      <c r="B379" s="13">
        <v>377</v>
      </c>
      <c r="C379" s="15">
        <v>395</v>
      </c>
      <c r="D379" s="21">
        <f t="shared" si="59"/>
        <v>474.66666666666669</v>
      </c>
      <c r="E379" s="15">
        <f t="shared" si="51"/>
        <v>486.70239090357035</v>
      </c>
      <c r="F379" s="15">
        <f t="shared" si="55"/>
        <v>0.81158426048961163</v>
      </c>
      <c r="G379" s="21"/>
      <c r="H379" s="15" t="s">
        <v>2</v>
      </c>
      <c r="I379" s="15">
        <f t="shared" si="52"/>
        <v>416.12552391233771</v>
      </c>
      <c r="J379" s="15">
        <f t="shared" si="53"/>
        <v>-5.2666530451027711</v>
      </c>
      <c r="K379" s="22">
        <f t="shared" si="60"/>
        <v>0.93399553670695001</v>
      </c>
      <c r="L379" s="26">
        <f t="shared" si="56"/>
        <v>387.95486893773847</v>
      </c>
      <c r="M379" s="13">
        <f t="shared" si="57"/>
        <v>-7.0451310622615324</v>
      </c>
      <c r="N379" s="15">
        <f t="shared" si="58"/>
        <v>7.0451310622615324</v>
      </c>
      <c r="O379" s="15">
        <f>SUMSQ($M$3:M379)/B379</f>
        <v>20970.27227917354</v>
      </c>
      <c r="P379" s="15">
        <f>SUM($N$3:N379)/B379</f>
        <v>108.07485845320704</v>
      </c>
      <c r="Q379" s="15">
        <f t="shared" si="54"/>
        <v>1.7835774841168435</v>
      </c>
      <c r="R379" s="15">
        <f>AVERAGE($Q$3:Q379)</f>
        <v>28.476047780632157</v>
      </c>
      <c r="S379" s="15">
        <f>SUM($M$3:M379)/P379</f>
        <v>2.3899067140507761</v>
      </c>
    </row>
    <row r="380" spans="1:19" x14ac:dyDescent="0.3">
      <c r="A380" s="17">
        <v>41184.833333333336</v>
      </c>
      <c r="B380" s="13">
        <v>378</v>
      </c>
      <c r="C380" s="15">
        <v>306</v>
      </c>
      <c r="D380" s="21">
        <f t="shared" si="59"/>
        <v>494.11899999999997</v>
      </c>
      <c r="E380" s="15">
        <f t="shared" si="51"/>
        <v>486.61385191188299</v>
      </c>
      <c r="F380" s="15">
        <f t="shared" si="55"/>
        <v>0.62883536668292606</v>
      </c>
      <c r="G380" s="21"/>
      <c r="H380" s="15" t="s">
        <v>2</v>
      </c>
      <c r="I380" s="15">
        <f t="shared" si="52"/>
        <v>414.6916187191855</v>
      </c>
      <c r="J380" s="15">
        <f t="shared" si="53"/>
        <v>-4.8833782599077153</v>
      </c>
      <c r="K380" s="22">
        <f t="shared" si="60"/>
        <v>0.68123174361325112</v>
      </c>
      <c r="L380" s="26">
        <f t="shared" si="56"/>
        <v>279.89010497985805</v>
      </c>
      <c r="M380" s="13">
        <f t="shared" si="57"/>
        <v>-26.109895020141948</v>
      </c>
      <c r="N380" s="15">
        <f t="shared" si="58"/>
        <v>26.109895020141948</v>
      </c>
      <c r="O380" s="15">
        <f>SUMSQ($M$3:M380)/B380</f>
        <v>20916.598877953405</v>
      </c>
      <c r="P380" s="15">
        <f>SUM($N$3:N380)/B380</f>
        <v>107.85801992560633</v>
      </c>
      <c r="Q380" s="15">
        <f t="shared" si="54"/>
        <v>8.5326454314189384</v>
      </c>
      <c r="R380" s="15">
        <f>AVERAGE($Q$3:Q380)</f>
        <v>28.423287456956988</v>
      </c>
      <c r="S380" s="15">
        <f>SUM($M$3:M380)/P380</f>
        <v>2.1526348710778045</v>
      </c>
    </row>
    <row r="381" spans="1:19" x14ac:dyDescent="0.3">
      <c r="A381" s="17">
        <v>41185.625</v>
      </c>
      <c r="B381" s="13">
        <v>379</v>
      </c>
      <c r="C381" s="15">
        <v>319</v>
      </c>
      <c r="D381" s="21">
        <f t="shared" si="59"/>
        <v>515.15466666666669</v>
      </c>
      <c r="E381" s="15">
        <f t="shared" si="51"/>
        <v>486.52531292019563</v>
      </c>
      <c r="F381" s="15">
        <f t="shared" si="55"/>
        <v>0.65566989327917113</v>
      </c>
      <c r="G381" s="21"/>
      <c r="H381" s="15" t="s">
        <v>2</v>
      </c>
      <c r="I381" s="15">
        <f t="shared" si="52"/>
        <v>413.06842581405436</v>
      </c>
      <c r="J381" s="15">
        <f t="shared" si="53"/>
        <v>-4.5573597244300572</v>
      </c>
      <c r="K381" s="22">
        <f t="shared" si="60"/>
        <v>0.72105045594850592</v>
      </c>
      <c r="L381" s="26">
        <f t="shared" si="56"/>
        <v>295.4924186346172</v>
      </c>
      <c r="M381" s="13">
        <f t="shared" si="57"/>
        <v>-23.507581365382805</v>
      </c>
      <c r="N381" s="15">
        <f t="shared" si="58"/>
        <v>23.507581365382805</v>
      </c>
      <c r="O381" s="15">
        <f>SUMSQ($M$3:M381)/B381</f>
        <v>20862.868027039676</v>
      </c>
      <c r="P381" s="15">
        <f>SUM($N$3:N381)/B381</f>
        <v>107.63545940170073</v>
      </c>
      <c r="Q381" s="15">
        <f t="shared" si="54"/>
        <v>7.3691477634428866</v>
      </c>
      <c r="R381" s="15">
        <f>AVERAGE($Q$3:Q381)</f>
        <v>28.367735637185181</v>
      </c>
      <c r="S381" s="15">
        <f>SUM($M$3:M381)/P381</f>
        <v>1.9386859554629714</v>
      </c>
    </row>
    <row r="382" spans="1:19" x14ac:dyDescent="0.3">
      <c r="A382" s="17">
        <v>41185.666666666664</v>
      </c>
      <c r="B382" s="13">
        <v>380</v>
      </c>
      <c r="C382" s="15">
        <v>478</v>
      </c>
      <c r="D382" s="21">
        <f t="shared" si="59"/>
        <v>540.78499999999997</v>
      </c>
      <c r="E382" s="15">
        <f t="shared" si="51"/>
        <v>486.43677392850833</v>
      </c>
      <c r="F382" s="15">
        <f t="shared" si="55"/>
        <v>0.98265597014721529</v>
      </c>
      <c r="G382" s="21"/>
      <c r="H382" s="15" t="s">
        <v>2</v>
      </c>
      <c r="I382" s="15">
        <f t="shared" si="52"/>
        <v>418.73717581319198</v>
      </c>
      <c r="J382" s="15">
        <f t="shared" si="53"/>
        <v>-3.5347487520732894</v>
      </c>
      <c r="K382" s="22">
        <f t="shared" si="60"/>
        <v>0.93583800042675946</v>
      </c>
      <c r="L382" s="26">
        <f t="shared" si="56"/>
        <v>382.30017924151781</v>
      </c>
      <c r="M382" s="13">
        <f t="shared" si="57"/>
        <v>-95.69982075848219</v>
      </c>
      <c r="N382" s="15">
        <f t="shared" si="58"/>
        <v>95.69982075848219</v>
      </c>
      <c r="O382" s="15">
        <f>SUMSQ($M$3:M382)/B382</f>
        <v>20832.066941950638</v>
      </c>
      <c r="P382" s="15">
        <f>SUM($N$3:N382)/B382</f>
        <v>107.60404982632384</v>
      </c>
      <c r="Q382" s="15">
        <f t="shared" si="54"/>
        <v>20.020883003866565</v>
      </c>
      <c r="R382" s="15">
        <f>AVERAGE($Q$3:Q382)</f>
        <v>28.345770235518554</v>
      </c>
      <c r="S382" s="15">
        <f>SUM($M$3:M382)/P382</f>
        <v>1.0498817923278845</v>
      </c>
    </row>
    <row r="383" spans="1:19" x14ac:dyDescent="0.3">
      <c r="A383" s="17">
        <v>41185.708333333336</v>
      </c>
      <c r="B383" s="13">
        <v>381</v>
      </c>
      <c r="C383" s="15">
        <v>844.428</v>
      </c>
      <c r="D383" s="21">
        <f t="shared" si="59"/>
        <v>566.24866666666662</v>
      </c>
      <c r="E383" s="15">
        <f t="shared" si="51"/>
        <v>486.34823493682097</v>
      </c>
      <c r="F383" s="15">
        <f t="shared" si="55"/>
        <v>1.7362620841210523</v>
      </c>
      <c r="G383" s="21"/>
      <c r="H383" s="15" t="s">
        <v>2</v>
      </c>
      <c r="I383" s="15">
        <f t="shared" si="52"/>
        <v>432.8118884305938</v>
      </c>
      <c r="J383" s="15">
        <f t="shared" si="53"/>
        <v>-1.7738026151257791</v>
      </c>
      <c r="K383" s="22">
        <f t="shared" si="60"/>
        <v>1.4280944124471635</v>
      </c>
      <c r="L383" s="26">
        <f t="shared" si="56"/>
        <v>592.9482661204845</v>
      </c>
      <c r="M383" s="13">
        <f t="shared" si="57"/>
        <v>-251.47973387951549</v>
      </c>
      <c r="N383" s="15">
        <f t="shared" si="58"/>
        <v>251.47973387951549</v>
      </c>
      <c r="O383" s="15">
        <f>SUMSQ($M$3:M383)/B383</f>
        <v>20943.379250638725</v>
      </c>
      <c r="P383" s="15">
        <f>SUM($N$3:N383)/B383</f>
        <v>107.98167629365506</v>
      </c>
      <c r="Q383" s="15">
        <f t="shared" si="54"/>
        <v>29.781074748766677</v>
      </c>
      <c r="R383" s="15">
        <f>AVERAGE($Q$3:Q383)</f>
        <v>28.349537438965399</v>
      </c>
      <c r="S383" s="15">
        <f>SUM($M$3:M383)/P383</f>
        <v>-1.2827009724265068</v>
      </c>
    </row>
    <row r="384" spans="1:19" x14ac:dyDescent="0.3">
      <c r="A384" s="17">
        <v>41185.75</v>
      </c>
      <c r="B384" s="13">
        <v>382</v>
      </c>
      <c r="C384" s="15">
        <v>810</v>
      </c>
      <c r="D384" s="21">
        <f t="shared" si="59"/>
        <v>576.83199999999999</v>
      </c>
      <c r="E384" s="15">
        <f t="shared" si="51"/>
        <v>486.25969594513361</v>
      </c>
      <c r="F384" s="15">
        <f t="shared" si="55"/>
        <v>1.6657765526415234</v>
      </c>
      <c r="G384" s="21"/>
      <c r="H384" s="15" t="s">
        <v>2</v>
      </c>
      <c r="I384" s="15">
        <f t="shared" si="52"/>
        <v>450.28802734598639</v>
      </c>
      <c r="J384" s="15">
        <f t="shared" si="53"/>
        <v>0.15119153792605844</v>
      </c>
      <c r="K384" s="22">
        <f t="shared" si="60"/>
        <v>1.2990397506873752</v>
      </c>
      <c r="L384" s="26">
        <f t="shared" si="56"/>
        <v>559.93560753448901</v>
      </c>
      <c r="M384" s="13">
        <f t="shared" si="57"/>
        <v>-250.06439246551099</v>
      </c>
      <c r="N384" s="15">
        <f t="shared" si="58"/>
        <v>250.06439246551099</v>
      </c>
      <c r="O384" s="15">
        <f>SUMSQ($M$3:M384)/B384</f>
        <v>21052.250510137437</v>
      </c>
      <c r="P384" s="15">
        <f>SUM($N$3:N384)/B384</f>
        <v>108.35362057682745</v>
      </c>
      <c r="Q384" s="15">
        <f t="shared" si="54"/>
        <v>30.872147217964319</v>
      </c>
      <c r="R384" s="15">
        <f>AVERAGE($Q$3:Q384)</f>
        <v>28.356141129486339</v>
      </c>
      <c r="S384" s="15">
        <f>SUM($M$3:M384)/P384</f>
        <v>-3.58615237389425</v>
      </c>
    </row>
    <row r="385" spans="1:19" x14ac:dyDescent="0.3">
      <c r="A385" s="17">
        <v>41185.791666666664</v>
      </c>
      <c r="B385" s="13">
        <v>383</v>
      </c>
      <c r="C385" s="15">
        <v>579.56399999999996</v>
      </c>
      <c r="D385" s="21">
        <f t="shared" si="59"/>
        <v>578.91533333333325</v>
      </c>
      <c r="E385" s="15">
        <f t="shared" si="51"/>
        <v>486.17115695344626</v>
      </c>
      <c r="F385" s="15">
        <f t="shared" si="55"/>
        <v>1.1920986913987097</v>
      </c>
      <c r="G385" s="21"/>
      <c r="H385" s="15" t="s">
        <v>2</v>
      </c>
      <c r="I385" s="15">
        <f t="shared" si="52"/>
        <v>467.44741365160365</v>
      </c>
      <c r="J385" s="15">
        <f t="shared" si="53"/>
        <v>1.8520110146951787</v>
      </c>
      <c r="K385" s="22">
        <f t="shared" si="60"/>
        <v>0.93399553670695001</v>
      </c>
      <c r="L385" s="26">
        <f t="shared" si="56"/>
        <v>420.70821999533916</v>
      </c>
      <c r="M385" s="13">
        <f t="shared" si="57"/>
        <v>-158.8557800046608</v>
      </c>
      <c r="N385" s="15">
        <f t="shared" si="58"/>
        <v>158.8557800046608</v>
      </c>
      <c r="O385" s="15">
        <f>SUMSQ($M$3:M385)/B385</f>
        <v>21063.171941810415</v>
      </c>
      <c r="P385" s="15">
        <f>SUM($N$3:N385)/B385</f>
        <v>108.48548000092102</v>
      </c>
      <c r="Q385" s="15">
        <f t="shared" si="54"/>
        <v>27.40953199381963</v>
      </c>
      <c r="R385" s="15">
        <f>AVERAGE($Q$3:Q385)</f>
        <v>28.353669565163447</v>
      </c>
      <c r="S385" s="15">
        <f>SUM($M$3:M385)/P385</f>
        <v>-5.0460980921284575</v>
      </c>
    </row>
    <row r="386" spans="1:19" x14ac:dyDescent="0.3">
      <c r="A386" s="17">
        <v>41185.833333333336</v>
      </c>
      <c r="B386" s="13">
        <v>384</v>
      </c>
      <c r="C386" s="15">
        <v>427</v>
      </c>
      <c r="D386" s="21">
        <f t="shared" si="59"/>
        <v>580.49866666666662</v>
      </c>
      <c r="E386" s="15">
        <f t="shared" si="51"/>
        <v>486.08261796175896</v>
      </c>
      <c r="F386" s="15">
        <f t="shared" si="55"/>
        <v>0.87845148997611944</v>
      </c>
      <c r="G386" s="21"/>
      <c r="H386" s="15" t="s">
        <v>2</v>
      </c>
      <c r="I386" s="15">
        <f t="shared" si="52"/>
        <v>485.0500610193219</v>
      </c>
      <c r="J386" s="15">
        <f t="shared" si="53"/>
        <v>3.4270746499974858</v>
      </c>
      <c r="K386" s="22">
        <f t="shared" si="60"/>
        <v>0.68123174361325112</v>
      </c>
      <c r="L386" s="26">
        <f t="shared" si="56"/>
        <v>319.70166534211836</v>
      </c>
      <c r="M386" s="13">
        <f t="shared" si="57"/>
        <v>-107.29833465788164</v>
      </c>
      <c r="N386" s="15">
        <f t="shared" si="58"/>
        <v>107.29833465788164</v>
      </c>
      <c r="O386" s="15">
        <f>SUMSQ($M$3:M386)/B386</f>
        <v>21038.301526910793</v>
      </c>
      <c r="P386" s="15">
        <f>SUM($N$3:N386)/B386</f>
        <v>108.48238847659019</v>
      </c>
      <c r="Q386" s="15">
        <f t="shared" si="54"/>
        <v>25.128415610745115</v>
      </c>
      <c r="R386" s="15">
        <f>AVERAGE($Q$3:Q386)</f>
        <v>28.345270466323814</v>
      </c>
      <c r="S386" s="15">
        <f>SUM($M$3:M386)/P386</f>
        <v>-6.0353271854394599</v>
      </c>
    </row>
    <row r="387" spans="1:19" x14ac:dyDescent="0.3">
      <c r="A387" s="17">
        <v>41186.625</v>
      </c>
      <c r="B387" s="13">
        <v>385</v>
      </c>
      <c r="C387" s="15">
        <v>325</v>
      </c>
      <c r="D387" s="21">
        <f t="shared" si="59"/>
        <v>580.62899999999991</v>
      </c>
      <c r="E387" s="15">
        <f t="shared" ref="E387:E450" si="61">(B387*$V$7)+$V$6</f>
        <v>485.9940789700716</v>
      </c>
      <c r="F387" s="15">
        <f t="shared" si="55"/>
        <v>0.66873242712904346</v>
      </c>
      <c r="G387" s="21"/>
      <c r="H387" s="15" t="s">
        <v>2</v>
      </c>
      <c r="I387" s="15">
        <f t="shared" ref="I387:I450" si="62">$V$4*(C387/K387)+(1-$V$4)*(I386+J386)</f>
        <v>484.70255080216464</v>
      </c>
      <c r="J387" s="15">
        <f t="shared" ref="J387:J450" si="63">$V$5*(I387-I386)+(1-$V$5)*J386</f>
        <v>3.0496161632820109</v>
      </c>
      <c r="K387" s="22">
        <f t="shared" si="60"/>
        <v>0.72105045594850592</v>
      </c>
      <c r="L387" s="26">
        <f t="shared" si="56"/>
        <v>352.21666139478293</v>
      </c>
      <c r="M387" s="13">
        <f t="shared" si="57"/>
        <v>27.216661394782932</v>
      </c>
      <c r="N387" s="15">
        <f t="shared" si="58"/>
        <v>27.216661394782932</v>
      </c>
      <c r="O387" s="15">
        <f>SUMSQ($M$3:M387)/B387</f>
        <v>20985.580605172006</v>
      </c>
      <c r="P387" s="15">
        <f>SUM($N$3:N387)/B387</f>
        <v>108.2713086659881</v>
      </c>
      <c r="Q387" s="15">
        <f t="shared" ref="Q387:Q450" si="64">(N387/C387)*100</f>
        <v>8.3743573522409029</v>
      </c>
      <c r="R387" s="15">
        <f>AVERAGE($Q$3:Q387)</f>
        <v>28.293397964728793</v>
      </c>
      <c r="S387" s="15">
        <f>SUM($M$3:M387)/P387</f>
        <v>-5.7957186871660085</v>
      </c>
    </row>
    <row r="388" spans="1:19" x14ac:dyDescent="0.3">
      <c r="A388" s="17">
        <v>41186.666666666664</v>
      </c>
      <c r="B388" s="13">
        <v>386</v>
      </c>
      <c r="C388" s="15">
        <v>497</v>
      </c>
      <c r="D388" s="21">
        <f t="shared" si="59"/>
        <v>576.96233333333328</v>
      </c>
      <c r="E388" s="15">
        <f t="shared" si="61"/>
        <v>485.90553997838424</v>
      </c>
      <c r="F388" s="15">
        <f t="shared" ref="F388:F451" si="65">C388/E388</f>
        <v>1.0228325448236488</v>
      </c>
      <c r="G388" s="21"/>
      <c r="H388" s="15" t="s">
        <v>2</v>
      </c>
      <c r="I388" s="15">
        <f t="shared" si="62"/>
        <v>492.08443252259963</v>
      </c>
      <c r="J388" s="15">
        <f t="shared" si="63"/>
        <v>3.482842718997309</v>
      </c>
      <c r="K388" s="22">
        <f t="shared" si="60"/>
        <v>0.93583800042675946</v>
      </c>
      <c r="L388" s="26">
        <f t="shared" ref="L388:L451" si="66">(I387+J387)*K388</f>
        <v>456.4570126367625</v>
      </c>
      <c r="M388" s="13">
        <f t="shared" ref="M388:M451" si="67">L388-C388</f>
        <v>-40.542987363237501</v>
      </c>
      <c r="N388" s="15">
        <f t="shared" ref="N388:N451" si="68">ABS(M388)</f>
        <v>40.542987363237501</v>
      </c>
      <c r="O388" s="15">
        <f>SUMSQ($M$3:M388)/B388</f>
        <v>20935.47219382269</v>
      </c>
      <c r="P388" s="15">
        <f>SUM($N$3:N388)/B388</f>
        <v>108.09584669370118</v>
      </c>
      <c r="Q388" s="15">
        <f t="shared" si="64"/>
        <v>8.15754272902163</v>
      </c>
      <c r="R388" s="15">
        <f>AVERAGE($Q$3:Q388)</f>
        <v>28.241232536657012</v>
      </c>
      <c r="S388" s="15">
        <f>SUM($M$3:M388)/P388</f>
        <v>-6.1801915125898326</v>
      </c>
    </row>
    <row r="389" spans="1:19" x14ac:dyDescent="0.3">
      <c r="A389" s="17">
        <v>41186.708333333336</v>
      </c>
      <c r="B389" s="13">
        <v>387</v>
      </c>
      <c r="C389" s="15">
        <v>844.428</v>
      </c>
      <c r="D389" s="21">
        <f t="shared" si="59"/>
        <v>573.16533333333325</v>
      </c>
      <c r="E389" s="15">
        <f t="shared" si="61"/>
        <v>485.81700098669694</v>
      </c>
      <c r="F389" s="15">
        <f t="shared" si="65"/>
        <v>1.7381606619055368</v>
      </c>
      <c r="G389" s="21"/>
      <c r="H389" s="15" t="s">
        <v>2</v>
      </c>
      <c r="I389" s="15">
        <f t="shared" si="62"/>
        <v>505.14025179302422</v>
      </c>
      <c r="J389" s="15">
        <f t="shared" si="63"/>
        <v>4.4401403741400376</v>
      </c>
      <c r="K389" s="22">
        <f t="shared" si="60"/>
        <v>1.4280944124471635</v>
      </c>
      <c r="L389" s="26">
        <f t="shared" si="66"/>
        <v>707.71685676419008</v>
      </c>
      <c r="M389" s="13">
        <f t="shared" si="67"/>
        <v>-136.71114323580991</v>
      </c>
      <c r="N389" s="15">
        <f t="shared" si="68"/>
        <v>136.71114323580991</v>
      </c>
      <c r="O389" s="15">
        <f>SUMSQ($M$3:M389)/B389</f>
        <v>20929.669776486826</v>
      </c>
      <c r="P389" s="15">
        <f>SUM($N$3:N389)/B389</f>
        <v>108.16978802843531</v>
      </c>
      <c r="Q389" s="15">
        <f t="shared" si="64"/>
        <v>16.189792763362881</v>
      </c>
      <c r="R389" s="15">
        <f>AVERAGE($Q$3:Q389)</f>
        <v>28.210091865408192</v>
      </c>
      <c r="S389" s="15">
        <f>SUM($M$3:M389)/P389</f>
        <v>-7.4398239303832225</v>
      </c>
    </row>
    <row r="390" spans="1:19" x14ac:dyDescent="0.3">
      <c r="A390" s="17">
        <v>41186.75</v>
      </c>
      <c r="B390" s="13">
        <v>388</v>
      </c>
      <c r="C390" s="15">
        <v>811.56399999999996</v>
      </c>
      <c r="D390" s="21">
        <f t="shared" si="59"/>
        <v>585.24866666666662</v>
      </c>
      <c r="E390" s="15">
        <f t="shared" si="61"/>
        <v>485.72846199500958</v>
      </c>
      <c r="F390" s="15">
        <f t="shared" si="65"/>
        <v>1.6708182935517129</v>
      </c>
      <c r="G390" s="21"/>
      <c r="H390" s="15" t="s">
        <v>2</v>
      </c>
      <c r="I390" s="15">
        <f t="shared" si="62"/>
        <v>521.09649968618612</v>
      </c>
      <c r="J390" s="15">
        <f t="shared" si="63"/>
        <v>5.5917511260422241</v>
      </c>
      <c r="K390" s="22">
        <f t="shared" si="60"/>
        <v>1.2990397506873752</v>
      </c>
      <c r="L390" s="26">
        <f t="shared" si="66"/>
        <v>661.96518559600793</v>
      </c>
      <c r="M390" s="13">
        <f t="shared" si="67"/>
        <v>-149.59881440399204</v>
      </c>
      <c r="N390" s="15">
        <f t="shared" si="68"/>
        <v>149.59881440399204</v>
      </c>
      <c r="O390" s="15">
        <f>SUMSQ($M$3:M390)/B390</f>
        <v>20933.407239101754</v>
      </c>
      <c r="P390" s="15">
        <f>SUM($N$3:N390)/B390</f>
        <v>108.27656386960942</v>
      </c>
      <c r="Q390" s="15">
        <f t="shared" si="64"/>
        <v>18.433397046196241</v>
      </c>
      <c r="R390" s="15">
        <f>AVERAGE($Q$3:Q390)</f>
        <v>28.184894198348367</v>
      </c>
      <c r="S390" s="15">
        <f>SUM($M$3:M390)/P390</f>
        <v>-8.81412336903953</v>
      </c>
    </row>
    <row r="391" spans="1:19" x14ac:dyDescent="0.3">
      <c r="A391" s="17">
        <v>41186.791666666664</v>
      </c>
      <c r="B391" s="13">
        <v>389</v>
      </c>
      <c r="C391" s="15">
        <v>534</v>
      </c>
      <c r="D391" s="21">
        <f t="shared" ref="D391:D454" si="69">(C388+C394+2*SUM(C389:C393))/12</f>
        <v>600.45100000000002</v>
      </c>
      <c r="E391" s="15">
        <f t="shared" si="61"/>
        <v>485.63992300332222</v>
      </c>
      <c r="F391" s="15">
        <f t="shared" si="65"/>
        <v>1.0995801100898102</v>
      </c>
      <c r="G391" s="21"/>
      <c r="H391" s="15" t="s">
        <v>2</v>
      </c>
      <c r="I391" s="15">
        <f t="shared" si="62"/>
        <v>531.19314648375769</v>
      </c>
      <c r="J391" s="15">
        <f t="shared" si="63"/>
        <v>6.0422406931951578</v>
      </c>
      <c r="K391" s="22">
        <f t="shared" si="60"/>
        <v>0.93399553670695001</v>
      </c>
      <c r="L391" s="26">
        <f t="shared" si="66"/>
        <v>491.92447549461195</v>
      </c>
      <c r="M391" s="13">
        <f t="shared" si="67"/>
        <v>-42.075524505388046</v>
      </c>
      <c r="N391" s="15">
        <f t="shared" si="68"/>
        <v>42.075524505388046</v>
      </c>
      <c r="O391" s="15">
        <f>SUMSQ($M$3:M391)/B391</f>
        <v>20884.144880549833</v>
      </c>
      <c r="P391" s="15">
        <f>SUM($N$3:N391)/B391</f>
        <v>108.10638124913585</v>
      </c>
      <c r="Q391" s="15">
        <f t="shared" si="64"/>
        <v>7.8793117051288473</v>
      </c>
      <c r="R391" s="15">
        <f>AVERAGE($Q$3:Q391)</f>
        <v>28.132694757491759</v>
      </c>
      <c r="S391" s="15">
        <f>SUM($M$3:M391)/P391</f>
        <v>-9.2172035074551051</v>
      </c>
    </row>
    <row r="392" spans="1:19" x14ac:dyDescent="0.3">
      <c r="A392" s="17">
        <v>41186.833333333336</v>
      </c>
      <c r="B392" s="13">
        <v>390</v>
      </c>
      <c r="C392" s="15">
        <v>427</v>
      </c>
      <c r="D392" s="21">
        <f t="shared" si="69"/>
        <v>603.56999999999994</v>
      </c>
      <c r="E392" s="15">
        <f t="shared" si="61"/>
        <v>485.55138401163492</v>
      </c>
      <c r="F392" s="15">
        <f t="shared" si="65"/>
        <v>0.87941258960507485</v>
      </c>
      <c r="G392" s="21"/>
      <c r="H392" s="15" t="s">
        <v>2</v>
      </c>
      <c r="I392" s="15">
        <f t="shared" si="62"/>
        <v>546.19242727891049</v>
      </c>
      <c r="J392" s="15">
        <f t="shared" si="63"/>
        <v>6.9379447033909223</v>
      </c>
      <c r="K392" s="22">
        <f t="shared" si="60"/>
        <v>0.68123174361325112</v>
      </c>
      <c r="L392" s="26">
        <f t="shared" si="66"/>
        <v>365.98179953729561</v>
      </c>
      <c r="M392" s="13">
        <f t="shared" si="67"/>
        <v>-61.018200462704385</v>
      </c>
      <c r="N392" s="15">
        <f t="shared" si="68"/>
        <v>61.018200462704385</v>
      </c>
      <c r="O392" s="15">
        <f>SUMSQ($M$3:M392)/B392</f>
        <v>20840.142511081001</v>
      </c>
      <c r="P392" s="15">
        <f>SUM($N$3:N392)/B392</f>
        <v>107.98564232404244</v>
      </c>
      <c r="Q392" s="15">
        <f t="shared" si="64"/>
        <v>14.289976689157935</v>
      </c>
      <c r="R392" s="15">
        <f>AVERAGE($Q$3:Q392)</f>
        <v>28.097200608598598</v>
      </c>
      <c r="S392" s="15">
        <f>SUM($M$3:M392)/P392</f>
        <v>-9.7925677352301204</v>
      </c>
    </row>
    <row r="393" spans="1:19" x14ac:dyDescent="0.3">
      <c r="A393" s="17">
        <v>41187.625</v>
      </c>
      <c r="B393" s="13">
        <v>391</v>
      </c>
      <c r="C393" s="15">
        <v>470</v>
      </c>
      <c r="D393" s="21">
        <f t="shared" si="69"/>
        <v>599.35633333333328</v>
      </c>
      <c r="E393" s="15">
        <f t="shared" si="61"/>
        <v>485.46284501994757</v>
      </c>
      <c r="F393" s="15">
        <f t="shared" si="65"/>
        <v>0.96814824207749162</v>
      </c>
      <c r="G393" s="21"/>
      <c r="H393" s="15" t="s">
        <v>2</v>
      </c>
      <c r="I393" s="15">
        <f t="shared" si="62"/>
        <v>563.00001321144134</v>
      </c>
      <c r="J393" s="15">
        <f t="shared" si="63"/>
        <v>7.9249088263049163</v>
      </c>
      <c r="K393" s="22">
        <f t="shared" si="60"/>
        <v>0.72105045594850592</v>
      </c>
      <c r="L393" s="26">
        <f t="shared" si="66"/>
        <v>398.83490691680515</v>
      </c>
      <c r="M393" s="13">
        <f t="shared" si="67"/>
        <v>-71.165093083194847</v>
      </c>
      <c r="N393" s="15">
        <f t="shared" si="68"/>
        <v>71.165093083194847</v>
      </c>
      <c r="O393" s="15">
        <f>SUMSQ($M$3:M393)/B393</f>
        <v>20799.795523772715</v>
      </c>
      <c r="P393" s="15">
        <f>SUM($N$3:N393)/B393</f>
        <v>107.89147212138043</v>
      </c>
      <c r="Q393" s="15">
        <f t="shared" si="64"/>
        <v>15.141509166637201</v>
      </c>
      <c r="R393" s="15">
        <f>AVERAGE($Q$3:Q393)</f>
        <v>28.064065847877469</v>
      </c>
      <c r="S393" s="15">
        <f>SUM($M$3:M393)/P393</f>
        <v>-10.460713787499229</v>
      </c>
    </row>
    <row r="394" spans="1:19" x14ac:dyDescent="0.3">
      <c r="A394" s="17">
        <v>41187.666666666664</v>
      </c>
      <c r="B394" s="13">
        <v>392</v>
      </c>
      <c r="C394" s="15">
        <v>534.428</v>
      </c>
      <c r="D394" s="21">
        <f t="shared" si="69"/>
        <v>592.30933333333326</v>
      </c>
      <c r="E394" s="15">
        <f t="shared" si="61"/>
        <v>485.37430602826021</v>
      </c>
      <c r="F394" s="15">
        <f t="shared" si="65"/>
        <v>1.1010636396745808</v>
      </c>
      <c r="G394" s="21"/>
      <c r="H394" s="15" t="s">
        <v>2</v>
      </c>
      <c r="I394" s="15">
        <f t="shared" si="62"/>
        <v>570.93932224016703</v>
      </c>
      <c r="J394" s="15">
        <f t="shared" si="63"/>
        <v>7.9263488465469942</v>
      </c>
      <c r="K394" s="22">
        <f t="shared" ref="K394:K457" si="70">K388</f>
        <v>0.93583800042675946</v>
      </c>
      <c r="L394" s="26">
        <f t="shared" si="66"/>
        <v>534.29323743360794</v>
      </c>
      <c r="M394" s="13">
        <f t="shared" si="67"/>
        <v>-0.13476256639205531</v>
      </c>
      <c r="N394" s="15">
        <f t="shared" si="68"/>
        <v>0.13476256639205531</v>
      </c>
      <c r="O394" s="15">
        <f>SUMSQ($M$3:M394)/B394</f>
        <v>20746.7348672349</v>
      </c>
      <c r="P394" s="15">
        <f>SUM($N$3:N394)/B394</f>
        <v>107.61658255618913</v>
      </c>
      <c r="Q394" s="15">
        <f t="shared" si="64"/>
        <v>2.5216224896909462E-2</v>
      </c>
      <c r="R394" s="15">
        <f>AVERAGE($Q$3:Q394)</f>
        <v>27.992538170267821</v>
      </c>
      <c r="S394" s="15">
        <f>SUM($M$3:M394)/P394</f>
        <v>-10.488686276120642</v>
      </c>
    </row>
    <row r="395" spans="1:19" x14ac:dyDescent="0.3">
      <c r="A395" s="17">
        <v>41187.708333333336</v>
      </c>
      <c r="B395" s="13">
        <v>393</v>
      </c>
      <c r="C395" s="15">
        <v>844.428</v>
      </c>
      <c r="D395" s="21">
        <f t="shared" si="69"/>
        <v>584.89266666666663</v>
      </c>
      <c r="E395" s="15">
        <f t="shared" si="61"/>
        <v>485.28576703657291</v>
      </c>
      <c r="F395" s="15">
        <f t="shared" si="65"/>
        <v>1.7400633963706602</v>
      </c>
      <c r="G395" s="21"/>
      <c r="H395" s="15" t="s">
        <v>2</v>
      </c>
      <c r="I395" s="15">
        <f t="shared" si="62"/>
        <v>580.10880805362956</v>
      </c>
      <c r="J395" s="15">
        <f t="shared" si="63"/>
        <v>8.0506625432385484</v>
      </c>
      <c r="K395" s="22">
        <f t="shared" si="70"/>
        <v>1.4280944124471635</v>
      </c>
      <c r="L395" s="26">
        <f t="shared" si="66"/>
        <v>826.6748304364138</v>
      </c>
      <c r="M395" s="13">
        <f t="shared" si="67"/>
        <v>-17.753169563586198</v>
      </c>
      <c r="N395" s="15">
        <f t="shared" si="68"/>
        <v>17.753169563586198</v>
      </c>
      <c r="O395" s="15">
        <f>SUMSQ($M$3:M395)/B395</f>
        <v>20694.746165357847</v>
      </c>
      <c r="P395" s="15">
        <f>SUM($N$3:N395)/B395</f>
        <v>107.38792247223849</v>
      </c>
      <c r="Q395" s="15">
        <f t="shared" si="64"/>
        <v>2.1023899685451215</v>
      </c>
      <c r="R395" s="15">
        <f>AVERAGE($Q$3:Q395)</f>
        <v>27.926659930568778</v>
      </c>
      <c r="S395" s="15">
        <f>SUM($M$3:M395)/P395</f>
        <v>-10.676337857267725</v>
      </c>
    </row>
    <row r="396" spans="1:19" x14ac:dyDescent="0.3">
      <c r="A396" s="17">
        <v>41187.75</v>
      </c>
      <c r="B396" s="13">
        <v>394</v>
      </c>
      <c r="C396" s="15">
        <v>761</v>
      </c>
      <c r="D396" s="21">
        <f t="shared" si="69"/>
        <v>582.726</v>
      </c>
      <c r="E396" s="15">
        <f t="shared" si="61"/>
        <v>485.19722804488555</v>
      </c>
      <c r="F396" s="15">
        <f t="shared" si="65"/>
        <v>1.5684343520808408</v>
      </c>
      <c r="G396" s="21"/>
      <c r="H396" s="15" t="s">
        <v>2</v>
      </c>
      <c r="I396" s="15">
        <f t="shared" si="62"/>
        <v>587.92525666715858</v>
      </c>
      <c r="J396" s="15">
        <f t="shared" si="63"/>
        <v>8.0272411502675958</v>
      </c>
      <c r="K396" s="22">
        <f t="shared" si="70"/>
        <v>1.2990397506873752</v>
      </c>
      <c r="L396" s="26">
        <f t="shared" si="66"/>
        <v>764.04253204857412</v>
      </c>
      <c r="M396" s="13">
        <f t="shared" si="67"/>
        <v>3.0425320485741167</v>
      </c>
      <c r="N396" s="15">
        <f t="shared" si="68"/>
        <v>3.0425320485741167</v>
      </c>
      <c r="O396" s="15">
        <f>SUMSQ($M$3:M396)/B396</f>
        <v>20642.244923824623</v>
      </c>
      <c r="P396" s="15">
        <f>SUM($N$3:N396)/B396</f>
        <v>107.12308645593477</v>
      </c>
      <c r="Q396" s="15">
        <f t="shared" si="64"/>
        <v>0.39980710230934513</v>
      </c>
      <c r="R396" s="15">
        <f>AVERAGE($Q$3:Q396)</f>
        <v>27.856794821867613</v>
      </c>
      <c r="S396" s="15">
        <f>SUM($M$3:M396)/P396</f>
        <v>-10.674330323048373</v>
      </c>
    </row>
    <row r="397" spans="1:19" x14ac:dyDescent="0.3">
      <c r="A397" s="17">
        <v>41187.791666666664</v>
      </c>
      <c r="B397" s="13">
        <v>395</v>
      </c>
      <c r="C397" s="15">
        <v>500</v>
      </c>
      <c r="D397" s="21">
        <f t="shared" si="69"/>
        <v>585.14266666666663</v>
      </c>
      <c r="E397" s="15">
        <f t="shared" si="61"/>
        <v>485.10868905319819</v>
      </c>
      <c r="F397" s="15">
        <f t="shared" si="65"/>
        <v>1.0306968547107775</v>
      </c>
      <c r="G397" s="21"/>
      <c r="H397" s="15" t="s">
        <v>2</v>
      </c>
      <c r="I397" s="15">
        <f t="shared" si="62"/>
        <v>589.89069443339156</v>
      </c>
      <c r="J397" s="15">
        <f t="shared" si="63"/>
        <v>7.4210608118641348</v>
      </c>
      <c r="K397" s="22">
        <f t="shared" si="70"/>
        <v>0.93399553670695001</v>
      </c>
      <c r="L397" s="26">
        <f t="shared" si="66"/>
        <v>556.61697305083442</v>
      </c>
      <c r="M397" s="13">
        <f t="shared" si="67"/>
        <v>56.616973050834417</v>
      </c>
      <c r="N397" s="15">
        <f t="shared" si="68"/>
        <v>56.616973050834417</v>
      </c>
      <c r="O397" s="15">
        <f>SUMSQ($M$3:M397)/B397</f>
        <v>20598.101219302127</v>
      </c>
      <c r="P397" s="15">
        <f>SUM($N$3:N397)/B397</f>
        <v>106.995222877694</v>
      </c>
      <c r="Q397" s="15">
        <f t="shared" si="64"/>
        <v>11.323394610166883</v>
      </c>
      <c r="R397" s="15">
        <f>AVERAGE($Q$3:Q397)</f>
        <v>27.814938112470898</v>
      </c>
      <c r="S397" s="15">
        <f>SUM($M$3:M397)/P397</f>
        <v>-10.157932361584578</v>
      </c>
    </row>
    <row r="398" spans="1:19" x14ac:dyDescent="0.3">
      <c r="A398" s="17">
        <v>41187.833333333336</v>
      </c>
      <c r="B398" s="13">
        <v>396</v>
      </c>
      <c r="C398" s="15">
        <v>372</v>
      </c>
      <c r="D398" s="21">
        <f t="shared" si="69"/>
        <v>565.60699999999997</v>
      </c>
      <c r="E398" s="15">
        <f t="shared" si="61"/>
        <v>485.02015006151083</v>
      </c>
      <c r="F398" s="15">
        <f t="shared" si="65"/>
        <v>0.76697844399417736</v>
      </c>
      <c r="G398" s="21"/>
      <c r="H398" s="15" t="s">
        <v>2</v>
      </c>
      <c r="I398" s="15">
        <f t="shared" si="62"/>
        <v>592.1875476853927</v>
      </c>
      <c r="J398" s="15">
        <f t="shared" si="63"/>
        <v>6.9086400558778349</v>
      </c>
      <c r="K398" s="22">
        <f t="shared" si="70"/>
        <v>0.68123174361325112</v>
      </c>
      <c r="L398" s="26">
        <f t="shared" si="66"/>
        <v>406.90772850641702</v>
      </c>
      <c r="M398" s="13">
        <f t="shared" si="67"/>
        <v>34.907728506417016</v>
      </c>
      <c r="N398" s="15">
        <f t="shared" si="68"/>
        <v>34.907728506417016</v>
      </c>
      <c r="O398" s="15">
        <f>SUMSQ($M$3:M398)/B398</f>
        <v>20549.162957408629</v>
      </c>
      <c r="P398" s="15">
        <f>SUM($N$3:N398)/B398</f>
        <v>106.81318375049381</v>
      </c>
      <c r="Q398" s="15">
        <f t="shared" si="64"/>
        <v>9.3837979855959723</v>
      </c>
      <c r="R398" s="15">
        <f>AVERAGE($Q$3:Q398)</f>
        <v>27.768394829322226</v>
      </c>
      <c r="S398" s="15">
        <f>SUM($M$3:M398)/P398</f>
        <v>-9.8484332323162516</v>
      </c>
    </row>
    <row r="399" spans="1:19" x14ac:dyDescent="0.3">
      <c r="A399" s="17">
        <v>41188.625</v>
      </c>
      <c r="B399" s="13">
        <v>397</v>
      </c>
      <c r="C399" s="15">
        <v>499</v>
      </c>
      <c r="D399" s="21">
        <f t="shared" si="69"/>
        <v>523.90466666666669</v>
      </c>
      <c r="E399" s="15">
        <f t="shared" si="61"/>
        <v>484.93161106982353</v>
      </c>
      <c r="F399" s="15">
        <f t="shared" si="65"/>
        <v>1.0290110782820276</v>
      </c>
      <c r="G399" s="21"/>
      <c r="H399" s="15" t="s">
        <v>2</v>
      </c>
      <c r="I399" s="15">
        <f t="shared" si="62"/>
        <v>608.39115734003212</v>
      </c>
      <c r="J399" s="15">
        <f t="shared" si="63"/>
        <v>7.8381370157539942</v>
      </c>
      <c r="K399" s="22">
        <f t="shared" si="70"/>
        <v>0.72105045594850592</v>
      </c>
      <c r="L399" s="26">
        <f t="shared" si="66"/>
        <v>431.97857932785485</v>
      </c>
      <c r="M399" s="13">
        <f t="shared" si="67"/>
        <v>-67.021420672145155</v>
      </c>
      <c r="N399" s="15">
        <f t="shared" si="68"/>
        <v>67.021420672145155</v>
      </c>
      <c r="O399" s="15">
        <f>SUMSQ($M$3:M399)/B399</f>
        <v>20508.716377739875</v>
      </c>
      <c r="P399" s="15">
        <f>SUM($N$3:N399)/B399</f>
        <v>106.71295260923853</v>
      </c>
      <c r="Q399" s="15">
        <f t="shared" si="64"/>
        <v>13.431146427283597</v>
      </c>
      <c r="R399" s="15">
        <f>AVERAGE($Q$3:Q399)</f>
        <v>27.732280853498452</v>
      </c>
      <c r="S399" s="15">
        <f>SUM($M$3:M399)/P399</f>
        <v>-10.485736752757957</v>
      </c>
    </row>
    <row r="400" spans="1:19" x14ac:dyDescent="0.3">
      <c r="A400" s="17">
        <v>41188.666666666664</v>
      </c>
      <c r="B400" s="13">
        <v>398</v>
      </c>
      <c r="C400" s="15">
        <v>534.428</v>
      </c>
      <c r="D400" s="21">
        <f t="shared" si="69"/>
        <v>488.488</v>
      </c>
      <c r="E400" s="15">
        <f t="shared" si="61"/>
        <v>484.84307207813617</v>
      </c>
      <c r="F400" s="15">
        <f t="shared" si="65"/>
        <v>1.1022700555652631</v>
      </c>
      <c r="G400" s="21"/>
      <c r="H400" s="15" t="s">
        <v>2</v>
      </c>
      <c r="I400" s="15">
        <f t="shared" si="62"/>
        <v>611.71325732640287</v>
      </c>
      <c r="J400" s="15">
        <f t="shared" si="63"/>
        <v>7.3865333128156694</v>
      </c>
      <c r="K400" s="22">
        <f t="shared" si="70"/>
        <v>0.93583800042675946</v>
      </c>
      <c r="L400" s="26">
        <f t="shared" si="66"/>
        <v>576.69079063431184</v>
      </c>
      <c r="M400" s="13">
        <f t="shared" si="67"/>
        <v>42.262790634311841</v>
      </c>
      <c r="N400" s="15">
        <f t="shared" si="68"/>
        <v>42.262790634311841</v>
      </c>
      <c r="O400" s="15">
        <f>SUMSQ($M$3:M400)/B400</f>
        <v>20461.674737273694</v>
      </c>
      <c r="P400" s="15">
        <f>SUM($N$3:N400)/B400</f>
        <v>106.55101752889951</v>
      </c>
      <c r="Q400" s="15">
        <f t="shared" si="64"/>
        <v>7.9080419877536059</v>
      </c>
      <c r="R400" s="15">
        <f>AVERAGE($Q$3:Q400)</f>
        <v>27.682471208107131</v>
      </c>
      <c r="S400" s="15">
        <f>SUM($M$3:M400)/P400</f>
        <v>-10.105029154167095</v>
      </c>
    </row>
    <row r="401" spans="1:19" x14ac:dyDescent="0.3">
      <c r="A401" s="17">
        <v>41188.708333333336</v>
      </c>
      <c r="B401" s="13">
        <v>399</v>
      </c>
      <c r="C401" s="15">
        <v>610</v>
      </c>
      <c r="D401" s="21">
        <f t="shared" si="69"/>
        <v>464.82133333333331</v>
      </c>
      <c r="E401" s="15">
        <f t="shared" si="61"/>
        <v>484.75453308644882</v>
      </c>
      <c r="F401" s="15">
        <f t="shared" si="65"/>
        <v>1.2583688410629374</v>
      </c>
      <c r="G401" s="21"/>
      <c r="H401" s="15" t="s">
        <v>2</v>
      </c>
      <c r="I401" s="15">
        <f t="shared" si="62"/>
        <v>599.90407434975236</v>
      </c>
      <c r="J401" s="15">
        <f t="shared" si="63"/>
        <v>5.4669616838690516</v>
      </c>
      <c r="K401" s="22">
        <f t="shared" si="70"/>
        <v>1.4280944124471635</v>
      </c>
      <c r="L401" s="26">
        <f t="shared" si="66"/>
        <v>884.13295175907672</v>
      </c>
      <c r="M401" s="13">
        <f t="shared" si="67"/>
        <v>274.13295175907672</v>
      </c>
      <c r="N401" s="15">
        <f t="shared" si="68"/>
        <v>274.13295175907672</v>
      </c>
      <c r="O401" s="15">
        <f>SUMSQ($M$3:M401)/B401</f>
        <v>20598.735390163092</v>
      </c>
      <c r="P401" s="15">
        <f>SUM($N$3:N401)/B401</f>
        <v>106.97102237659419</v>
      </c>
      <c r="Q401" s="15">
        <f t="shared" si="64"/>
        <v>44.939828157225691</v>
      </c>
      <c r="R401" s="15">
        <f>AVERAGE($Q$3:Q401)</f>
        <v>27.725722729282865</v>
      </c>
      <c r="S401" s="15">
        <f>SUM($M$3:M401)/P401</f>
        <v>-7.5026691242714341</v>
      </c>
    </row>
    <row r="402" spans="1:19" x14ac:dyDescent="0.3">
      <c r="A402" s="17">
        <v>41188.75</v>
      </c>
      <c r="B402" s="13">
        <v>400</v>
      </c>
      <c r="C402" s="15">
        <v>495</v>
      </c>
      <c r="D402" s="21">
        <f t="shared" si="69"/>
        <v>438.32133333333331</v>
      </c>
      <c r="E402" s="15">
        <f t="shared" si="61"/>
        <v>484.66599409476146</v>
      </c>
      <c r="F402" s="15">
        <f t="shared" si="65"/>
        <v>1.0213219124740534</v>
      </c>
      <c r="G402" s="21"/>
      <c r="H402" s="15" t="s">
        <v>2</v>
      </c>
      <c r="I402" s="15">
        <f t="shared" si="62"/>
        <v>582.93900194318803</v>
      </c>
      <c r="J402" s="15">
        <f t="shared" si="63"/>
        <v>3.2237582748257134</v>
      </c>
      <c r="K402" s="22">
        <f t="shared" si="70"/>
        <v>1.2990397506873752</v>
      </c>
      <c r="L402" s="26">
        <f t="shared" si="66"/>
        <v>786.40103972247357</v>
      </c>
      <c r="M402" s="13">
        <f t="shared" si="67"/>
        <v>291.40103972247357</v>
      </c>
      <c r="N402" s="15">
        <f t="shared" si="68"/>
        <v>291.40103972247357</v>
      </c>
      <c r="O402" s="15">
        <f>SUMSQ($M$3:M402)/B402</f>
        <v>20759.52496656603</v>
      </c>
      <c r="P402" s="15">
        <f>SUM($N$3:N402)/B402</f>
        <v>107.43209741995888</v>
      </c>
      <c r="Q402" s="15">
        <f t="shared" si="64"/>
        <v>58.868896913631019</v>
      </c>
      <c r="R402" s="15">
        <f>AVERAGE($Q$3:Q402)</f>
        <v>27.803580664743734</v>
      </c>
      <c r="S402" s="15">
        <f>SUM($M$3:M402)/P402</f>
        <v>-4.7580486589213979</v>
      </c>
    </row>
    <row r="403" spans="1:19" x14ac:dyDescent="0.3">
      <c r="A403" s="17">
        <v>41188.791666666664</v>
      </c>
      <c r="B403" s="13">
        <v>401</v>
      </c>
      <c r="C403" s="15">
        <v>341</v>
      </c>
      <c r="D403" s="21">
        <f t="shared" si="69"/>
        <v>405.45233333333334</v>
      </c>
      <c r="E403" s="15">
        <f t="shared" si="61"/>
        <v>484.57745510307416</v>
      </c>
      <c r="F403" s="15">
        <f t="shared" si="65"/>
        <v>0.7037058707724364</v>
      </c>
      <c r="G403" s="21"/>
      <c r="H403" s="15" t="s">
        <v>2</v>
      </c>
      <c r="I403" s="15">
        <f t="shared" si="62"/>
        <v>564.05629463944922</v>
      </c>
      <c r="J403" s="15">
        <f t="shared" si="63"/>
        <v>1.0131117169692607</v>
      </c>
      <c r="K403" s="22">
        <f t="shared" si="70"/>
        <v>0.93399553670695001</v>
      </c>
      <c r="L403" s="26">
        <f t="shared" si="66"/>
        <v>547.47340182745097</v>
      </c>
      <c r="M403" s="13">
        <f t="shared" si="67"/>
        <v>206.47340182745097</v>
      </c>
      <c r="N403" s="15">
        <f t="shared" si="68"/>
        <v>206.47340182745097</v>
      </c>
      <c r="O403" s="15">
        <f>SUMSQ($M$3:M403)/B403</f>
        <v>20814.067960819484</v>
      </c>
      <c r="P403" s="15">
        <f>SUM($N$3:N403)/B403</f>
        <v>107.6790832164863</v>
      </c>
      <c r="Q403" s="15">
        <f t="shared" si="64"/>
        <v>60.549384700132251</v>
      </c>
      <c r="R403" s="15">
        <f>AVERAGE($Q$3:Q403)</f>
        <v>27.885241023934231</v>
      </c>
      <c r="S403" s="15">
        <f>SUM($M$3:M403)/P403</f>
        <v>-2.8296465397473498</v>
      </c>
    </row>
    <row r="404" spans="1:19" x14ac:dyDescent="0.3">
      <c r="A404" s="17">
        <v>41188.833333333336</v>
      </c>
      <c r="B404" s="13">
        <v>402</v>
      </c>
      <c r="C404" s="15">
        <v>247</v>
      </c>
      <c r="D404" s="21">
        <f t="shared" si="69"/>
        <v>350.91666666666669</v>
      </c>
      <c r="E404" s="15">
        <f t="shared" si="61"/>
        <v>484.4889161113868</v>
      </c>
      <c r="F404" s="15">
        <f t="shared" si="65"/>
        <v>0.50981558460093501</v>
      </c>
      <c r="G404" s="21"/>
      <c r="H404" s="15" t="s">
        <v>2</v>
      </c>
      <c r="I404" s="15">
        <f t="shared" si="62"/>
        <v>544.82031810591536</v>
      </c>
      <c r="J404" s="15">
        <f t="shared" si="63"/>
        <v>-1.0117971080810513</v>
      </c>
      <c r="K404" s="22">
        <f t="shared" si="70"/>
        <v>0.68123174361325112</v>
      </c>
      <c r="L404" s="26">
        <f t="shared" si="66"/>
        <v>384.94321695468767</v>
      </c>
      <c r="M404" s="13">
        <f t="shared" si="67"/>
        <v>137.94321695468767</v>
      </c>
      <c r="N404" s="15">
        <f t="shared" si="68"/>
        <v>137.94321695468767</v>
      </c>
      <c r="O404" s="15">
        <f>SUMSQ($M$3:M404)/B404</f>
        <v>20809.625829334382</v>
      </c>
      <c r="P404" s="15">
        <f>SUM($N$3:N404)/B404</f>
        <v>107.75436713125794</v>
      </c>
      <c r="Q404" s="15">
        <f t="shared" si="64"/>
        <v>55.847456256958573</v>
      </c>
      <c r="R404" s="15">
        <f>AVERAGE($Q$3:Q404)</f>
        <v>27.954798773270113</v>
      </c>
      <c r="S404" s="15">
        <f>SUM($M$3:M404)/P404</f>
        <v>-1.5475059871020103</v>
      </c>
    </row>
    <row r="405" spans="1:19" x14ac:dyDescent="0.3">
      <c r="A405" s="17">
        <v>41189.625</v>
      </c>
      <c r="B405" s="13">
        <v>403</v>
      </c>
      <c r="C405" s="15">
        <v>306</v>
      </c>
      <c r="D405" s="21">
        <f t="shared" si="69"/>
        <v>280.75</v>
      </c>
      <c r="E405" s="15">
        <f t="shared" si="61"/>
        <v>484.40037711969944</v>
      </c>
      <c r="F405" s="15">
        <f t="shared" si="65"/>
        <v>0.63170883932731703</v>
      </c>
      <c r="G405" s="21"/>
      <c r="H405" s="15" t="s">
        <v>2</v>
      </c>
      <c r="I405" s="15">
        <f t="shared" si="62"/>
        <v>531.86575315076414</v>
      </c>
      <c r="J405" s="15">
        <f t="shared" si="63"/>
        <v>-2.2060738927880692</v>
      </c>
      <c r="K405" s="22">
        <f t="shared" si="70"/>
        <v>0.72105045594850592</v>
      </c>
      <c r="L405" s="26">
        <f t="shared" si="66"/>
        <v>392.11338201417107</v>
      </c>
      <c r="M405" s="13">
        <f t="shared" si="67"/>
        <v>86.113382014171066</v>
      </c>
      <c r="N405" s="15">
        <f t="shared" si="68"/>
        <v>86.113382014171066</v>
      </c>
      <c r="O405" s="15">
        <f>SUMSQ($M$3:M405)/B405</f>
        <v>20776.389821226647</v>
      </c>
      <c r="P405" s="15">
        <f>SUM($N$3:N405)/B405</f>
        <v>107.70066741632721</v>
      </c>
      <c r="Q405" s="15">
        <f t="shared" si="64"/>
        <v>28.141628109206231</v>
      </c>
      <c r="R405" s="15">
        <f>AVERAGE($Q$3:Q405)</f>
        <v>27.9552623696372</v>
      </c>
      <c r="S405" s="15">
        <f>SUM($M$3:M405)/P405</f>
        <v>-0.74871538117891201</v>
      </c>
    </row>
    <row r="406" spans="1:19" x14ac:dyDescent="0.3">
      <c r="A406" s="17">
        <v>41189.666666666664</v>
      </c>
      <c r="B406" s="13">
        <v>404</v>
      </c>
      <c r="C406" s="15">
        <v>333</v>
      </c>
      <c r="D406" s="21">
        <f t="shared" si="69"/>
        <v>229.41666666666666</v>
      </c>
      <c r="E406" s="15">
        <f t="shared" si="61"/>
        <v>484.31183812801214</v>
      </c>
      <c r="F406" s="15">
        <f t="shared" si="65"/>
        <v>0.68757352966454277</v>
      </c>
      <c r="G406" s="21"/>
      <c r="H406" s="15" t="s">
        <v>2</v>
      </c>
      <c r="I406" s="15">
        <f t="shared" si="62"/>
        <v>512.27679300316709</v>
      </c>
      <c r="J406" s="15">
        <f t="shared" si="63"/>
        <v>-3.9443625182689672</v>
      </c>
      <c r="K406" s="22">
        <f t="shared" si="70"/>
        <v>0.93583800042675946</v>
      </c>
      <c r="L406" s="26">
        <f t="shared" si="66"/>
        <v>495.67565514346313</v>
      </c>
      <c r="M406" s="13">
        <f t="shared" si="67"/>
        <v>162.67565514346313</v>
      </c>
      <c r="N406" s="15">
        <f t="shared" si="68"/>
        <v>162.67565514346313</v>
      </c>
      <c r="O406" s="15">
        <f>SUMSQ($M$3:M406)/B406</f>
        <v>20790.466501808653</v>
      </c>
      <c r="P406" s="15">
        <f>SUM($N$3:N406)/B406</f>
        <v>107.83674411862209</v>
      </c>
      <c r="Q406" s="15">
        <f t="shared" si="64"/>
        <v>48.85154809113007</v>
      </c>
      <c r="R406" s="15">
        <f>AVERAGE($Q$3:Q406)</f>
        <v>28.006985849145845</v>
      </c>
      <c r="S406" s="15">
        <f>SUM($M$3:M406)/P406</f>
        <v>0.7607658183316518</v>
      </c>
    </row>
    <row r="407" spans="1:19" x14ac:dyDescent="0.3">
      <c r="A407" s="17">
        <v>41189.708333333336</v>
      </c>
      <c r="B407" s="13">
        <v>405</v>
      </c>
      <c r="C407" s="15">
        <v>157</v>
      </c>
      <c r="D407" s="21">
        <f t="shared" si="69"/>
        <v>199.58333333333334</v>
      </c>
      <c r="E407" s="15">
        <f t="shared" si="61"/>
        <v>484.22329913632478</v>
      </c>
      <c r="F407" s="15">
        <f t="shared" si="65"/>
        <v>0.32423057766949653</v>
      </c>
      <c r="G407" s="21"/>
      <c r="H407" s="15" t="s">
        <v>2</v>
      </c>
      <c r="I407" s="15">
        <f t="shared" si="62"/>
        <v>468.49285834721081</v>
      </c>
      <c r="J407" s="15">
        <f t="shared" si="63"/>
        <v>-7.9283197320376981</v>
      </c>
      <c r="K407" s="22">
        <f t="shared" si="70"/>
        <v>1.4280944124471635</v>
      </c>
      <c r="L407" s="26">
        <f t="shared" si="66"/>
        <v>725.94670364116917</v>
      </c>
      <c r="M407" s="13">
        <f t="shared" si="67"/>
        <v>568.94670364116917</v>
      </c>
      <c r="N407" s="15">
        <f t="shared" si="68"/>
        <v>568.94670364116917</v>
      </c>
      <c r="O407" s="15">
        <f>SUMSQ($M$3:M407)/B407</f>
        <v>21538.392143987279</v>
      </c>
      <c r="P407" s="15">
        <f>SUM($N$3:N407)/B407</f>
        <v>108.97528722855431</v>
      </c>
      <c r="Q407" s="15">
        <f t="shared" si="64"/>
        <v>362.38643544023512</v>
      </c>
      <c r="R407" s="15">
        <f>AVERAGE($Q$3:Q407)</f>
        <v>28.83261411974113</v>
      </c>
      <c r="S407" s="15">
        <f>SUM($M$3:M407)/P407</f>
        <v>5.9736957716062706</v>
      </c>
    </row>
    <row r="408" spans="1:19" x14ac:dyDescent="0.3">
      <c r="A408" s="17">
        <v>41189.75</v>
      </c>
      <c r="B408" s="13">
        <v>406</v>
      </c>
      <c r="C408" s="15">
        <v>106</v>
      </c>
      <c r="D408" s="21">
        <f t="shared" si="69"/>
        <v>194</v>
      </c>
      <c r="E408" s="15">
        <f t="shared" si="61"/>
        <v>484.13476014463743</v>
      </c>
      <c r="F408" s="15">
        <f t="shared" si="65"/>
        <v>0.21894730295410317</v>
      </c>
      <c r="G408" s="21"/>
      <c r="H408" s="15" t="s">
        <v>2</v>
      </c>
      <c r="I408" s="15">
        <f t="shared" si="62"/>
        <v>422.66795822511125</v>
      </c>
      <c r="J408" s="15">
        <f t="shared" si="63"/>
        <v>-11.717977771043884</v>
      </c>
      <c r="K408" s="22">
        <f t="shared" si="70"/>
        <v>1.2990397506873752</v>
      </c>
      <c r="L408" s="26">
        <f t="shared" si="66"/>
        <v>598.29164341810042</v>
      </c>
      <c r="M408" s="13">
        <f t="shared" si="67"/>
        <v>492.29164341810042</v>
      </c>
      <c r="N408" s="15">
        <f t="shared" si="68"/>
        <v>492.29164341810042</v>
      </c>
      <c r="O408" s="15">
        <f>SUMSQ($M$3:M408)/B408</f>
        <v>22082.265715502814</v>
      </c>
      <c r="P408" s="15">
        <f>SUM($N$3:N408)/B408</f>
        <v>109.9194161846862</v>
      </c>
      <c r="Q408" s="15">
        <f t="shared" si="64"/>
        <v>464.4260786963211</v>
      </c>
      <c r="R408" s="15">
        <f>AVERAGE($Q$3:Q408)</f>
        <v>29.905504426579995</v>
      </c>
      <c r="S408" s="15">
        <f>SUM($M$3:M408)/P408</f>
        <v>10.401045562541604</v>
      </c>
    </row>
    <row r="409" spans="1:19" x14ac:dyDescent="0.3">
      <c r="A409" s="17">
        <v>41189.791666666664</v>
      </c>
      <c r="B409" s="13">
        <v>407</v>
      </c>
      <c r="C409" s="15">
        <v>114</v>
      </c>
      <c r="D409" s="21">
        <f t="shared" si="69"/>
        <v>203</v>
      </c>
      <c r="E409" s="15">
        <f t="shared" si="61"/>
        <v>484.04622115295012</v>
      </c>
      <c r="F409" s="15">
        <f t="shared" si="65"/>
        <v>0.23551469884108031</v>
      </c>
      <c r="G409" s="21"/>
      <c r="H409" s="15" t="s">
        <v>2</v>
      </c>
      <c r="I409" s="15">
        <f t="shared" si="62"/>
        <v>382.06060818733806</v>
      </c>
      <c r="J409" s="15">
        <f t="shared" si="63"/>
        <v>-14.606914997716816</v>
      </c>
      <c r="K409" s="22">
        <f t="shared" si="70"/>
        <v>0.93399553670695001</v>
      </c>
      <c r="L409" s="26">
        <f t="shared" si="66"/>
        <v>383.82544755390728</v>
      </c>
      <c r="M409" s="13">
        <f t="shared" si="67"/>
        <v>269.82544755390728</v>
      </c>
      <c r="N409" s="15">
        <f t="shared" si="68"/>
        <v>269.82544755390728</v>
      </c>
      <c r="O409" s="15">
        <f>SUMSQ($M$3:M409)/B409</f>
        <v>22206.893495434419</v>
      </c>
      <c r="P409" s="15">
        <f>SUM($N$3:N409)/B409</f>
        <v>110.31230569664989</v>
      </c>
      <c r="Q409" s="15">
        <f t="shared" si="64"/>
        <v>236.6889890823748</v>
      </c>
      <c r="R409" s="15">
        <f>AVERAGE($Q$3:Q409)</f>
        <v>30.413571956446813</v>
      </c>
      <c r="S409" s="15">
        <f>SUM($M$3:M409)/P409</f>
        <v>12.810015116397992</v>
      </c>
    </row>
    <row r="410" spans="1:19" x14ac:dyDescent="0.3">
      <c r="A410" s="17">
        <v>41189.833333333336</v>
      </c>
      <c r="B410" s="13">
        <v>408</v>
      </c>
      <c r="C410" s="15">
        <v>116</v>
      </c>
      <c r="D410" s="21">
        <f t="shared" si="69"/>
        <v>235</v>
      </c>
      <c r="E410" s="15">
        <f t="shared" si="61"/>
        <v>483.95768216126277</v>
      </c>
      <c r="F410" s="15">
        <f t="shared" si="65"/>
        <v>0.2396903784685597</v>
      </c>
      <c r="G410" s="21"/>
      <c r="H410" s="15" t="s">
        <v>2</v>
      </c>
      <c r="I410" s="15">
        <f t="shared" si="62"/>
        <v>347.73630312845711</v>
      </c>
      <c r="J410" s="15">
        <f t="shared" si="63"/>
        <v>-16.578654003833229</v>
      </c>
      <c r="K410" s="22">
        <f t="shared" si="70"/>
        <v>0.68123174361325112</v>
      </c>
      <c r="L410" s="26">
        <f t="shared" si="66"/>
        <v>250.32112010869429</v>
      </c>
      <c r="M410" s="13">
        <f t="shared" si="67"/>
        <v>134.32112010869429</v>
      </c>
      <c r="N410" s="15">
        <f t="shared" si="68"/>
        <v>134.32112010869429</v>
      </c>
      <c r="O410" s="15">
        <f>SUMSQ($M$3:M410)/B410</f>
        <v>22196.685823404569</v>
      </c>
      <c r="P410" s="15">
        <f>SUM($N$3:N410)/B410</f>
        <v>110.37115083001274</v>
      </c>
      <c r="Q410" s="15">
        <f t="shared" si="64"/>
        <v>115.79406905921921</v>
      </c>
      <c r="R410" s="15">
        <f>AVERAGE($Q$3:Q410)</f>
        <v>30.622837880718315</v>
      </c>
      <c r="S410" s="15">
        <f>SUM($M$3:M410)/P410</f>
        <v>14.020180200809428</v>
      </c>
    </row>
    <row r="411" spans="1:19" x14ac:dyDescent="0.3">
      <c r="A411" s="17">
        <v>41190.625</v>
      </c>
      <c r="B411" s="13">
        <v>409</v>
      </c>
      <c r="C411" s="15">
        <v>370</v>
      </c>
      <c r="D411" s="21">
        <f t="shared" si="69"/>
        <v>292.5</v>
      </c>
      <c r="E411" s="15">
        <f t="shared" si="61"/>
        <v>483.86914316957541</v>
      </c>
      <c r="F411" s="15">
        <f t="shared" si="65"/>
        <v>0.76466955006951298</v>
      </c>
      <c r="G411" s="21"/>
      <c r="H411" s="15" t="s">
        <v>2</v>
      </c>
      <c r="I411" s="15">
        <f t="shared" si="62"/>
        <v>349.35590765498472</v>
      </c>
      <c r="J411" s="15">
        <f t="shared" si="63"/>
        <v>-14.758828150797147</v>
      </c>
      <c r="K411" s="22">
        <f t="shared" si="70"/>
        <v>0.72105045594850592</v>
      </c>
      <c r="L411" s="26">
        <f t="shared" si="66"/>
        <v>238.78137389214541</v>
      </c>
      <c r="M411" s="13">
        <f t="shared" si="67"/>
        <v>-131.21862610785459</v>
      </c>
      <c r="N411" s="15">
        <f t="shared" si="68"/>
        <v>131.21862610785459</v>
      </c>
      <c r="O411" s="15">
        <f>SUMSQ($M$3:M411)/B411</f>
        <v>22184.513798989479</v>
      </c>
      <c r="P411" s="15">
        <f>SUM($N$3:N411)/B411</f>
        <v>110.42212265220795</v>
      </c>
      <c r="Q411" s="15">
        <f t="shared" si="64"/>
        <v>35.464493542663398</v>
      </c>
      <c r="R411" s="15">
        <f>AVERAGE($Q$3:Q411)</f>
        <v>30.634675669622826</v>
      </c>
      <c r="S411" s="15">
        <f>SUM($M$3:M411)/P411</f>
        <v>12.825371976956134</v>
      </c>
    </row>
    <row r="412" spans="1:19" x14ac:dyDescent="0.3">
      <c r="A412" s="17">
        <v>41190.666666666664</v>
      </c>
      <c r="B412" s="13">
        <v>410</v>
      </c>
      <c r="C412" s="15">
        <v>377</v>
      </c>
      <c r="D412" s="21">
        <f t="shared" si="69"/>
        <v>343.08333333333331</v>
      </c>
      <c r="E412" s="15">
        <f t="shared" si="61"/>
        <v>483.78060417788805</v>
      </c>
      <c r="F412" s="15">
        <f t="shared" si="65"/>
        <v>0.77927886472558039</v>
      </c>
      <c r="G412" s="21"/>
      <c r="H412" s="15" t="s">
        <v>2</v>
      </c>
      <c r="I412" s="15">
        <f t="shared" si="62"/>
        <v>341.42212167377687</v>
      </c>
      <c r="J412" s="15">
        <f t="shared" si="63"/>
        <v>-14.076323933838218</v>
      </c>
      <c r="K412" s="22">
        <f t="shared" si="70"/>
        <v>0.93583800042675946</v>
      </c>
      <c r="L412" s="26">
        <f t="shared" si="66"/>
        <v>313.12866183183235</v>
      </c>
      <c r="M412" s="13">
        <f t="shared" si="67"/>
        <v>-63.871338168167654</v>
      </c>
      <c r="N412" s="15">
        <f t="shared" si="68"/>
        <v>63.871338168167654</v>
      </c>
      <c r="O412" s="15">
        <f>SUMSQ($M$3:M412)/B412</f>
        <v>22140.355345429485</v>
      </c>
      <c r="P412" s="15">
        <f>SUM($N$3:N412)/B412</f>
        <v>110.30858415346638</v>
      </c>
      <c r="Q412" s="15">
        <f t="shared" si="64"/>
        <v>16.941999514102825</v>
      </c>
      <c r="R412" s="15">
        <f>AVERAGE($Q$3:Q412)</f>
        <v>30.601278898511804</v>
      </c>
      <c r="S412" s="15">
        <f>SUM($M$3:M412)/P412</f>
        <v>12.259548698857786</v>
      </c>
    </row>
    <row r="413" spans="1:19" x14ac:dyDescent="0.3">
      <c r="A413" s="17">
        <v>41190.708333333336</v>
      </c>
      <c r="B413" s="13">
        <v>411</v>
      </c>
      <c r="C413" s="15">
        <v>497</v>
      </c>
      <c r="D413" s="21">
        <f t="shared" si="69"/>
        <v>373.75</v>
      </c>
      <c r="E413" s="15">
        <f t="shared" si="61"/>
        <v>483.69206518620075</v>
      </c>
      <c r="F413" s="15">
        <f t="shared" si="65"/>
        <v>1.0275132378048755</v>
      </c>
      <c r="G413" s="21"/>
      <c r="H413" s="15" t="s">
        <v>2</v>
      </c>
      <c r="I413" s="15">
        <f t="shared" si="62"/>
        <v>329.41283861988654</v>
      </c>
      <c r="J413" s="15">
        <f t="shared" si="63"/>
        <v>-13.869619845843429</v>
      </c>
      <c r="K413" s="22">
        <f t="shared" si="70"/>
        <v>1.4280944124471635</v>
      </c>
      <c r="L413" s="26">
        <f t="shared" si="66"/>
        <v>467.4807046904657</v>
      </c>
      <c r="M413" s="13">
        <f t="shared" si="67"/>
        <v>-29.5192953095343</v>
      </c>
      <c r="N413" s="15">
        <f t="shared" si="68"/>
        <v>29.5192953095343</v>
      </c>
      <c r="O413" s="15">
        <f>SUMSQ($M$3:M413)/B413</f>
        <v>22088.606035089197</v>
      </c>
      <c r="P413" s="15">
        <f>SUM($N$3:N413)/B413</f>
        <v>110.11201654070743</v>
      </c>
      <c r="Q413" s="15">
        <f t="shared" si="64"/>
        <v>5.9394960381356743</v>
      </c>
      <c r="R413" s="15">
        <f>AVERAGE($Q$3:Q413)</f>
        <v>30.54127456065201</v>
      </c>
      <c r="S413" s="15">
        <f>SUM($M$3:M413)/P413</f>
        <v>12.013349728573054</v>
      </c>
    </row>
    <row r="414" spans="1:19" x14ac:dyDescent="0.3">
      <c r="A414" s="17">
        <v>41190.75</v>
      </c>
      <c r="B414" s="13">
        <v>412</v>
      </c>
      <c r="C414" s="15">
        <v>456</v>
      </c>
      <c r="D414" s="21">
        <f t="shared" si="69"/>
        <v>373.33333333333331</v>
      </c>
      <c r="E414" s="15">
        <f t="shared" si="61"/>
        <v>483.60352619451339</v>
      </c>
      <c r="F414" s="15">
        <f t="shared" si="65"/>
        <v>0.94292116434359741</v>
      </c>
      <c r="G414" s="21"/>
      <c r="H414" s="15" t="s">
        <v>2</v>
      </c>
      <c r="I414" s="15">
        <f t="shared" si="62"/>
        <v>319.09174881157924</v>
      </c>
      <c r="J414" s="15">
        <f t="shared" si="63"/>
        <v>-13.514766842089818</v>
      </c>
      <c r="K414" s="22">
        <f t="shared" si="70"/>
        <v>1.2990397506873752</v>
      </c>
      <c r="L414" s="26">
        <f t="shared" si="66"/>
        <v>409.90318424732487</v>
      </c>
      <c r="M414" s="13">
        <f t="shared" si="67"/>
        <v>-46.096815752675127</v>
      </c>
      <c r="N414" s="15">
        <f t="shared" si="68"/>
        <v>46.096815752675127</v>
      </c>
      <c r="O414" s="15">
        <f>SUMSQ($M$3:M414)/B414</f>
        <v>22040.150477777177</v>
      </c>
      <c r="P414" s="15">
        <f>SUM($N$3:N414)/B414</f>
        <v>109.95663983976559</v>
      </c>
      <c r="Q414" s="15">
        <f t="shared" si="64"/>
        <v>10.108950822955071</v>
      </c>
      <c r="R414" s="15">
        <f>AVERAGE($Q$3:Q414)</f>
        <v>30.491681541871188</v>
      </c>
      <c r="S414" s="15">
        <f>SUM($M$3:M414)/P414</f>
        <v>11.611098248634748</v>
      </c>
    </row>
    <row r="415" spans="1:19" x14ac:dyDescent="0.3">
      <c r="A415" s="17">
        <v>41190.791666666664</v>
      </c>
      <c r="B415" s="13">
        <v>413</v>
      </c>
      <c r="C415" s="15">
        <v>371</v>
      </c>
      <c r="D415" s="21">
        <f t="shared" si="69"/>
        <v>367.58333333333331</v>
      </c>
      <c r="E415" s="15">
        <f t="shared" si="61"/>
        <v>483.51498720282603</v>
      </c>
      <c r="F415" s="15">
        <f t="shared" si="65"/>
        <v>0.76729782906268429</v>
      </c>
      <c r="G415" s="21"/>
      <c r="H415" s="15" t="s">
        <v>2</v>
      </c>
      <c r="I415" s="15">
        <f t="shared" si="62"/>
        <v>314.7411009996398</v>
      </c>
      <c r="J415" s="15">
        <f t="shared" si="63"/>
        <v>-12.598354939074781</v>
      </c>
      <c r="K415" s="22">
        <f t="shared" si="70"/>
        <v>0.93399553670695001</v>
      </c>
      <c r="L415" s="26">
        <f t="shared" si="66"/>
        <v>285.40753727988323</v>
      </c>
      <c r="M415" s="13">
        <f t="shared" si="67"/>
        <v>-85.592462720116771</v>
      </c>
      <c r="N415" s="15">
        <f t="shared" si="68"/>
        <v>85.592462720116771</v>
      </c>
      <c r="O415" s="15">
        <f>SUMSQ($M$3:M415)/B415</f>
        <v>22004.523163483511</v>
      </c>
      <c r="P415" s="15">
        <f>SUM($N$3:N415)/B415</f>
        <v>109.89764667482697</v>
      </c>
      <c r="Q415" s="15">
        <f t="shared" si="64"/>
        <v>23.070744668495085</v>
      </c>
      <c r="R415" s="15">
        <f>AVERAGE($Q$3:Q415)</f>
        <v>30.473713171717737</v>
      </c>
      <c r="S415" s="15">
        <f>SUM($M$3:M415)/P415</f>
        <v>10.838493103255731</v>
      </c>
    </row>
    <row r="416" spans="1:19" x14ac:dyDescent="0.3">
      <c r="A416" s="17">
        <v>41190.833333333336</v>
      </c>
      <c r="B416" s="13">
        <v>414</v>
      </c>
      <c r="C416" s="15">
        <v>227</v>
      </c>
      <c r="D416" s="21">
        <f t="shared" si="69"/>
        <v>397.25</v>
      </c>
      <c r="E416" s="15">
        <f t="shared" si="61"/>
        <v>483.42644821113873</v>
      </c>
      <c r="F416" s="15">
        <f t="shared" si="65"/>
        <v>0.46956471008151524</v>
      </c>
      <c r="G416" s="21"/>
      <c r="H416" s="15" t="s">
        <v>2</v>
      </c>
      <c r="I416" s="15">
        <f t="shared" si="62"/>
        <v>305.25046534692353</v>
      </c>
      <c r="J416" s="15">
        <f t="shared" si="63"/>
        <v>-12.287583010438929</v>
      </c>
      <c r="K416" s="22">
        <f t="shared" si="70"/>
        <v>0.68123174361325112</v>
      </c>
      <c r="L416" s="26">
        <f t="shared" si="66"/>
        <v>205.82922971893447</v>
      </c>
      <c r="M416" s="13">
        <f t="shared" si="67"/>
        <v>-21.170770281065529</v>
      </c>
      <c r="N416" s="15">
        <f t="shared" si="68"/>
        <v>21.170770281065529</v>
      </c>
      <c r="O416" s="15">
        <f>SUMSQ($M$3:M416)/B416</f>
        <v>21952.454753702863</v>
      </c>
      <c r="P416" s="15">
        <f>SUM($N$3:N416)/B416</f>
        <v>109.683330548272</v>
      </c>
      <c r="Q416" s="15">
        <f t="shared" si="64"/>
        <v>9.326330520293185</v>
      </c>
      <c r="R416" s="15">
        <f>AVERAGE($Q$3:Q416)</f>
        <v>30.422632537294003</v>
      </c>
      <c r="S416" s="15">
        <f>SUM($M$3:M416)/P416</f>
        <v>10.666653806187815</v>
      </c>
    </row>
    <row r="417" spans="1:19" x14ac:dyDescent="0.3">
      <c r="A417" s="17">
        <v>41191.625</v>
      </c>
      <c r="B417" s="13">
        <v>415</v>
      </c>
      <c r="C417" s="15">
        <v>254</v>
      </c>
      <c r="D417" s="21">
        <f t="shared" si="69"/>
        <v>450.33333333333331</v>
      </c>
      <c r="E417" s="15">
        <f t="shared" si="61"/>
        <v>483.33790921945138</v>
      </c>
      <c r="F417" s="15">
        <f t="shared" si="65"/>
        <v>0.52551226617044766</v>
      </c>
      <c r="G417" s="21"/>
      <c r="H417" s="15" t="s">
        <v>2</v>
      </c>
      <c r="I417" s="15">
        <f t="shared" si="62"/>
        <v>298.89297776358507</v>
      </c>
      <c r="J417" s="15">
        <f t="shared" si="63"/>
        <v>-11.694573467728883</v>
      </c>
      <c r="K417" s="22">
        <f t="shared" si="70"/>
        <v>0.72105045594850592</v>
      </c>
      <c r="L417" s="26">
        <f t="shared" si="66"/>
        <v>211.24101988471071</v>
      </c>
      <c r="M417" s="13">
        <f t="shared" si="67"/>
        <v>-42.75898011528929</v>
      </c>
      <c r="N417" s="15">
        <f t="shared" si="68"/>
        <v>42.75898011528929</v>
      </c>
      <c r="O417" s="15">
        <f>SUMSQ($M$3:M417)/B417</f>
        <v>21903.962887743335</v>
      </c>
      <c r="P417" s="15">
        <f>SUM($N$3:N417)/B417</f>
        <v>109.52206705325275</v>
      </c>
      <c r="Q417" s="15">
        <f t="shared" si="64"/>
        <v>16.834244139877676</v>
      </c>
      <c r="R417" s="15">
        <f>AVERAGE($Q$3:Q417)</f>
        <v>30.389889432721919</v>
      </c>
      <c r="S417" s="15">
        <f>SUM($M$3:M417)/P417</f>
        <v>10.29194540863366</v>
      </c>
    </row>
    <row r="418" spans="1:19" x14ac:dyDescent="0.3">
      <c r="A418" s="17">
        <v>41191.666666666664</v>
      </c>
      <c r="B418" s="13">
        <v>416</v>
      </c>
      <c r="C418" s="15">
        <v>424</v>
      </c>
      <c r="D418" s="21">
        <f t="shared" si="69"/>
        <v>489.58333333333331</v>
      </c>
      <c r="E418" s="15">
        <f t="shared" si="61"/>
        <v>483.24937022776402</v>
      </c>
      <c r="F418" s="15">
        <f t="shared" si="65"/>
        <v>0.87739379732696032</v>
      </c>
      <c r="G418" s="21"/>
      <c r="H418" s="15" t="s">
        <v>2</v>
      </c>
      <c r="I418" s="15">
        <f t="shared" si="62"/>
        <v>303.78555073864038</v>
      </c>
      <c r="J418" s="15">
        <f t="shared" si="63"/>
        <v>-10.035858823450464</v>
      </c>
      <c r="K418" s="22">
        <f t="shared" si="70"/>
        <v>0.93583800042675946</v>
      </c>
      <c r="L418" s="26">
        <f t="shared" si="66"/>
        <v>268.77118040199008</v>
      </c>
      <c r="M418" s="13">
        <f t="shared" si="67"/>
        <v>-155.22881959800992</v>
      </c>
      <c r="N418" s="15">
        <f t="shared" si="68"/>
        <v>155.22881959800992</v>
      </c>
      <c r="O418" s="15">
        <f>SUMSQ($M$3:M418)/B418</f>
        <v>21909.232175113641</v>
      </c>
      <c r="P418" s="15">
        <f>SUM($N$3:N418)/B418</f>
        <v>109.63193905456227</v>
      </c>
      <c r="Q418" s="15">
        <f t="shared" si="64"/>
        <v>36.610570659907999</v>
      </c>
      <c r="R418" s="15">
        <f>AVERAGE($Q$3:Q418)</f>
        <v>30.404842993364191</v>
      </c>
      <c r="S418" s="15">
        <f>SUM($M$3:M418)/P418</f>
        <v>8.8657221968047892</v>
      </c>
    </row>
    <row r="419" spans="1:19" x14ac:dyDescent="0.3">
      <c r="A419" s="17">
        <v>41191.708333333336</v>
      </c>
      <c r="B419" s="13">
        <v>417</v>
      </c>
      <c r="C419" s="15">
        <v>806</v>
      </c>
      <c r="D419" s="21">
        <f t="shared" si="69"/>
        <v>512.58333333333337</v>
      </c>
      <c r="E419" s="15">
        <f t="shared" si="61"/>
        <v>483.16083123607666</v>
      </c>
      <c r="F419" s="15">
        <f t="shared" si="65"/>
        <v>1.6681815823894492</v>
      </c>
      <c r="G419" s="21"/>
      <c r="H419" s="15" t="s">
        <v>2</v>
      </c>
      <c r="I419" s="15">
        <f t="shared" si="62"/>
        <v>320.81356829123041</v>
      </c>
      <c r="J419" s="15">
        <f t="shared" si="63"/>
        <v>-7.3294711858464154</v>
      </c>
      <c r="K419" s="22">
        <f t="shared" si="70"/>
        <v>1.4280944124471635</v>
      </c>
      <c r="L419" s="26">
        <f t="shared" si="66"/>
        <v>419.50229368215849</v>
      </c>
      <c r="M419" s="13">
        <f t="shared" si="67"/>
        <v>-386.49770631784151</v>
      </c>
      <c r="N419" s="15">
        <f t="shared" si="68"/>
        <v>386.49770631784151</v>
      </c>
      <c r="O419" s="15">
        <f>SUMSQ($M$3:M419)/B419</f>
        <v>22214.918613516133</v>
      </c>
      <c r="P419" s="15">
        <f>SUM($N$3:N419)/B419</f>
        <v>110.29588573864687</v>
      </c>
      <c r="Q419" s="15">
        <f t="shared" si="64"/>
        <v>47.952569022064701</v>
      </c>
      <c r="R419" s="15">
        <f>AVERAGE($Q$3:Q419)</f>
        <v>30.446923871130863</v>
      </c>
      <c r="S419" s="15">
        <f>SUM($M$3:M419)/P419</f>
        <v>5.3081636301851391</v>
      </c>
    </row>
    <row r="420" spans="1:19" x14ac:dyDescent="0.3">
      <c r="A420" s="17">
        <v>41191.75</v>
      </c>
      <c r="B420" s="13">
        <v>418</v>
      </c>
      <c r="C420" s="15">
        <v>784</v>
      </c>
      <c r="D420" s="21">
        <f t="shared" si="69"/>
        <v>529.08333333333337</v>
      </c>
      <c r="E420" s="15">
        <f t="shared" si="61"/>
        <v>483.07229224438936</v>
      </c>
      <c r="F420" s="15">
        <f t="shared" si="65"/>
        <v>1.6229454940532366</v>
      </c>
      <c r="G420" s="21"/>
      <c r="H420" s="15" t="s">
        <v>2</v>
      </c>
      <c r="I420" s="15">
        <f t="shared" si="62"/>
        <v>342.48795910825186</v>
      </c>
      <c r="J420" s="15">
        <f t="shared" si="63"/>
        <v>-4.4290849855596299</v>
      </c>
      <c r="K420" s="22">
        <f t="shared" si="70"/>
        <v>1.2990397506873752</v>
      </c>
      <c r="L420" s="26">
        <f t="shared" si="66"/>
        <v>407.22830334823493</v>
      </c>
      <c r="M420" s="13">
        <f t="shared" si="67"/>
        <v>-376.77169665176507</v>
      </c>
      <c r="N420" s="15">
        <f t="shared" si="68"/>
        <v>376.77169665176507</v>
      </c>
      <c r="O420" s="15">
        <f>SUMSQ($M$3:M420)/B420</f>
        <v>22501.382711086309</v>
      </c>
      <c r="P420" s="15">
        <f>SUM($N$3:N420)/B420</f>
        <v>110.9333876786304</v>
      </c>
      <c r="Q420" s="15">
        <f t="shared" si="64"/>
        <v>48.057614368847581</v>
      </c>
      <c r="R420" s="15">
        <f>AVERAGE($Q$3:Q420)</f>
        <v>30.489054709642144</v>
      </c>
      <c r="S420" s="15">
        <f>SUM($M$3:M420)/P420</f>
        <v>1.88128134326667</v>
      </c>
    </row>
    <row r="421" spans="1:19" x14ac:dyDescent="0.3">
      <c r="A421" s="17">
        <v>41191.791666666664</v>
      </c>
      <c r="B421" s="13">
        <v>419</v>
      </c>
      <c r="C421" s="15">
        <v>514</v>
      </c>
      <c r="D421" s="21">
        <f t="shared" si="69"/>
        <v>543.70233333333329</v>
      </c>
      <c r="E421" s="15">
        <f t="shared" si="61"/>
        <v>482.983753252702</v>
      </c>
      <c r="F421" s="15">
        <f t="shared" si="65"/>
        <v>1.0642179918856816</v>
      </c>
      <c r="G421" s="21"/>
      <c r="H421" s="15" t="s">
        <v>2</v>
      </c>
      <c r="I421" s="15">
        <f t="shared" si="62"/>
        <v>359.28536960726677</v>
      </c>
      <c r="J421" s="15">
        <f t="shared" si="63"/>
        <v>-2.3064354371021754</v>
      </c>
      <c r="K421" s="22">
        <f t="shared" si="70"/>
        <v>0.93399553670695001</v>
      </c>
      <c r="L421" s="26">
        <f t="shared" si="66"/>
        <v>315.74547957477114</v>
      </c>
      <c r="M421" s="13">
        <f t="shared" si="67"/>
        <v>-198.25452042522886</v>
      </c>
      <c r="N421" s="15">
        <f t="shared" si="68"/>
        <v>198.25452042522886</v>
      </c>
      <c r="O421" s="15">
        <f>SUMSQ($M$3:M421)/B421</f>
        <v>22541.486463253259</v>
      </c>
      <c r="P421" s="15">
        <f>SUM($N$3:N421)/B421</f>
        <v>111.14179133673684</v>
      </c>
      <c r="Q421" s="15">
        <f t="shared" si="64"/>
        <v>38.570918370667094</v>
      </c>
      <c r="R421" s="15">
        <f>AVERAGE($Q$3:Q421)</f>
        <v>30.508343167067025</v>
      </c>
      <c r="S421" s="15">
        <f>SUM($M$3:M421)/P421</f>
        <v>9.3955586232265076E-2</v>
      </c>
    </row>
    <row r="422" spans="1:19" x14ac:dyDescent="0.3">
      <c r="A422" s="17">
        <v>41191.833333333336</v>
      </c>
      <c r="B422" s="13">
        <v>420</v>
      </c>
      <c r="C422" s="15">
        <v>360</v>
      </c>
      <c r="D422" s="21">
        <f t="shared" si="69"/>
        <v>556.10699999999997</v>
      </c>
      <c r="E422" s="15">
        <f t="shared" si="61"/>
        <v>482.89521426101464</v>
      </c>
      <c r="F422" s="15">
        <f t="shared" si="65"/>
        <v>0.74550335014381131</v>
      </c>
      <c r="G422" s="21"/>
      <c r="H422" s="15" t="s">
        <v>2</v>
      </c>
      <c r="I422" s="15">
        <f t="shared" si="62"/>
        <v>374.12649362217638</v>
      </c>
      <c r="J422" s="15">
        <f t="shared" si="63"/>
        <v>-0.59167949190099689</v>
      </c>
      <c r="K422" s="22">
        <f t="shared" si="70"/>
        <v>0.68123174361325112</v>
      </c>
      <c r="L422" s="26">
        <f t="shared" si="66"/>
        <v>243.18538175794123</v>
      </c>
      <c r="M422" s="13">
        <f t="shared" si="67"/>
        <v>-116.81461824205877</v>
      </c>
      <c r="N422" s="15">
        <f t="shared" si="68"/>
        <v>116.81461824205877</v>
      </c>
      <c r="O422" s="15">
        <f>SUMSQ($M$3:M422)/B422</f>
        <v>22520.3059122337</v>
      </c>
      <c r="P422" s="15">
        <f>SUM($N$3:N422)/B422</f>
        <v>111.1552980674638</v>
      </c>
      <c r="Q422" s="15">
        <f t="shared" si="64"/>
        <v>32.44850506723855</v>
      </c>
      <c r="R422" s="15">
        <f>AVERAGE($Q$3:Q422)</f>
        <v>30.512962600162673</v>
      </c>
      <c r="S422" s="15">
        <f>SUM($M$3:M422)/P422</f>
        <v>-0.95696946462732513</v>
      </c>
    </row>
    <row r="423" spans="1:19" x14ac:dyDescent="0.3">
      <c r="A423" s="17">
        <v>41192.625</v>
      </c>
      <c r="B423" s="13">
        <v>421</v>
      </c>
      <c r="C423" s="15">
        <v>319</v>
      </c>
      <c r="D423" s="21">
        <f t="shared" si="69"/>
        <v>561.60633333333328</v>
      </c>
      <c r="E423" s="15">
        <f t="shared" si="61"/>
        <v>482.80667526932734</v>
      </c>
      <c r="F423" s="15">
        <f t="shared" si="65"/>
        <v>0.66071994514584964</v>
      </c>
      <c r="G423" s="21"/>
      <c r="H423" s="15" t="s">
        <v>2</v>
      </c>
      <c r="I423" s="15">
        <f t="shared" si="62"/>
        <v>380.42234211795221</v>
      </c>
      <c r="J423" s="15">
        <f t="shared" si="63"/>
        <v>9.7073306866685694E-2</v>
      </c>
      <c r="K423" s="22">
        <f t="shared" si="70"/>
        <v>0.72105045594850592</v>
      </c>
      <c r="L423" s="26">
        <f t="shared" si="66"/>
        <v>269.33744804127548</v>
      </c>
      <c r="M423" s="13">
        <f t="shared" si="67"/>
        <v>-49.662551958724521</v>
      </c>
      <c r="N423" s="15">
        <f t="shared" si="68"/>
        <v>49.662551958724521</v>
      </c>
      <c r="O423" s="15">
        <f>SUMSQ($M$3:M423)/B423</f>
        <v>22472.67185796961</v>
      </c>
      <c r="P423" s="15">
        <f>SUM($N$3:N423)/B423</f>
        <v>111.00923453751432</v>
      </c>
      <c r="Q423" s="15">
        <f t="shared" si="64"/>
        <v>15.568198106183234</v>
      </c>
      <c r="R423" s="15">
        <f>AVERAGE($Q$3:Q423)</f>
        <v>30.477464347207853</v>
      </c>
      <c r="S423" s="15">
        <f>SUM($M$3:M423)/P423</f>
        <v>-1.4056017834093426</v>
      </c>
    </row>
    <row r="424" spans="1:19" x14ac:dyDescent="0.3">
      <c r="A424" s="17">
        <v>41192.666666666664</v>
      </c>
      <c r="B424" s="13">
        <v>422</v>
      </c>
      <c r="C424" s="15">
        <v>534.428</v>
      </c>
      <c r="D424" s="21">
        <f t="shared" si="69"/>
        <v>568.23666666666657</v>
      </c>
      <c r="E424" s="15">
        <f t="shared" si="61"/>
        <v>482.71813627763999</v>
      </c>
      <c r="F424" s="15">
        <f t="shared" si="65"/>
        <v>1.1071222724737622</v>
      </c>
      <c r="G424" s="21"/>
      <c r="H424" s="15" t="s">
        <v>2</v>
      </c>
      <c r="I424" s="15">
        <f t="shared" si="62"/>
        <v>399.57436628853242</v>
      </c>
      <c r="J424" s="15">
        <f t="shared" si="63"/>
        <v>2.0025683932380378</v>
      </c>
      <c r="K424" s="22">
        <f t="shared" si="70"/>
        <v>0.93583800042675946</v>
      </c>
      <c r="L424" s="26">
        <f t="shared" si="66"/>
        <v>356.10452885472193</v>
      </c>
      <c r="M424" s="13">
        <f t="shared" si="67"/>
        <v>-178.32347114527806</v>
      </c>
      <c r="N424" s="15">
        <f t="shared" si="68"/>
        <v>178.32347114527806</v>
      </c>
      <c r="O424" s="15">
        <f>SUMSQ($M$3:M424)/B424</f>
        <v>22494.772778593619</v>
      </c>
      <c r="P424" s="15">
        <f>SUM($N$3:N424)/B424</f>
        <v>111.16874694653744</v>
      </c>
      <c r="Q424" s="15">
        <f t="shared" si="64"/>
        <v>33.367164734122852</v>
      </c>
      <c r="R424" s="15">
        <f>AVERAGE($Q$3:Q424)</f>
        <v>30.484311978456468</v>
      </c>
      <c r="S424" s="15">
        <f>SUM($M$3:M424)/P424</f>
        <v>-3.0076640995774793</v>
      </c>
    </row>
    <row r="425" spans="1:19" x14ac:dyDescent="0.3">
      <c r="A425" s="17">
        <v>41192.708333333336</v>
      </c>
      <c r="B425" s="13">
        <v>423</v>
      </c>
      <c r="C425" s="15">
        <v>844.428</v>
      </c>
      <c r="D425" s="21">
        <f t="shared" si="69"/>
        <v>575.23666666666668</v>
      </c>
      <c r="E425" s="15">
        <f t="shared" si="61"/>
        <v>482.62959728595263</v>
      </c>
      <c r="F425" s="15">
        <f t="shared" si="65"/>
        <v>1.7496398993112017</v>
      </c>
      <c r="G425" s="21"/>
      <c r="H425" s="15" t="s">
        <v>2</v>
      </c>
      <c r="I425" s="15">
        <f t="shared" si="62"/>
        <v>420.54894528918038</v>
      </c>
      <c r="J425" s="15">
        <f t="shared" si="63"/>
        <v>3.8997694539790304</v>
      </c>
      <c r="K425" s="22">
        <f t="shared" si="70"/>
        <v>1.4280944124471635</v>
      </c>
      <c r="L425" s="26">
        <f t="shared" si="66"/>
        <v>573.48977658669594</v>
      </c>
      <c r="M425" s="13">
        <f t="shared" si="67"/>
        <v>-270.93822341330406</v>
      </c>
      <c r="N425" s="15">
        <f t="shared" si="68"/>
        <v>270.93822341330406</v>
      </c>
      <c r="O425" s="15">
        <f>SUMSQ($M$3:M425)/B425</f>
        <v>22615.133885278636</v>
      </c>
      <c r="P425" s="15">
        <f>SUM($N$3:N425)/B425</f>
        <v>111.54645256466218</v>
      </c>
      <c r="Q425" s="15">
        <f t="shared" si="64"/>
        <v>32.085414435961866</v>
      </c>
      <c r="R425" s="15">
        <f>AVERAGE($Q$3:Q425)</f>
        <v>30.488097090649152</v>
      </c>
      <c r="S425" s="15">
        <f>SUM($M$3:M425)/P425</f>
        <v>-5.4264071934384006</v>
      </c>
    </row>
    <row r="426" spans="1:19" x14ac:dyDescent="0.3">
      <c r="A426" s="17">
        <v>41192.75</v>
      </c>
      <c r="B426" s="13">
        <v>424</v>
      </c>
      <c r="C426" s="15">
        <v>811.56399999999996</v>
      </c>
      <c r="D426" s="21">
        <f t="shared" si="69"/>
        <v>589.65333333333331</v>
      </c>
      <c r="E426" s="15">
        <f t="shared" si="61"/>
        <v>482.54105829426533</v>
      </c>
      <c r="F426" s="15">
        <f t="shared" si="65"/>
        <v>1.6818548101767714</v>
      </c>
      <c r="G426" s="21"/>
      <c r="H426" s="15" t="s">
        <v>2</v>
      </c>
      <c r="I426" s="15">
        <f t="shared" si="62"/>
        <v>444.47799000458178</v>
      </c>
      <c r="J426" s="15">
        <f t="shared" si="63"/>
        <v>5.9026969801212683</v>
      </c>
      <c r="K426" s="22">
        <f t="shared" si="70"/>
        <v>1.2990397506873752</v>
      </c>
      <c r="L426" s="26">
        <f t="shared" si="66"/>
        <v>551.37575257953063</v>
      </c>
      <c r="M426" s="13">
        <f t="shared" si="67"/>
        <v>-260.18824742046934</v>
      </c>
      <c r="N426" s="15">
        <f t="shared" si="68"/>
        <v>260.18824742046934</v>
      </c>
      <c r="O426" s="15">
        <f>SUMSQ($M$3:M426)/B426</f>
        <v>22721.461220680656</v>
      </c>
      <c r="P426" s="15">
        <f>SUM($N$3:N426)/B426</f>
        <v>111.89702283554851</v>
      </c>
      <c r="Q426" s="15">
        <f t="shared" si="64"/>
        <v>32.060102150966443</v>
      </c>
      <c r="R426" s="15">
        <f>AVERAGE($Q$3:Q426)</f>
        <v>30.491804649753675</v>
      </c>
      <c r="S426" s="15">
        <f>SUM($M$3:M426)/P426</f>
        <v>-7.7346536850391701</v>
      </c>
    </row>
    <row r="427" spans="1:19" x14ac:dyDescent="0.3">
      <c r="A427" s="17">
        <v>41192.791666666664</v>
      </c>
      <c r="B427" s="13">
        <v>425</v>
      </c>
      <c r="C427" s="15">
        <v>566</v>
      </c>
      <c r="D427" s="21">
        <f t="shared" si="69"/>
        <v>596.95100000000002</v>
      </c>
      <c r="E427" s="15">
        <f t="shared" si="61"/>
        <v>482.45251930257797</v>
      </c>
      <c r="F427" s="15">
        <f t="shared" si="65"/>
        <v>1.1731724415455356</v>
      </c>
      <c r="G427" s="21"/>
      <c r="H427" s="15" t="s">
        <v>2</v>
      </c>
      <c r="I427" s="15">
        <f t="shared" si="62"/>
        <v>465.94247960843819</v>
      </c>
      <c r="J427" s="15">
        <f t="shared" si="63"/>
        <v>7.4588762424947825</v>
      </c>
      <c r="K427" s="22">
        <f t="shared" si="70"/>
        <v>0.93399553670695001</v>
      </c>
      <c r="L427" s="26">
        <f t="shared" si="66"/>
        <v>420.65355146272259</v>
      </c>
      <c r="M427" s="13">
        <f t="shared" si="67"/>
        <v>-145.34644853727741</v>
      </c>
      <c r="N427" s="15">
        <f t="shared" si="68"/>
        <v>145.34644853727741</v>
      </c>
      <c r="O427" s="15">
        <f>SUMSQ($M$3:M427)/B427</f>
        <v>22717.70622981411</v>
      </c>
      <c r="P427" s="15">
        <f>SUM($N$3:N427)/B427</f>
        <v>111.97572736661139</v>
      </c>
      <c r="Q427" s="15">
        <f t="shared" si="64"/>
        <v>25.679584547222156</v>
      </c>
      <c r="R427" s="15">
        <f>AVERAGE($Q$3:Q427)</f>
        <v>30.480481778924187</v>
      </c>
      <c r="S427" s="15">
        <f>SUM($M$3:M427)/P427</f>
        <v>-9.0272346724543056</v>
      </c>
    </row>
    <row r="428" spans="1:19" x14ac:dyDescent="0.3">
      <c r="A428" s="17">
        <v>41192.833333333336</v>
      </c>
      <c r="B428" s="13">
        <v>426</v>
      </c>
      <c r="C428" s="15">
        <v>392</v>
      </c>
      <c r="D428" s="21">
        <f t="shared" si="69"/>
        <v>591.04633333333334</v>
      </c>
      <c r="E428" s="15">
        <f t="shared" si="61"/>
        <v>482.36398031089061</v>
      </c>
      <c r="F428" s="15">
        <f t="shared" si="65"/>
        <v>0.81266432818501555</v>
      </c>
      <c r="G428" s="21"/>
      <c r="H428" s="15" t="s">
        <v>2</v>
      </c>
      <c r="I428" s="15">
        <f t="shared" si="62"/>
        <v>483.60404672322602</v>
      </c>
      <c r="J428" s="15">
        <f t="shared" si="63"/>
        <v>8.4791453297240871</v>
      </c>
      <c r="K428" s="22">
        <f t="shared" si="70"/>
        <v>0.68123174361325112</v>
      </c>
      <c r="L428" s="26">
        <f t="shared" si="66"/>
        <v>322.49603107520824</v>
      </c>
      <c r="M428" s="13">
        <f t="shared" si="67"/>
        <v>-69.503968924791764</v>
      </c>
      <c r="N428" s="15">
        <f t="shared" si="68"/>
        <v>69.503968924791764</v>
      </c>
      <c r="O428" s="15">
        <f>SUMSQ($M$3:M428)/B428</f>
        <v>22675.718191003041</v>
      </c>
      <c r="P428" s="15">
        <f>SUM($N$3:N428)/B428</f>
        <v>111.87602840313295</v>
      </c>
      <c r="Q428" s="15">
        <f t="shared" si="64"/>
        <v>17.73060431754892</v>
      </c>
      <c r="R428" s="15">
        <f>AVERAGE($Q$3:Q428)</f>
        <v>30.450552489108752</v>
      </c>
      <c r="S428" s="15">
        <f>SUM($M$3:M428)/P428</f>
        <v>-9.6565381601596378</v>
      </c>
    </row>
    <row r="429" spans="1:19" x14ac:dyDescent="0.3">
      <c r="A429" s="17">
        <v>41193.625</v>
      </c>
      <c r="B429" s="13">
        <v>427</v>
      </c>
      <c r="C429" s="15">
        <v>460</v>
      </c>
      <c r="D429" s="21">
        <f t="shared" si="69"/>
        <v>579.6303333333334</v>
      </c>
      <c r="E429" s="15">
        <f t="shared" si="61"/>
        <v>482.27544131920325</v>
      </c>
      <c r="F429" s="15">
        <f t="shared" si="65"/>
        <v>0.95381178594068239</v>
      </c>
      <c r="G429" s="21"/>
      <c r="H429" s="15" t="s">
        <v>2</v>
      </c>
      <c r="I429" s="15">
        <f t="shared" si="62"/>
        <v>506.67068577657039</v>
      </c>
      <c r="J429" s="15">
        <f t="shared" si="63"/>
        <v>9.9378947020861155</v>
      </c>
      <c r="K429" s="22">
        <f t="shared" si="70"/>
        <v>0.72105045594850592</v>
      </c>
      <c r="L429" s="26">
        <f t="shared" si="66"/>
        <v>354.81680999437589</v>
      </c>
      <c r="M429" s="13">
        <f t="shared" si="67"/>
        <v>-105.18319000562411</v>
      </c>
      <c r="N429" s="15">
        <f t="shared" si="68"/>
        <v>105.18319000562411</v>
      </c>
      <c r="O429" s="15">
        <f>SUMSQ($M$3:M429)/B429</f>
        <v>22648.523308728465</v>
      </c>
      <c r="P429" s="15">
        <f>SUM($N$3:N429)/B429</f>
        <v>111.86035430852522</v>
      </c>
      <c r="Q429" s="15">
        <f t="shared" si="64"/>
        <v>22.86591087078785</v>
      </c>
      <c r="R429" s="15">
        <f>AVERAGE($Q$3:Q429)</f>
        <v>30.432789862367951</v>
      </c>
      <c r="S429" s="15">
        <f>SUM($M$3:M429)/P429</f>
        <v>-10.59819928888987</v>
      </c>
    </row>
    <row r="430" spans="1:19" x14ac:dyDescent="0.3">
      <c r="A430" s="17">
        <v>41193.666666666664</v>
      </c>
      <c r="B430" s="13">
        <v>428</v>
      </c>
      <c r="C430" s="15">
        <v>481</v>
      </c>
      <c r="D430" s="21">
        <f t="shared" si="69"/>
        <v>570.79700000000003</v>
      </c>
      <c r="E430" s="15">
        <f t="shared" si="61"/>
        <v>482.18690232751595</v>
      </c>
      <c r="F430" s="15">
        <f t="shared" si="65"/>
        <v>0.99753850151925161</v>
      </c>
      <c r="G430" s="21"/>
      <c r="H430" s="15" t="s">
        <v>2</v>
      </c>
      <c r="I430" s="15">
        <f t="shared" si="62"/>
        <v>516.34550706666323</v>
      </c>
      <c r="J430" s="15">
        <f t="shared" si="63"/>
        <v>9.9115873608867879</v>
      </c>
      <c r="K430" s="22">
        <f t="shared" si="70"/>
        <v>0.93583800042675946</v>
      </c>
      <c r="L430" s="26">
        <f t="shared" si="66"/>
        <v>483.4619409584526</v>
      </c>
      <c r="M430" s="13">
        <f t="shared" si="67"/>
        <v>2.4619409584526011</v>
      </c>
      <c r="N430" s="15">
        <f t="shared" si="68"/>
        <v>2.4619409584526011</v>
      </c>
      <c r="O430" s="15">
        <f>SUMSQ($M$3:M430)/B430</f>
        <v>22595.620359767145</v>
      </c>
      <c r="P430" s="15">
        <f>SUM($N$3:N430)/B430</f>
        <v>111.6047505390157</v>
      </c>
      <c r="Q430" s="15">
        <f t="shared" si="64"/>
        <v>0.51183803710033282</v>
      </c>
      <c r="R430" s="15">
        <f>AVERAGE($Q$3:Q430)</f>
        <v>30.362881096421066</v>
      </c>
      <c r="S430" s="15">
        <f>SUM($M$3:M430)/P430</f>
        <v>-10.600412444948262</v>
      </c>
    </row>
    <row r="431" spans="1:19" x14ac:dyDescent="0.3">
      <c r="A431" s="17">
        <v>41193.708333333336</v>
      </c>
      <c r="B431" s="13">
        <v>429</v>
      </c>
      <c r="C431" s="15">
        <v>827</v>
      </c>
      <c r="D431" s="21">
        <f t="shared" si="69"/>
        <v>573.84399999999994</v>
      </c>
      <c r="E431" s="15">
        <f t="shared" si="61"/>
        <v>482.09836333582859</v>
      </c>
      <c r="F431" s="15">
        <f t="shared" si="65"/>
        <v>1.7154175639130178</v>
      </c>
      <c r="G431" s="21"/>
      <c r="H431" s="15" t="s">
        <v>2</v>
      </c>
      <c r="I431" s="15">
        <f t="shared" si="62"/>
        <v>531.54072156590121</v>
      </c>
      <c r="J431" s="15">
        <f t="shared" si="63"/>
        <v>10.439950074721907</v>
      </c>
      <c r="K431" s="22">
        <f t="shared" si="70"/>
        <v>1.4280944124471635</v>
      </c>
      <c r="L431" s="26">
        <f t="shared" si="66"/>
        <v>751.54481606266347</v>
      </c>
      <c r="M431" s="13">
        <f t="shared" si="67"/>
        <v>-75.455183937336528</v>
      </c>
      <c r="N431" s="15">
        <f t="shared" si="68"/>
        <v>75.455183937336528</v>
      </c>
      <c r="O431" s="15">
        <f>SUMSQ($M$3:M431)/B431</f>
        <v>22556.221442338825</v>
      </c>
      <c r="P431" s="15">
        <f>SUM($N$3:N431)/B431</f>
        <v>111.52048581500247</v>
      </c>
      <c r="Q431" s="15">
        <f t="shared" si="64"/>
        <v>9.1239642004034494</v>
      </c>
      <c r="R431" s="15">
        <f>AVERAGE($Q$3:Q431)</f>
        <v>30.313373131628484</v>
      </c>
      <c r="S431" s="15">
        <f>SUM($M$3:M431)/P431</f>
        <v>-11.285025896983329</v>
      </c>
    </row>
    <row r="432" spans="1:19" x14ac:dyDescent="0.3">
      <c r="A432" s="17">
        <v>41193.75</v>
      </c>
      <c r="B432" s="13">
        <v>430</v>
      </c>
      <c r="C432" s="15">
        <v>692</v>
      </c>
      <c r="D432" s="21">
        <f t="shared" si="69"/>
        <v>575.34399999999994</v>
      </c>
      <c r="E432" s="15">
        <f t="shared" si="61"/>
        <v>482.00982434414124</v>
      </c>
      <c r="F432" s="15">
        <f t="shared" si="65"/>
        <v>1.435655385119146</v>
      </c>
      <c r="G432" s="21"/>
      <c r="H432" s="15" t="s">
        <v>2</v>
      </c>
      <c r="I432" s="15">
        <f t="shared" si="62"/>
        <v>541.05272185625097</v>
      </c>
      <c r="J432" s="15">
        <f t="shared" si="63"/>
        <v>10.347155096284691</v>
      </c>
      <c r="K432" s="22">
        <f t="shared" si="70"/>
        <v>1.2990397506873752</v>
      </c>
      <c r="L432" s="26">
        <f t="shared" si="66"/>
        <v>704.05443656541115</v>
      </c>
      <c r="M432" s="13">
        <f t="shared" si="67"/>
        <v>12.054436565411152</v>
      </c>
      <c r="N432" s="15">
        <f t="shared" si="68"/>
        <v>12.054436565411152</v>
      </c>
      <c r="O432" s="15">
        <f>SUMSQ($M$3:M432)/B432</f>
        <v>22504.103042335501</v>
      </c>
      <c r="P432" s="15">
        <f>SUM($N$3:N432)/B432</f>
        <v>111.28916942139877</v>
      </c>
      <c r="Q432" s="15">
        <f t="shared" si="64"/>
        <v>1.7419706019380274</v>
      </c>
      <c r="R432" s="15">
        <f>AVERAGE($Q$3:Q432)</f>
        <v>30.246928009466412</v>
      </c>
      <c r="S432" s="15">
        <f>SUM($M$3:M432)/P432</f>
        <v>-11.200165661955099</v>
      </c>
    </row>
    <row r="433" spans="1:19" x14ac:dyDescent="0.3">
      <c r="A433" s="17">
        <v>41193.791666666664</v>
      </c>
      <c r="B433" s="13">
        <v>431</v>
      </c>
      <c r="C433" s="15">
        <v>579.56399999999996</v>
      </c>
      <c r="D433" s="21">
        <f t="shared" si="69"/>
        <v>578.17733333333331</v>
      </c>
      <c r="E433" s="15">
        <f t="shared" si="61"/>
        <v>481.92128535245388</v>
      </c>
      <c r="F433" s="15">
        <f t="shared" si="65"/>
        <v>1.2026113342890321</v>
      </c>
      <c r="G433" s="21"/>
      <c r="H433" s="15" t="s">
        <v>2</v>
      </c>
      <c r="I433" s="15">
        <f t="shared" si="62"/>
        <v>558.3120059133646</v>
      </c>
      <c r="J433" s="15">
        <f t="shared" si="63"/>
        <v>11.038367992367585</v>
      </c>
      <c r="K433" s="22">
        <f t="shared" si="70"/>
        <v>0.93399553670695001</v>
      </c>
      <c r="L433" s="26">
        <f t="shared" si="66"/>
        <v>515.00502401442975</v>
      </c>
      <c r="M433" s="13">
        <f t="shared" si="67"/>
        <v>-64.558975985570214</v>
      </c>
      <c r="N433" s="15">
        <f t="shared" si="68"/>
        <v>64.558975985570214</v>
      </c>
      <c r="O433" s="15">
        <f>SUMSQ($M$3:M433)/B433</f>
        <v>22461.559558200861</v>
      </c>
      <c r="P433" s="15">
        <f>SUM($N$3:N433)/B433</f>
        <v>111.18074669880984</v>
      </c>
      <c r="Q433" s="15">
        <f t="shared" si="64"/>
        <v>11.13923155778658</v>
      </c>
      <c r="R433" s="15">
        <f>AVERAGE($Q$3:Q433)</f>
        <v>30.20259460702632</v>
      </c>
      <c r="S433" s="15">
        <f>SUM($M$3:M433)/P433</f>
        <v>-11.79175485696444</v>
      </c>
    </row>
    <row r="434" spans="1:19" x14ac:dyDescent="0.3">
      <c r="A434" s="17">
        <v>41193.833333333336</v>
      </c>
      <c r="B434" s="13">
        <v>432</v>
      </c>
      <c r="C434" s="15">
        <v>415</v>
      </c>
      <c r="D434" s="21">
        <f t="shared" si="69"/>
        <v>582.26066666666668</v>
      </c>
      <c r="E434" s="15">
        <f t="shared" si="61"/>
        <v>481.83274636076658</v>
      </c>
      <c r="F434" s="15">
        <f t="shared" si="65"/>
        <v>0.8612947192453243</v>
      </c>
      <c r="G434" s="21"/>
      <c r="H434" s="15" t="s">
        <v>2</v>
      </c>
      <c r="I434" s="15">
        <f t="shared" si="62"/>
        <v>573.33440023917763</v>
      </c>
      <c r="J434" s="15">
        <f t="shared" si="63"/>
        <v>11.436770625712128</v>
      </c>
      <c r="K434" s="22">
        <f t="shared" si="70"/>
        <v>0.68123174361325112</v>
      </c>
      <c r="L434" s="26">
        <f t="shared" si="66"/>
        <v>387.85954794265842</v>
      </c>
      <c r="M434" s="13">
        <f t="shared" si="67"/>
        <v>-27.140452057341577</v>
      </c>
      <c r="N434" s="15">
        <f t="shared" si="68"/>
        <v>27.140452057341577</v>
      </c>
      <c r="O434" s="15">
        <f>SUMSQ($M$3:M434)/B434</f>
        <v>22411.270309542702</v>
      </c>
      <c r="P434" s="15">
        <f>SUM($N$3:N434)/B434</f>
        <v>110.98620897973238</v>
      </c>
      <c r="Q434" s="15">
        <f t="shared" si="64"/>
        <v>6.5398679656244765</v>
      </c>
      <c r="R434" s="15">
        <f>AVERAGE($Q$3:Q434)</f>
        <v>30.147819776837892</v>
      </c>
      <c r="S434" s="15">
        <f>SUM($M$3:M434)/P434</f>
        <v>-12.056962520346394</v>
      </c>
    </row>
    <row r="435" spans="1:19" x14ac:dyDescent="0.3">
      <c r="A435" s="17">
        <v>41194.625</v>
      </c>
      <c r="B435" s="13">
        <v>433</v>
      </c>
      <c r="C435" s="15">
        <v>455</v>
      </c>
      <c r="D435" s="21">
        <f t="shared" si="69"/>
        <v>578.92733333333331</v>
      </c>
      <c r="E435" s="15">
        <f t="shared" si="61"/>
        <v>481.74420736907922</v>
      </c>
      <c r="F435" s="15">
        <f t="shared" si="65"/>
        <v>0.94448463113830516</v>
      </c>
      <c r="G435" s="21"/>
      <c r="H435" s="15" t="s">
        <v>2</v>
      </c>
      <c r="I435" s="15">
        <f t="shared" si="62"/>
        <v>589.39643395808878</v>
      </c>
      <c r="J435" s="15">
        <f t="shared" si="63"/>
        <v>11.899296935032032</v>
      </c>
      <c r="K435" s="22">
        <f t="shared" si="70"/>
        <v>0.72105045594850592</v>
      </c>
      <c r="L435" s="26">
        <f t="shared" si="66"/>
        <v>421.6495193776704</v>
      </c>
      <c r="M435" s="13">
        <f t="shared" si="67"/>
        <v>-33.350480622329599</v>
      </c>
      <c r="N435" s="15">
        <f t="shared" si="68"/>
        <v>33.350480622329599</v>
      </c>
      <c r="O435" s="15">
        <f>SUMSQ($M$3:M435)/B435</f>
        <v>22362.080896720989</v>
      </c>
      <c r="P435" s="15">
        <f>SUM($N$3:N435)/B435</f>
        <v>110.80691168560442</v>
      </c>
      <c r="Q435" s="15">
        <f t="shared" si="64"/>
        <v>7.3297759609515598</v>
      </c>
      <c r="R435" s="15">
        <f>AVERAGE($Q$3:Q435)</f>
        <v>30.095122216062173</v>
      </c>
      <c r="S435" s="15">
        <f>SUM($M$3:M435)/P435</f>
        <v>-12.377450302538085</v>
      </c>
    </row>
    <row r="436" spans="1:19" x14ac:dyDescent="0.3">
      <c r="A436" s="17">
        <v>41194.666666666664</v>
      </c>
      <c r="B436" s="13">
        <v>434</v>
      </c>
      <c r="C436" s="15">
        <v>520</v>
      </c>
      <c r="D436" s="21">
        <f t="shared" si="69"/>
        <v>567.54700000000003</v>
      </c>
      <c r="E436" s="15">
        <f t="shared" si="61"/>
        <v>481.65566837739186</v>
      </c>
      <c r="F436" s="15">
        <f t="shared" si="65"/>
        <v>1.0796094266922738</v>
      </c>
      <c r="G436" s="21"/>
      <c r="H436" s="15" t="s">
        <v>2</v>
      </c>
      <c r="I436" s="15">
        <f t="shared" si="62"/>
        <v>596.73133038313017</v>
      </c>
      <c r="J436" s="15">
        <f t="shared" si="63"/>
        <v>11.442856884032969</v>
      </c>
      <c r="K436" s="22">
        <f t="shared" si="70"/>
        <v>0.93583800042675946</v>
      </c>
      <c r="L436" s="26">
        <f t="shared" si="66"/>
        <v>562.715394464165</v>
      </c>
      <c r="M436" s="13">
        <f t="shared" si="67"/>
        <v>42.715394464165001</v>
      </c>
      <c r="N436" s="15">
        <f t="shared" si="68"/>
        <v>42.715394464165001</v>
      </c>
      <c r="O436" s="15">
        <f>SUMSQ($M$3:M436)/B436</f>
        <v>22314.759523512483</v>
      </c>
      <c r="P436" s="15">
        <f>SUM($N$3:N436)/B436</f>
        <v>110.65001878878084</v>
      </c>
      <c r="Q436" s="15">
        <f t="shared" si="64"/>
        <v>8.214498935416346</v>
      </c>
      <c r="R436" s="15">
        <f>AVERAGE($Q$3:Q436)</f>
        <v>30.044706033387875</v>
      </c>
      <c r="S436" s="15">
        <f>SUM($M$3:M436)/P436</f>
        <v>-12.008959986158274</v>
      </c>
    </row>
    <row r="437" spans="1:19" x14ac:dyDescent="0.3">
      <c r="A437" s="17">
        <v>41194.708333333336</v>
      </c>
      <c r="B437" s="13">
        <v>435</v>
      </c>
      <c r="C437" s="15">
        <v>837</v>
      </c>
      <c r="D437" s="21">
        <f t="shared" si="69"/>
        <v>551.41666666666663</v>
      </c>
      <c r="E437" s="15">
        <f t="shared" si="61"/>
        <v>481.56712938570456</v>
      </c>
      <c r="F437" s="15">
        <f t="shared" si="65"/>
        <v>1.7380754393841038</v>
      </c>
      <c r="G437" s="21"/>
      <c r="H437" s="15" t="s">
        <v>2</v>
      </c>
      <c r="I437" s="15">
        <f t="shared" si="62"/>
        <v>605.96633893752778</v>
      </c>
      <c r="J437" s="15">
        <f t="shared" si="63"/>
        <v>11.222072051069432</v>
      </c>
      <c r="K437" s="22">
        <f t="shared" si="70"/>
        <v>1.4280944124471635</v>
      </c>
      <c r="L437" s="26">
        <f t="shared" si="66"/>
        <v>868.53015863083056</v>
      </c>
      <c r="M437" s="13">
        <f t="shared" si="67"/>
        <v>31.530158630830556</v>
      </c>
      <c r="N437" s="15">
        <f t="shared" si="68"/>
        <v>31.530158630830556</v>
      </c>
      <c r="O437" s="15">
        <f>SUMSQ($M$3:M437)/B437</f>
        <v>22265.746630132649</v>
      </c>
      <c r="P437" s="15">
        <f>SUM($N$3:N437)/B437</f>
        <v>110.46813405278556</v>
      </c>
      <c r="Q437" s="15">
        <f t="shared" si="64"/>
        <v>3.76704404191524</v>
      </c>
      <c r="R437" s="15">
        <f>AVERAGE($Q$3:Q437)</f>
        <v>29.984297615016672</v>
      </c>
      <c r="S437" s="15">
        <f>SUM($M$3:M437)/P437</f>
        <v>-11.743309512690987</v>
      </c>
    </row>
    <row r="438" spans="1:19" x14ac:dyDescent="0.3">
      <c r="A438" s="17">
        <v>41194.75</v>
      </c>
      <c r="B438" s="13">
        <v>436</v>
      </c>
      <c r="C438" s="15">
        <v>642</v>
      </c>
      <c r="D438" s="21">
        <f t="shared" si="69"/>
        <v>546.16666666666663</v>
      </c>
      <c r="E438" s="15">
        <f t="shared" si="61"/>
        <v>481.4785903940172</v>
      </c>
      <c r="F438" s="15">
        <f t="shared" si="65"/>
        <v>1.3333926218289798</v>
      </c>
      <c r="G438" s="21"/>
      <c r="H438" s="15" t="s">
        <v>2</v>
      </c>
      <c r="I438" s="15">
        <f t="shared" si="62"/>
        <v>604.89069034892987</v>
      </c>
      <c r="J438" s="15">
        <f t="shared" si="63"/>
        <v>9.9922999871026974</v>
      </c>
      <c r="K438" s="22">
        <f t="shared" si="70"/>
        <v>1.2990397506873752</v>
      </c>
      <c r="L438" s="26">
        <f t="shared" si="66"/>
        <v>801.75227953776459</v>
      </c>
      <c r="M438" s="13">
        <f t="shared" si="67"/>
        <v>159.75227953776459</v>
      </c>
      <c r="N438" s="15">
        <f t="shared" si="68"/>
        <v>159.75227953776459</v>
      </c>
      <c r="O438" s="15">
        <f>SUMSQ($M$3:M438)/B438</f>
        <v>22273.212327810124</v>
      </c>
      <c r="P438" s="15">
        <f>SUM($N$3:N438)/B438</f>
        <v>110.58117108371441</v>
      </c>
      <c r="Q438" s="15">
        <f t="shared" si="64"/>
        <v>24.883532638281089</v>
      </c>
      <c r="R438" s="15">
        <f>AVERAGE($Q$3:Q438)</f>
        <v>29.972598612776455</v>
      </c>
      <c r="S438" s="15">
        <f>SUM($M$3:M438)/P438</f>
        <v>-10.28664463204495</v>
      </c>
    </row>
    <row r="439" spans="1:19" x14ac:dyDescent="0.3">
      <c r="A439" s="17">
        <v>41194.791666666664</v>
      </c>
      <c r="B439" s="13">
        <v>437</v>
      </c>
      <c r="C439" s="15">
        <v>493</v>
      </c>
      <c r="D439" s="21">
        <f t="shared" si="69"/>
        <v>551.03566666666666</v>
      </c>
      <c r="E439" s="15">
        <f t="shared" si="61"/>
        <v>481.39005140232985</v>
      </c>
      <c r="F439" s="15">
        <f t="shared" si="65"/>
        <v>1.0241175499241195</v>
      </c>
      <c r="G439" s="21"/>
      <c r="H439" s="15" t="s">
        <v>2</v>
      </c>
      <c r="I439" s="15">
        <f t="shared" si="62"/>
        <v>606.17866945056937</v>
      </c>
      <c r="J439" s="15">
        <f t="shared" si="63"/>
        <v>9.1218678985563777</v>
      </c>
      <c r="K439" s="22">
        <f t="shared" si="70"/>
        <v>0.93399553670695001</v>
      </c>
      <c r="L439" s="26">
        <f t="shared" si="66"/>
        <v>574.29796857087706</v>
      </c>
      <c r="M439" s="13">
        <f t="shared" si="67"/>
        <v>81.29796857087706</v>
      </c>
      <c r="N439" s="15">
        <f t="shared" si="68"/>
        <v>81.29796857087706</v>
      </c>
      <c r="O439" s="15">
        <f>SUMSQ($M$3:M439)/B439</f>
        <v>22237.368271439278</v>
      </c>
      <c r="P439" s="15">
        <f>SUM($N$3:N439)/B439</f>
        <v>110.51416146698023</v>
      </c>
      <c r="Q439" s="15">
        <f t="shared" si="64"/>
        <v>16.490460156364513</v>
      </c>
      <c r="R439" s="15">
        <f>AVERAGE($Q$3:Q439)</f>
        <v>29.941747037361324</v>
      </c>
      <c r="S439" s="15">
        <f>SUM($M$3:M439)/P439</f>
        <v>-9.5572479340417971</v>
      </c>
    </row>
    <row r="440" spans="1:19" x14ac:dyDescent="0.3">
      <c r="A440" s="17">
        <v>41194.833333333336</v>
      </c>
      <c r="B440" s="13">
        <v>438</v>
      </c>
      <c r="C440" s="15">
        <v>308</v>
      </c>
      <c r="D440" s="21">
        <f t="shared" si="69"/>
        <v>526.48799999999994</v>
      </c>
      <c r="E440" s="15">
        <f t="shared" si="61"/>
        <v>481.30151241064254</v>
      </c>
      <c r="F440" s="15">
        <f t="shared" si="65"/>
        <v>0.63993150251565567</v>
      </c>
      <c r="G440" s="21"/>
      <c r="H440" s="15" t="s">
        <v>2</v>
      </c>
      <c r="I440" s="15">
        <f t="shared" si="62"/>
        <v>598.98270440215958</v>
      </c>
      <c r="J440" s="15">
        <f t="shared" si="63"/>
        <v>7.4900846038597617</v>
      </c>
      <c r="K440" s="22">
        <f t="shared" si="70"/>
        <v>0.68123174361325112</v>
      </c>
      <c r="L440" s="26">
        <f t="shared" si="66"/>
        <v>419.16225790451529</v>
      </c>
      <c r="M440" s="13">
        <f t="shared" si="67"/>
        <v>111.16225790451529</v>
      </c>
      <c r="N440" s="15">
        <f t="shared" si="68"/>
        <v>111.16225790451529</v>
      </c>
      <c r="O440" s="15">
        <f>SUMSQ($M$3:M440)/B440</f>
        <v>22214.810461647023</v>
      </c>
      <c r="P440" s="15">
        <f>SUM($N$3:N440)/B440</f>
        <v>110.51564113921205</v>
      </c>
      <c r="Q440" s="15">
        <f t="shared" si="64"/>
        <v>36.091642176790678</v>
      </c>
      <c r="R440" s="15">
        <f>AVERAGE($Q$3:Q440)</f>
        <v>29.95578789384404</v>
      </c>
      <c r="S440" s="15">
        <f>SUM($M$3:M440)/P440</f>
        <v>-8.5512690666808258</v>
      </c>
    </row>
    <row r="441" spans="1:19" x14ac:dyDescent="0.3">
      <c r="A441" s="17">
        <v>41195.625</v>
      </c>
      <c r="B441" s="13">
        <v>439</v>
      </c>
      <c r="C441" s="15">
        <v>499</v>
      </c>
      <c r="D441" s="21">
        <f t="shared" si="69"/>
        <v>486.65466666666663</v>
      </c>
      <c r="E441" s="15">
        <f t="shared" si="61"/>
        <v>481.21297341895519</v>
      </c>
      <c r="F441" s="15">
        <f t="shared" si="65"/>
        <v>1.0369628990978159</v>
      </c>
      <c r="G441" s="21"/>
      <c r="H441" s="15" t="s">
        <v>2</v>
      </c>
      <c r="I441" s="15">
        <f t="shared" si="62"/>
        <v>615.03009847830594</v>
      </c>
      <c r="J441" s="15">
        <f t="shared" si="63"/>
        <v>8.3458155510884211</v>
      </c>
      <c r="K441" s="22">
        <f t="shared" si="70"/>
        <v>0.72105045594850592</v>
      </c>
      <c r="L441" s="26">
        <f t="shared" si="66"/>
        <v>437.29748103315222</v>
      </c>
      <c r="M441" s="13">
        <f t="shared" si="67"/>
        <v>-61.702518966847776</v>
      </c>
      <c r="N441" s="15">
        <f t="shared" si="68"/>
        <v>61.702518966847776</v>
      </c>
      <c r="O441" s="15">
        <f>SUMSQ($M$3:M441)/B441</f>
        <v>22172.879688037017</v>
      </c>
      <c r="P441" s="15">
        <f>SUM($N$3:N441)/B441</f>
        <v>110.40444951695153</v>
      </c>
      <c r="Q441" s="15">
        <f t="shared" si="64"/>
        <v>12.365234261893342</v>
      </c>
      <c r="R441" s="15">
        <f>AVERAGE($Q$3:Q441)</f>
        <v>29.915718295593582</v>
      </c>
      <c r="S441" s="15">
        <f>SUM($M$3:M441)/P441</f>
        <v>-9.1187584090115301</v>
      </c>
    </row>
    <row r="442" spans="1:19" x14ac:dyDescent="0.3">
      <c r="A442" s="17">
        <v>41195.666666666664</v>
      </c>
      <c r="B442" s="13">
        <v>440</v>
      </c>
      <c r="C442" s="15">
        <v>534.428</v>
      </c>
      <c r="D442" s="21">
        <f t="shared" si="69"/>
        <v>459.15466666666663</v>
      </c>
      <c r="E442" s="15">
        <f t="shared" si="61"/>
        <v>481.12443442726783</v>
      </c>
      <c r="F442" s="15">
        <f t="shared" si="65"/>
        <v>1.1107895624469477</v>
      </c>
      <c r="G442" s="21"/>
      <c r="H442" s="15" t="s">
        <v>2</v>
      </c>
      <c r="I442" s="15">
        <f t="shared" si="62"/>
        <v>618.1452150326503</v>
      </c>
      <c r="J442" s="15">
        <f t="shared" si="63"/>
        <v>7.8227456514140146</v>
      </c>
      <c r="K442" s="22">
        <f t="shared" si="70"/>
        <v>0.93583800042675946</v>
      </c>
      <c r="L442" s="26">
        <f t="shared" si="66"/>
        <v>583.37886889947197</v>
      </c>
      <c r="M442" s="13">
        <f t="shared" si="67"/>
        <v>48.950868899471971</v>
      </c>
      <c r="N442" s="15">
        <f t="shared" si="68"/>
        <v>48.950868899471971</v>
      </c>
      <c r="O442" s="15">
        <f>SUMSQ($M$3:M442)/B442</f>
        <v>22127.932660486964</v>
      </c>
      <c r="P442" s="15">
        <f>SUM($N$3:N442)/B442</f>
        <v>110.26478228827546</v>
      </c>
      <c r="Q442" s="15">
        <f t="shared" si="64"/>
        <v>9.1594880693885745</v>
      </c>
      <c r="R442" s="15">
        <f>AVERAGE($Q$3:Q442)</f>
        <v>29.868545045079479</v>
      </c>
      <c r="S442" s="15">
        <f>SUM($M$3:M442)/P442</f>
        <v>-8.6863694250214163</v>
      </c>
    </row>
    <row r="443" spans="1:19" x14ac:dyDescent="0.3">
      <c r="A443" s="17">
        <v>41195.708333333336</v>
      </c>
      <c r="B443" s="13">
        <v>441</v>
      </c>
      <c r="C443" s="15">
        <v>528</v>
      </c>
      <c r="D443" s="21">
        <f t="shared" si="69"/>
        <v>441.32133333333331</v>
      </c>
      <c r="E443" s="15">
        <f t="shared" si="61"/>
        <v>481.03589543558053</v>
      </c>
      <c r="F443" s="15">
        <f t="shared" si="65"/>
        <v>1.0976311851361804</v>
      </c>
      <c r="G443" s="21"/>
      <c r="H443" s="15" t="s">
        <v>2</v>
      </c>
      <c r="I443" s="15">
        <f t="shared" si="62"/>
        <v>600.3435100991212</v>
      </c>
      <c r="J443" s="15">
        <f t="shared" si="63"/>
        <v>5.2603005929197035</v>
      </c>
      <c r="K443" s="22">
        <f t="shared" si="70"/>
        <v>1.4280944124471635</v>
      </c>
      <c r="L443" s="26">
        <f t="shared" si="66"/>
        <v>893.94134702385804</v>
      </c>
      <c r="M443" s="13">
        <f t="shared" si="67"/>
        <v>365.94134702385804</v>
      </c>
      <c r="N443" s="15">
        <f t="shared" si="68"/>
        <v>365.94134702385804</v>
      </c>
      <c r="O443" s="15">
        <f>SUMSQ($M$3:M443)/B443</f>
        <v>22381.413696317235</v>
      </c>
      <c r="P443" s="15">
        <f>SUM($N$3:N443)/B443</f>
        <v>110.84454774119061</v>
      </c>
      <c r="Q443" s="15">
        <f t="shared" si="64"/>
        <v>69.307073299973112</v>
      </c>
      <c r="R443" s="15">
        <f>AVERAGE($Q$3:Q443)</f>
        <v>29.957974814364952</v>
      </c>
      <c r="S443" s="15">
        <f>SUM($M$3:M443)/P443</f>
        <v>-5.3395435189431675</v>
      </c>
    </row>
    <row r="444" spans="1:19" x14ac:dyDescent="0.3">
      <c r="A444" s="17">
        <v>41195.75</v>
      </c>
      <c r="B444" s="13">
        <v>442</v>
      </c>
      <c r="C444" s="15">
        <v>473</v>
      </c>
      <c r="D444" s="21">
        <f t="shared" si="69"/>
        <v>436.90466666666663</v>
      </c>
      <c r="E444" s="15">
        <f t="shared" si="61"/>
        <v>480.94735644389317</v>
      </c>
      <c r="F444" s="15">
        <f t="shared" si="65"/>
        <v>0.98347562090234653</v>
      </c>
      <c r="G444" s="21"/>
      <c r="H444" s="15" t="s">
        <v>2</v>
      </c>
      <c r="I444" s="15">
        <f t="shared" si="62"/>
        <v>581.45494049074659</v>
      </c>
      <c r="J444" s="15">
        <f t="shared" si="63"/>
        <v>2.8454135727902727</v>
      </c>
      <c r="K444" s="22">
        <f t="shared" si="70"/>
        <v>1.2990397506873752</v>
      </c>
      <c r="L444" s="26">
        <f t="shared" si="66"/>
        <v>786.70342325671322</v>
      </c>
      <c r="M444" s="13">
        <f t="shared" si="67"/>
        <v>313.70342325671322</v>
      </c>
      <c r="N444" s="15">
        <f t="shared" si="68"/>
        <v>313.70342325671322</v>
      </c>
      <c r="O444" s="15">
        <f>SUMSQ($M$3:M444)/B444</f>
        <v>22553.423705517827</v>
      </c>
      <c r="P444" s="15">
        <f>SUM($N$3:N444)/B444</f>
        <v>111.30350447312618</v>
      </c>
      <c r="Q444" s="15">
        <f t="shared" si="64"/>
        <v>66.322076798459449</v>
      </c>
      <c r="R444" s="15">
        <f>AVERAGE($Q$3:Q444)</f>
        <v>30.040246538310871</v>
      </c>
      <c r="S444" s="15">
        <f>SUM($M$3:M444)/P444</f>
        <v>-2.4990755193346788</v>
      </c>
    </row>
    <row r="445" spans="1:19" x14ac:dyDescent="0.3">
      <c r="A445" s="17">
        <v>41195.791666666664</v>
      </c>
      <c r="B445" s="13">
        <v>443</v>
      </c>
      <c r="C445" s="15">
        <v>332</v>
      </c>
      <c r="D445" s="21">
        <f t="shared" si="69"/>
        <v>436.90466666666663</v>
      </c>
      <c r="E445" s="15">
        <f t="shared" si="61"/>
        <v>480.85881745220581</v>
      </c>
      <c r="F445" s="15">
        <f t="shared" si="65"/>
        <v>0.69043134481567159</v>
      </c>
      <c r="G445" s="21"/>
      <c r="H445" s="15" t="s">
        <v>2</v>
      </c>
      <c r="I445" s="15">
        <f t="shared" si="62"/>
        <v>561.41652706526122</v>
      </c>
      <c r="J445" s="15">
        <f t="shared" si="63"/>
        <v>0.55703087296270803</v>
      </c>
      <c r="K445" s="22">
        <f t="shared" si="70"/>
        <v>0.93399553670695001</v>
      </c>
      <c r="L445" s="26">
        <f t="shared" si="66"/>
        <v>545.73392279163397</v>
      </c>
      <c r="M445" s="13">
        <f t="shared" si="67"/>
        <v>213.73392279163397</v>
      </c>
      <c r="N445" s="15">
        <f t="shared" si="68"/>
        <v>213.73392279163397</v>
      </c>
      <c r="O445" s="15">
        <f>SUMSQ($M$3:M445)/B445</f>
        <v>22605.633109685736</v>
      </c>
      <c r="P445" s="15">
        <f>SUM($N$3:N445)/B445</f>
        <v>111.53472437903703</v>
      </c>
      <c r="Q445" s="15">
        <f t="shared" si="64"/>
        <v>64.377687587841564</v>
      </c>
      <c r="R445" s="15">
        <f>AVERAGE($Q$3:Q445)</f>
        <v>30.117757691921547</v>
      </c>
      <c r="S445" s="15">
        <f>SUM($M$3:M445)/P445</f>
        <v>-0.57759537051782694</v>
      </c>
    </row>
    <row r="446" spans="1:19" x14ac:dyDescent="0.3">
      <c r="A446" s="17">
        <v>41195.833333333336</v>
      </c>
      <c r="B446" s="13">
        <v>444</v>
      </c>
      <c r="C446" s="15">
        <v>255</v>
      </c>
      <c r="D446" s="21">
        <f t="shared" si="69"/>
        <v>437.82133333333331</v>
      </c>
      <c r="E446" s="15">
        <f t="shared" si="61"/>
        <v>480.77027846051845</v>
      </c>
      <c r="F446" s="15">
        <f t="shared" si="65"/>
        <v>0.53039884415596417</v>
      </c>
      <c r="G446" s="21"/>
      <c r="H446" s="15" t="s">
        <v>2</v>
      </c>
      <c r="I446" s="15">
        <f t="shared" si="62"/>
        <v>543.20839792662991</v>
      </c>
      <c r="J446" s="15">
        <f t="shared" si="63"/>
        <v>-1.3194851281966935</v>
      </c>
      <c r="K446" s="22">
        <f t="shared" si="70"/>
        <v>0.68123174361325112</v>
      </c>
      <c r="L446" s="26">
        <f t="shared" si="66"/>
        <v>382.83422673879869</v>
      </c>
      <c r="M446" s="13">
        <f t="shared" si="67"/>
        <v>127.83422673879869</v>
      </c>
      <c r="N446" s="15">
        <f t="shared" si="68"/>
        <v>127.83422673879869</v>
      </c>
      <c r="O446" s="15">
        <f>SUMSQ($M$3:M446)/B446</f>
        <v>22591.524903415961</v>
      </c>
      <c r="P446" s="15">
        <f>SUM($N$3:N446)/B446</f>
        <v>111.5714349699374</v>
      </c>
      <c r="Q446" s="15">
        <f t="shared" si="64"/>
        <v>50.131069309332823</v>
      </c>
      <c r="R446" s="15">
        <f>AVERAGE($Q$3:Q446)</f>
        <v>30.162832718086889</v>
      </c>
      <c r="S446" s="15">
        <f>SUM($M$3:M446)/P446</f>
        <v>0.56835592643019561</v>
      </c>
    </row>
    <row r="447" spans="1:19" x14ac:dyDescent="0.3">
      <c r="A447" s="17">
        <v>41196.625</v>
      </c>
      <c r="B447" s="13">
        <v>445</v>
      </c>
      <c r="C447" s="15">
        <v>499</v>
      </c>
      <c r="D447" s="21">
        <f t="shared" si="69"/>
        <v>437.07133333333331</v>
      </c>
      <c r="E447" s="15">
        <f t="shared" si="61"/>
        <v>480.68173946883115</v>
      </c>
      <c r="F447" s="15">
        <f t="shared" si="65"/>
        <v>1.0381089170381448</v>
      </c>
      <c r="G447" s="21"/>
      <c r="H447" s="15" t="s">
        <v>2</v>
      </c>
      <c r="I447" s="15">
        <f t="shared" si="62"/>
        <v>556.90460989147857</v>
      </c>
      <c r="J447" s="15">
        <f t="shared" si="63"/>
        <v>0.18208458110784176</v>
      </c>
      <c r="K447" s="22">
        <f t="shared" si="70"/>
        <v>0.72105045594850592</v>
      </c>
      <c r="L447" s="26">
        <f t="shared" si="66"/>
        <v>390.72924764675048</v>
      </c>
      <c r="M447" s="13">
        <f t="shared" si="67"/>
        <v>-108.27075235324952</v>
      </c>
      <c r="N447" s="15">
        <f t="shared" si="68"/>
        <v>108.27075235324952</v>
      </c>
      <c r="O447" s="15">
        <f>SUMSQ($M$3:M447)/B447</f>
        <v>22567.100253779383</v>
      </c>
      <c r="P447" s="15">
        <f>SUM($N$3:N447)/B447</f>
        <v>111.56401770563023</v>
      </c>
      <c r="Q447" s="15">
        <f t="shared" si="64"/>
        <v>21.697545561773453</v>
      </c>
      <c r="R447" s="15">
        <f>AVERAGE($Q$3:Q447)</f>
        <v>30.143809600881692</v>
      </c>
      <c r="S447" s="15">
        <f>SUM($M$3:M447)/P447</f>
        <v>-0.40208722301599736</v>
      </c>
    </row>
    <row r="448" spans="1:19" x14ac:dyDescent="0.3">
      <c r="A448" s="17">
        <v>41196.666666666664</v>
      </c>
      <c r="B448" s="13">
        <v>446</v>
      </c>
      <c r="C448" s="15">
        <v>534.428</v>
      </c>
      <c r="D448" s="21">
        <f t="shared" si="69"/>
        <v>435.738</v>
      </c>
      <c r="E448" s="15">
        <f t="shared" si="61"/>
        <v>480.5932004771438</v>
      </c>
      <c r="F448" s="15">
        <f t="shared" si="65"/>
        <v>1.1120173973943197</v>
      </c>
      <c r="G448" s="21"/>
      <c r="H448" s="15" t="s">
        <v>2</v>
      </c>
      <c r="I448" s="15">
        <f t="shared" si="62"/>
        <v>558.48491743152317</v>
      </c>
      <c r="J448" s="15">
        <f t="shared" si="63"/>
        <v>0.32190687700151766</v>
      </c>
      <c r="K448" s="22">
        <f t="shared" si="70"/>
        <v>0.93583800042675946</v>
      </c>
      <c r="L448" s="26">
        <f t="shared" si="66"/>
        <v>521.34289821957827</v>
      </c>
      <c r="M448" s="13">
        <f t="shared" si="67"/>
        <v>-13.085101780421724</v>
      </c>
      <c r="N448" s="15">
        <f t="shared" si="68"/>
        <v>13.085101780421724</v>
      </c>
      <c r="O448" s="15">
        <f>SUMSQ($M$3:M448)/B448</f>
        <v>22516.885275382127</v>
      </c>
      <c r="P448" s="15">
        <f>SUM($N$3:N448)/B448</f>
        <v>111.34321296140332</v>
      </c>
      <c r="Q448" s="15">
        <f t="shared" si="64"/>
        <v>2.4484311788345154</v>
      </c>
      <c r="R448" s="15">
        <f>AVERAGE($Q$3:Q448)</f>
        <v>30.081712339845712</v>
      </c>
      <c r="S448" s="15">
        <f>SUM($M$3:M448)/P448</f>
        <v>-0.52040502790477272</v>
      </c>
    </row>
    <row r="449" spans="1:19" x14ac:dyDescent="0.3">
      <c r="A449" s="17">
        <v>41196.708333333336</v>
      </c>
      <c r="B449" s="13">
        <v>447</v>
      </c>
      <c r="C449" s="15">
        <v>539</v>
      </c>
      <c r="D449" s="21">
        <f t="shared" si="69"/>
        <v>435.32133333333331</v>
      </c>
      <c r="E449" s="15">
        <f t="shared" si="61"/>
        <v>480.50466148545644</v>
      </c>
      <c r="F449" s="15">
        <f t="shared" si="65"/>
        <v>1.121737296644965</v>
      </c>
      <c r="G449" s="21"/>
      <c r="H449" s="15" t="s">
        <v>2</v>
      </c>
      <c r="I449" s="15">
        <f t="shared" si="62"/>
        <v>540.66874455870766</v>
      </c>
      <c r="J449" s="15">
        <f t="shared" si="63"/>
        <v>-1.4919010979801857</v>
      </c>
      <c r="K449" s="22">
        <f t="shared" si="70"/>
        <v>1.4280944124471635</v>
      </c>
      <c r="L449" s="26">
        <f t="shared" si="66"/>
        <v>798.02890343234787</v>
      </c>
      <c r="M449" s="13">
        <f t="shared" si="67"/>
        <v>259.02890343234787</v>
      </c>
      <c r="N449" s="15">
        <f t="shared" si="68"/>
        <v>259.02890343234787</v>
      </c>
      <c r="O449" s="15">
        <f>SUMSQ($M$3:M449)/B449</f>
        <v>22616.614777704235</v>
      </c>
      <c r="P449" s="15">
        <f>SUM($N$3:N449)/B449</f>
        <v>111.67360600496248</v>
      </c>
      <c r="Q449" s="15">
        <f t="shared" si="64"/>
        <v>48.057310469823356</v>
      </c>
      <c r="R449" s="15">
        <f>AVERAGE($Q$3:Q449)</f>
        <v>30.121926205908302</v>
      </c>
      <c r="S449" s="15">
        <f>SUM($M$3:M449)/P449</f>
        <v>1.8006523007345714</v>
      </c>
    </row>
    <row r="450" spans="1:19" x14ac:dyDescent="0.3">
      <c r="A450" s="17">
        <v>41196.75</v>
      </c>
      <c r="B450" s="13">
        <v>448</v>
      </c>
      <c r="C450" s="15">
        <v>453</v>
      </c>
      <c r="D450" s="21">
        <f t="shared" si="69"/>
        <v>414.65466666666663</v>
      </c>
      <c r="E450" s="15">
        <f t="shared" si="61"/>
        <v>480.41612249376908</v>
      </c>
      <c r="F450" s="15">
        <f t="shared" si="65"/>
        <v>0.9429325511569927</v>
      </c>
      <c r="G450" s="21"/>
      <c r="H450" s="15" t="s">
        <v>2</v>
      </c>
      <c r="I450" s="15">
        <f t="shared" si="62"/>
        <v>520.13107121436519</v>
      </c>
      <c r="J450" s="15">
        <f t="shared" si="63"/>
        <v>-3.3964783226164137</v>
      </c>
      <c r="K450" s="22">
        <f t="shared" si="70"/>
        <v>1.2990397506873752</v>
      </c>
      <c r="L450" s="26">
        <f t="shared" si="66"/>
        <v>700.41215230562932</v>
      </c>
      <c r="M450" s="13">
        <f t="shared" si="67"/>
        <v>247.41215230562932</v>
      </c>
      <c r="N450" s="15">
        <f t="shared" si="68"/>
        <v>247.41215230562932</v>
      </c>
      <c r="O450" s="15">
        <f>SUMSQ($M$3:M450)/B450</f>
        <v>22702.766916835484</v>
      </c>
      <c r="P450" s="15">
        <f>SUM($N$3:N450)/B450</f>
        <v>111.97659383152647</v>
      </c>
      <c r="Q450" s="15">
        <f t="shared" si="64"/>
        <v>54.616369162390576</v>
      </c>
      <c r="R450" s="15">
        <f>AVERAGE($Q$3:Q450)</f>
        <v>30.176601301793305</v>
      </c>
      <c r="S450" s="15">
        <f>SUM($M$3:M450)/P450</f>
        <v>4.0052788939496988</v>
      </c>
    </row>
    <row r="451" spans="1:19" x14ac:dyDescent="0.3">
      <c r="A451" s="17">
        <v>41196.791666666664</v>
      </c>
      <c r="B451" s="13">
        <v>449</v>
      </c>
      <c r="C451" s="15">
        <v>336</v>
      </c>
      <c r="D451" s="21">
        <f t="shared" si="69"/>
        <v>387.45233333333334</v>
      </c>
      <c r="E451" s="15">
        <f t="shared" ref="E451:E514" si="71">(B451*$V$7)+$V$6</f>
        <v>480.32758350208178</v>
      </c>
      <c r="F451" s="15">
        <f t="shared" si="65"/>
        <v>0.69952259986864518</v>
      </c>
      <c r="G451" s="21"/>
      <c r="H451" s="15" t="s">
        <v>2</v>
      </c>
      <c r="I451" s="15">
        <f t="shared" ref="I451:I514" si="72">$V$4*(C451/K451)+(1-$V$4)*(I450+J450)</f>
        <v>501.03560958183368</v>
      </c>
      <c r="J451" s="15">
        <f t="shared" ref="J451:J514" si="73">$V$5*(I451-I450)+(1-$V$5)*J450</f>
        <v>-4.9663766536079237</v>
      </c>
      <c r="K451" s="22">
        <f t="shared" si="70"/>
        <v>0.93399553670695001</v>
      </c>
      <c r="L451" s="26">
        <f t="shared" si="66"/>
        <v>482.62780342297623</v>
      </c>
      <c r="M451" s="13">
        <f t="shared" si="67"/>
        <v>146.62780342297623</v>
      </c>
      <c r="N451" s="15">
        <f t="shared" si="68"/>
        <v>146.62780342297623</v>
      </c>
      <c r="O451" s="15">
        <f>SUMSQ($M$3:M451)/B451</f>
        <v>22700.087508861794</v>
      </c>
      <c r="P451" s="15">
        <f>SUM($N$3:N451)/B451</f>
        <v>112.05376801769897</v>
      </c>
      <c r="Q451" s="15">
        <f t="shared" ref="Q451:Q514" si="74">(N451/C451)*100</f>
        <v>43.639227209219115</v>
      </c>
      <c r="R451" s="15">
        <f>AVERAGE($Q$3:Q451)</f>
        <v>30.206584878424543</v>
      </c>
      <c r="S451" s="15">
        <f>SUM($M$3:M451)/P451</f>
        <v>5.3110689791240837</v>
      </c>
    </row>
    <row r="452" spans="1:19" x14ac:dyDescent="0.3">
      <c r="A452" s="17">
        <v>41196.833333333336</v>
      </c>
      <c r="B452" s="13">
        <v>450</v>
      </c>
      <c r="C452" s="15">
        <v>246</v>
      </c>
      <c r="D452" s="21">
        <f t="shared" si="69"/>
        <v>399.08333333333331</v>
      </c>
      <c r="E452" s="15">
        <f t="shared" si="71"/>
        <v>480.23904451039442</v>
      </c>
      <c r="F452" s="15">
        <f t="shared" ref="F452:F515" si="75">C452/E452</f>
        <v>0.51224489722779198</v>
      </c>
      <c r="G452" s="21"/>
      <c r="H452" s="15" t="s">
        <v>2</v>
      </c>
      <c r="I452" s="15">
        <f t="shared" si="72"/>
        <v>482.57336909590583</v>
      </c>
      <c r="J452" s="15">
        <f t="shared" si="73"/>
        <v>-6.3159630368399169</v>
      </c>
      <c r="K452" s="22">
        <f t="shared" si="70"/>
        <v>0.68123174361325112</v>
      </c>
      <c r="L452" s="26">
        <f t="shared" ref="L452:L515" si="76">(I451+J451)*K452</f>
        <v>337.93810850058321</v>
      </c>
      <c r="M452" s="13">
        <f t="shared" ref="M452:M515" si="77">L452-C452</f>
        <v>91.938108500583212</v>
      </c>
      <c r="N452" s="15">
        <f t="shared" ref="N452:N515" si="78">ABS(M452)</f>
        <v>91.938108500583212</v>
      </c>
      <c r="O452" s="15">
        <f>SUMSQ($M$3:M452)/B452</f>
        <v>22668.426460608021</v>
      </c>
      <c r="P452" s="15">
        <f>SUM($N$3:N452)/B452</f>
        <v>112.00906655210538</v>
      </c>
      <c r="Q452" s="15">
        <f t="shared" si="74"/>
        <v>37.373214837635452</v>
      </c>
      <c r="R452" s="15">
        <f>AVERAGE($Q$3:Q452)</f>
        <v>30.222510722778345</v>
      </c>
      <c r="S452" s="15">
        <f>SUM($M$3:M452)/P452</f>
        <v>6.133998085715108</v>
      </c>
    </row>
    <row r="453" spans="1:19" x14ac:dyDescent="0.3">
      <c r="A453" s="17">
        <v>41197.625</v>
      </c>
      <c r="B453" s="13">
        <v>451</v>
      </c>
      <c r="C453" s="15">
        <v>260</v>
      </c>
      <c r="D453" s="21">
        <f t="shared" si="69"/>
        <v>429.58333333333331</v>
      </c>
      <c r="E453" s="15">
        <f t="shared" si="71"/>
        <v>480.15050551870706</v>
      </c>
      <c r="F453" s="15">
        <f t="shared" si="75"/>
        <v>0.54149687860709783</v>
      </c>
      <c r="G453" s="21"/>
      <c r="H453" s="15" t="s">
        <v>2</v>
      </c>
      <c r="I453" s="15">
        <f t="shared" si="72"/>
        <v>464.69016841298111</v>
      </c>
      <c r="J453" s="15">
        <f t="shared" si="73"/>
        <v>-7.4726868014483978</v>
      </c>
      <c r="K453" s="22">
        <f t="shared" si="70"/>
        <v>0.72105045594850592</v>
      </c>
      <c r="L453" s="26">
        <f t="shared" si="76"/>
        <v>343.40561978774224</v>
      </c>
      <c r="M453" s="13">
        <f t="shared" si="77"/>
        <v>83.405619787742239</v>
      </c>
      <c r="N453" s="15">
        <f t="shared" si="78"/>
        <v>83.405619787742239</v>
      </c>
      <c r="O453" s="15">
        <f>SUMSQ($M$3:M453)/B453</f>
        <v>22633.588480456288</v>
      </c>
      <c r="P453" s="15">
        <f>SUM($N$3:N453)/B453</f>
        <v>111.94564427546599</v>
      </c>
      <c r="Q453" s="15">
        <f t="shared" si="74"/>
        <v>32.079084533747015</v>
      </c>
      <c r="R453" s="15">
        <f>AVERAGE($Q$3:Q453)</f>
        <v>30.226627294421291</v>
      </c>
      <c r="S453" s="15">
        <f>SUM($M$3:M453)/P453</f>
        <v>6.8825278963528982</v>
      </c>
    </row>
    <row r="454" spans="1:19" x14ac:dyDescent="0.3">
      <c r="A454" s="17">
        <v>41197.666666666664</v>
      </c>
      <c r="B454" s="13">
        <v>452</v>
      </c>
      <c r="C454" s="15">
        <v>447</v>
      </c>
      <c r="D454" s="21">
        <f t="shared" si="69"/>
        <v>433.08333333333331</v>
      </c>
      <c r="E454" s="15">
        <f t="shared" si="71"/>
        <v>480.06196652701976</v>
      </c>
      <c r="F454" s="15">
        <f t="shared" si="75"/>
        <v>0.93112979400096074</v>
      </c>
      <c r="G454" s="21"/>
      <c r="H454" s="15" t="s">
        <v>2</v>
      </c>
      <c r="I454" s="15">
        <f t="shared" si="72"/>
        <v>459.26041064837312</v>
      </c>
      <c r="J454" s="15">
        <f t="shared" si="73"/>
        <v>-7.2683938977643558</v>
      </c>
      <c r="K454" s="22">
        <f t="shared" si="70"/>
        <v>0.93583800042675946</v>
      </c>
      <c r="L454" s="26">
        <f t="shared" si="76"/>
        <v>427.88149375149544</v>
      </c>
      <c r="M454" s="13">
        <f t="shared" si="77"/>
        <v>-19.118506248504559</v>
      </c>
      <c r="N454" s="15">
        <f t="shared" si="78"/>
        <v>19.118506248504559</v>
      </c>
      <c r="O454" s="15">
        <f>SUMSQ($M$3:M454)/B454</f>
        <v>22584.322836210089</v>
      </c>
      <c r="P454" s="15">
        <f>SUM($N$3:N454)/B454</f>
        <v>111.74027450107006</v>
      </c>
      <c r="Q454" s="15">
        <f t="shared" si="74"/>
        <v>4.2770707491061657</v>
      </c>
      <c r="R454" s="15">
        <f>AVERAGE($Q$3:Q454)</f>
        <v>30.169216771090944</v>
      </c>
      <c r="S454" s="15">
        <f>SUM($M$3:M454)/P454</f>
        <v>6.7240797170709747</v>
      </c>
    </row>
    <row r="455" spans="1:19" x14ac:dyDescent="0.3">
      <c r="A455" s="17">
        <v>41197.708333333336</v>
      </c>
      <c r="B455" s="13">
        <v>453</v>
      </c>
      <c r="C455" s="15">
        <v>766</v>
      </c>
      <c r="D455" s="21">
        <f t="shared" ref="D455:D518" si="79">(C452+C458+2*SUM(C453:C457))/12</f>
        <v>425.83333333333331</v>
      </c>
      <c r="E455" s="15">
        <f t="shared" si="71"/>
        <v>479.97342753533241</v>
      </c>
      <c r="F455" s="15">
        <f t="shared" si="75"/>
        <v>1.5959216824427478</v>
      </c>
      <c r="G455" s="21"/>
      <c r="H455" s="15" t="s">
        <v>2</v>
      </c>
      <c r="I455" s="15">
        <f t="shared" si="72"/>
        <v>460.43072537920858</v>
      </c>
      <c r="J455" s="15">
        <f t="shared" si="73"/>
        <v>-6.4245230349043752</v>
      </c>
      <c r="K455" s="22">
        <f t="shared" si="70"/>
        <v>1.4280944124471635</v>
      </c>
      <c r="L455" s="26">
        <f t="shared" si="76"/>
        <v>645.48727359226905</v>
      </c>
      <c r="M455" s="13">
        <f t="shared" si="77"/>
        <v>-120.51272640773095</v>
      </c>
      <c r="N455" s="15">
        <f t="shared" si="78"/>
        <v>120.51272640773095</v>
      </c>
      <c r="O455" s="15">
        <f>SUMSQ($M$3:M455)/B455</f>
        <v>22566.528121839263</v>
      </c>
      <c r="P455" s="15">
        <f>SUM($N$3:N455)/B455</f>
        <v>111.7596397370671</v>
      </c>
      <c r="Q455" s="15">
        <f t="shared" si="74"/>
        <v>15.732731907014486</v>
      </c>
      <c r="R455" s="15">
        <f>AVERAGE($Q$3:Q455)</f>
        <v>30.137348151081945</v>
      </c>
      <c r="S455" s="15">
        <f>SUM($M$3:M455)/P455</f>
        <v>5.6445939556445124</v>
      </c>
    </row>
    <row r="456" spans="1:19" x14ac:dyDescent="0.3">
      <c r="A456" s="17">
        <v>41197.75</v>
      </c>
      <c r="B456" s="13">
        <v>454</v>
      </c>
      <c r="C456" s="15">
        <v>592</v>
      </c>
      <c r="D456" s="21">
        <f t="shared" si="79"/>
        <v>433.83333333333331</v>
      </c>
      <c r="E456" s="15">
        <f t="shared" si="71"/>
        <v>479.88488854364505</v>
      </c>
      <c r="F456" s="15">
        <f t="shared" si="75"/>
        <v>1.233629176773209</v>
      </c>
      <c r="G456" s="21"/>
      <c r="H456" s="15" t="s">
        <v>2</v>
      </c>
      <c r="I456" s="15">
        <f t="shared" si="72"/>
        <v>454.17770564856835</v>
      </c>
      <c r="J456" s="15">
        <f t="shared" si="73"/>
        <v>-6.4073727044779609</v>
      </c>
      <c r="K456" s="22">
        <f t="shared" si="70"/>
        <v>1.2990397506873752</v>
      </c>
      <c r="L456" s="26">
        <f t="shared" si="76"/>
        <v>589.77210390386699</v>
      </c>
      <c r="M456" s="13">
        <f t="shared" si="77"/>
        <v>-2.2278960961330085</v>
      </c>
      <c r="N456" s="15">
        <f t="shared" si="78"/>
        <v>2.2278960961330085</v>
      </c>
      <c r="O456" s="15">
        <f>SUMSQ($M$3:M456)/B456</f>
        <v>22516.833045625994</v>
      </c>
      <c r="P456" s="15">
        <f>SUM($N$3:N456)/B456</f>
        <v>111.51838038984037</v>
      </c>
      <c r="Q456" s="15">
        <f t="shared" si="74"/>
        <v>0.37633380002246769</v>
      </c>
      <c r="R456" s="15">
        <f>AVERAGE($Q$3:Q456)</f>
        <v>30.071795256035557</v>
      </c>
      <c r="S456" s="15">
        <f>SUM($M$3:M456)/P456</f>
        <v>5.6368276570307181</v>
      </c>
    </row>
    <row r="457" spans="1:19" x14ac:dyDescent="0.3">
      <c r="A457" s="17">
        <v>41197.791666666664</v>
      </c>
      <c r="B457" s="13">
        <v>455</v>
      </c>
      <c r="C457" s="15">
        <v>239</v>
      </c>
      <c r="D457" s="21">
        <f t="shared" si="79"/>
        <v>440.91666666666669</v>
      </c>
      <c r="E457" s="15">
        <f t="shared" si="71"/>
        <v>479.79634955195775</v>
      </c>
      <c r="F457" s="15">
        <f t="shared" si="75"/>
        <v>0.49812800831682524</v>
      </c>
      <c r="G457" s="21"/>
      <c r="H457" s="15" t="s">
        <v>2</v>
      </c>
      <c r="I457" s="15">
        <f t="shared" si="72"/>
        <v>428.58228702778581</v>
      </c>
      <c r="J457" s="15">
        <f t="shared" si="73"/>
        <v>-8.3261772961084191</v>
      </c>
      <c r="K457" s="22">
        <f t="shared" si="70"/>
        <v>0.93399553670695001</v>
      </c>
      <c r="L457" s="26">
        <f t="shared" si="76"/>
        <v>418.21549243956542</v>
      </c>
      <c r="M457" s="13">
        <f t="shared" si="77"/>
        <v>179.21549243956542</v>
      </c>
      <c r="N457" s="15">
        <f t="shared" si="78"/>
        <v>179.21549243956542</v>
      </c>
      <c r="O457" s="15">
        <f>SUMSQ($M$3:M457)/B457</f>
        <v>22537.934935042984</v>
      </c>
      <c r="P457" s="15">
        <f>SUM($N$3:N457)/B457</f>
        <v>111.66716525148811</v>
      </c>
      <c r="Q457" s="15">
        <f t="shared" si="74"/>
        <v>74.985561690194729</v>
      </c>
      <c r="R457" s="15">
        <f>AVERAGE($Q$3:Q457)</f>
        <v>30.170506830616127</v>
      </c>
      <c r="S457" s="15">
        <f>SUM($M$3:M457)/P457</f>
        <v>7.2342248634051751</v>
      </c>
    </row>
    <row r="458" spans="1:19" x14ac:dyDescent="0.3">
      <c r="A458" s="17">
        <v>41197.833333333336</v>
      </c>
      <c r="B458" s="13">
        <v>456</v>
      </c>
      <c r="C458" s="15">
        <v>256</v>
      </c>
      <c r="D458" s="21">
        <f t="shared" si="79"/>
        <v>447.36899999999997</v>
      </c>
      <c r="E458" s="15">
        <f t="shared" si="71"/>
        <v>479.70781056027039</v>
      </c>
      <c r="F458" s="15">
        <f t="shared" si="75"/>
        <v>0.53365818601328818</v>
      </c>
      <c r="G458" s="21"/>
      <c r="H458" s="15" t="s">
        <v>2</v>
      </c>
      <c r="I458" s="15">
        <f t="shared" si="72"/>
        <v>415.80948746537422</v>
      </c>
      <c r="J458" s="15">
        <f t="shared" si="73"/>
        <v>-8.7708395227387363</v>
      </c>
      <c r="K458" s="22">
        <f t="shared" ref="K458:K521" si="80">K452</f>
        <v>0.68123174361325112</v>
      </c>
      <c r="L458" s="26">
        <f t="shared" si="76"/>
        <v>286.29180239663236</v>
      </c>
      <c r="M458" s="13">
        <f t="shared" si="77"/>
        <v>30.291802396632363</v>
      </c>
      <c r="N458" s="15">
        <f t="shared" si="78"/>
        <v>30.291802396632363</v>
      </c>
      <c r="O458" s="15">
        <f>SUMSQ($M$3:M458)/B458</f>
        <v>22490.521905124988</v>
      </c>
      <c r="P458" s="15">
        <f>SUM($N$3:N458)/B458</f>
        <v>111.48871050838537</v>
      </c>
      <c r="Q458" s="15">
        <f t="shared" si="74"/>
        <v>11.832735311184518</v>
      </c>
      <c r="R458" s="15">
        <f>AVERAGE($Q$3:Q458)</f>
        <v>30.130292419389306</v>
      </c>
      <c r="S458" s="15">
        <f>SUM($M$3:M458)/P458</f>
        <v>7.5175072154223637</v>
      </c>
    </row>
    <row r="459" spans="1:19" x14ac:dyDescent="0.3">
      <c r="A459" s="17">
        <v>41198.625</v>
      </c>
      <c r="B459" s="13">
        <v>457</v>
      </c>
      <c r="C459" s="15">
        <v>346</v>
      </c>
      <c r="D459" s="21">
        <f t="shared" si="79"/>
        <v>472.20166666666665</v>
      </c>
      <c r="E459" s="15">
        <f t="shared" si="71"/>
        <v>479.61927156858303</v>
      </c>
      <c r="F459" s="15">
        <f t="shared" si="75"/>
        <v>0.72140554083328534</v>
      </c>
      <c r="G459" s="21"/>
      <c r="H459" s="15" t="s">
        <v>2</v>
      </c>
      <c r="I459" s="15">
        <f t="shared" si="72"/>
        <v>414.32032939490387</v>
      </c>
      <c r="J459" s="15">
        <f t="shared" si="73"/>
        <v>-8.0426713775118976</v>
      </c>
      <c r="K459" s="22">
        <f t="shared" si="80"/>
        <v>0.72105045594850592</v>
      </c>
      <c r="L459" s="26">
        <f t="shared" si="76"/>
        <v>293.49540268770068</v>
      </c>
      <c r="M459" s="13">
        <f t="shared" si="77"/>
        <v>-52.504597312299325</v>
      </c>
      <c r="N459" s="15">
        <f t="shared" si="78"/>
        <v>52.504597312299325</v>
      </c>
      <c r="O459" s="15">
        <f>SUMSQ($M$3:M459)/B459</f>
        <v>22447.340747212082</v>
      </c>
      <c r="P459" s="15">
        <f>SUM($N$3:N459)/B459</f>
        <v>111.35964242699349</v>
      </c>
      <c r="Q459" s="15">
        <f t="shared" si="74"/>
        <v>15.17473910760096</v>
      </c>
      <c r="R459" s="15">
        <f>AVERAGE($Q$3:Q459)</f>
        <v>30.097566919801146</v>
      </c>
      <c r="S459" s="15">
        <f>SUM($M$3:M459)/P459</f>
        <v>7.0547333957871157</v>
      </c>
    </row>
    <row r="460" spans="1:19" x14ac:dyDescent="0.3">
      <c r="A460" s="17">
        <v>41198.666666666664</v>
      </c>
      <c r="B460" s="13">
        <v>458</v>
      </c>
      <c r="C460" s="15">
        <v>446</v>
      </c>
      <c r="D460" s="21">
        <f t="shared" si="79"/>
        <v>514.83199999999999</v>
      </c>
      <c r="E460" s="15">
        <f t="shared" si="71"/>
        <v>479.53073257689567</v>
      </c>
      <c r="F460" s="15">
        <f t="shared" si="75"/>
        <v>0.93007594654734915</v>
      </c>
      <c r="G460" s="21"/>
      <c r="H460" s="15" t="s">
        <v>2</v>
      </c>
      <c r="I460" s="15">
        <f t="shared" si="72"/>
        <v>413.30771331253231</v>
      </c>
      <c r="J460" s="15">
        <f t="shared" si="73"/>
        <v>-7.3396658479978631</v>
      </c>
      <c r="K460" s="22">
        <f t="shared" si="80"/>
        <v>0.93583800042675946</v>
      </c>
      <c r="L460" s="26">
        <f t="shared" si="76"/>
        <v>380.21007109706289</v>
      </c>
      <c r="M460" s="13">
        <f t="shared" si="77"/>
        <v>-65.789928902937106</v>
      </c>
      <c r="N460" s="15">
        <f t="shared" si="78"/>
        <v>65.789928902937106</v>
      </c>
      <c r="O460" s="15">
        <f>SUMSQ($M$3:M460)/B460</f>
        <v>22407.779555067631</v>
      </c>
      <c r="P460" s="15">
        <f>SUM($N$3:N460)/B460</f>
        <v>111.26014523589294</v>
      </c>
      <c r="Q460" s="15">
        <f t="shared" si="74"/>
        <v>14.751105135187693</v>
      </c>
      <c r="R460" s="15">
        <f>AVERAGE($Q$3:Q460)</f>
        <v>30.064059361319462</v>
      </c>
      <c r="S460" s="15">
        <f>SUM($M$3:M460)/P460</f>
        <v>6.4697260455981169</v>
      </c>
    </row>
    <row r="461" spans="1:19" x14ac:dyDescent="0.3">
      <c r="A461" s="17">
        <v>41198.708333333336</v>
      </c>
      <c r="B461" s="13">
        <v>459</v>
      </c>
      <c r="C461" s="15">
        <v>844.428</v>
      </c>
      <c r="D461" s="21">
        <f t="shared" si="79"/>
        <v>553.41533333333325</v>
      </c>
      <c r="E461" s="15">
        <f t="shared" si="71"/>
        <v>479.44219358520837</v>
      </c>
      <c r="F461" s="15">
        <f t="shared" si="75"/>
        <v>1.7612717681050842</v>
      </c>
      <c r="G461" s="21"/>
      <c r="H461" s="15" t="s">
        <v>2</v>
      </c>
      <c r="I461" s="15">
        <f t="shared" si="72"/>
        <v>424.50094679366799</v>
      </c>
      <c r="J461" s="15">
        <f t="shared" si="73"/>
        <v>-5.4863759150845093</v>
      </c>
      <c r="K461" s="22">
        <f t="shared" si="80"/>
        <v>1.4280944124471635</v>
      </c>
      <c r="L461" s="26">
        <f t="shared" si="76"/>
        <v>579.76070021618648</v>
      </c>
      <c r="M461" s="13">
        <f t="shared" si="77"/>
        <v>-264.66729978381352</v>
      </c>
      <c r="N461" s="15">
        <f t="shared" si="78"/>
        <v>264.66729978381352</v>
      </c>
      <c r="O461" s="15">
        <f>SUMSQ($M$3:M461)/B461</f>
        <v>22511.572583433179</v>
      </c>
      <c r="P461" s="15">
        <f>SUM($N$3:N461)/B461</f>
        <v>111.59436561617163</v>
      </c>
      <c r="Q461" s="15">
        <f t="shared" si="74"/>
        <v>31.34279059716323</v>
      </c>
      <c r="R461" s="15">
        <f>AVERAGE($Q$3:Q461)</f>
        <v>30.066845268151365</v>
      </c>
      <c r="S461" s="15">
        <f>SUM($M$3:M461)/P461</f>
        <v>4.0786589643009146</v>
      </c>
    </row>
    <row r="462" spans="1:19" x14ac:dyDescent="0.3">
      <c r="A462" s="17">
        <v>41198.75</v>
      </c>
      <c r="B462" s="13">
        <v>460</v>
      </c>
      <c r="C462" s="15">
        <v>811.56399999999996</v>
      </c>
      <c r="D462" s="21">
        <f t="shared" si="79"/>
        <v>563.91533333333325</v>
      </c>
      <c r="E462" s="15">
        <f t="shared" si="71"/>
        <v>479.35365459352101</v>
      </c>
      <c r="F462" s="15">
        <f t="shared" si="75"/>
        <v>1.69303809874608</v>
      </c>
      <c r="G462" s="21"/>
      <c r="H462" s="15" t="s">
        <v>2</v>
      </c>
      <c r="I462" s="15">
        <f t="shared" si="72"/>
        <v>439.58726052646347</v>
      </c>
      <c r="J462" s="15">
        <f t="shared" si="73"/>
        <v>-3.4291069502965112</v>
      </c>
      <c r="K462" s="22">
        <f t="shared" si="80"/>
        <v>1.2990397506873752</v>
      </c>
      <c r="L462" s="26">
        <f t="shared" si="76"/>
        <v>544.31658368849253</v>
      </c>
      <c r="M462" s="13">
        <f t="shared" si="77"/>
        <v>-267.24741631150744</v>
      </c>
      <c r="N462" s="15">
        <f t="shared" si="78"/>
        <v>267.24741631150744</v>
      </c>
      <c r="O462" s="15">
        <f>SUMSQ($M$3:M462)/B462</f>
        <v>22617.897820263057</v>
      </c>
      <c r="P462" s="15">
        <f>SUM($N$3:N462)/B462</f>
        <v>111.93274181333538</v>
      </c>
      <c r="Q462" s="15">
        <f t="shared" si="74"/>
        <v>32.92992497344725</v>
      </c>
      <c r="R462" s="15">
        <f>AVERAGE($Q$3:Q462)</f>
        <v>30.073069354467226</v>
      </c>
      <c r="S462" s="15">
        <f>SUM($M$3:M462)/P462</f>
        <v>1.6787576211411799</v>
      </c>
    </row>
    <row r="463" spans="1:19" x14ac:dyDescent="0.3">
      <c r="A463" s="17">
        <v>41198.791666666664</v>
      </c>
      <c r="B463" s="13">
        <v>461</v>
      </c>
      <c r="C463" s="15">
        <v>531</v>
      </c>
      <c r="D463" s="21">
        <f t="shared" si="79"/>
        <v>561.83199999999999</v>
      </c>
      <c r="E463" s="15">
        <f t="shared" si="71"/>
        <v>479.26511560183366</v>
      </c>
      <c r="F463" s="15">
        <f t="shared" si="75"/>
        <v>1.1079462759003451</v>
      </c>
      <c r="G463" s="21"/>
      <c r="H463" s="15" t="s">
        <v>2</v>
      </c>
      <c r="I463" s="15">
        <f t="shared" si="72"/>
        <v>449.39485829291618</v>
      </c>
      <c r="J463" s="15">
        <f t="shared" si="73"/>
        <v>-2.1054364786215887</v>
      </c>
      <c r="K463" s="22">
        <f t="shared" si="80"/>
        <v>0.93399553670695001</v>
      </c>
      <c r="L463" s="26">
        <f t="shared" si="76"/>
        <v>407.36976873848437</v>
      </c>
      <c r="M463" s="13">
        <f t="shared" si="77"/>
        <v>-123.63023126151563</v>
      </c>
      <c r="N463" s="15">
        <f t="shared" si="78"/>
        <v>123.63023126151563</v>
      </c>
      <c r="O463" s="15">
        <f>SUMSQ($M$3:M463)/B463</f>
        <v>22601.990089810806</v>
      </c>
      <c r="P463" s="15">
        <f>SUM($N$3:N463)/B463</f>
        <v>111.95811597699738</v>
      </c>
      <c r="Q463" s="15">
        <f t="shared" si="74"/>
        <v>23.28252942778072</v>
      </c>
      <c r="R463" s="15">
        <f>AVERAGE($Q$3:Q463)</f>
        <v>30.058339332934281</v>
      </c>
      <c r="S463" s="15">
        <f>SUM($M$3:M463)/P463</f>
        <v>0.57412284542243885</v>
      </c>
    </row>
    <row r="464" spans="1:19" x14ac:dyDescent="0.3">
      <c r="A464" s="17">
        <v>41198.833333333336</v>
      </c>
      <c r="B464" s="13">
        <v>462</v>
      </c>
      <c r="C464" s="15">
        <v>427</v>
      </c>
      <c r="D464" s="21">
        <f t="shared" si="79"/>
        <v>563.49866666666662</v>
      </c>
      <c r="E464" s="15">
        <f t="shared" si="71"/>
        <v>479.1765766101463</v>
      </c>
      <c r="F464" s="15">
        <f t="shared" si="75"/>
        <v>0.89111200514169397</v>
      </c>
      <c r="G464" s="21"/>
      <c r="H464" s="15" t="s">
        <v>2</v>
      </c>
      <c r="I464" s="15">
        <f t="shared" si="72"/>
        <v>465.24105845251813</v>
      </c>
      <c r="J464" s="15">
        <f t="shared" si="73"/>
        <v>-0.31027281479923485</v>
      </c>
      <c r="K464" s="22">
        <f t="shared" si="80"/>
        <v>0.68123174361325112</v>
      </c>
      <c r="L464" s="26">
        <f t="shared" si="76"/>
        <v>304.70775272231486</v>
      </c>
      <c r="M464" s="13">
        <f t="shared" si="77"/>
        <v>-122.29224727768514</v>
      </c>
      <c r="N464" s="15">
        <f t="shared" si="78"/>
        <v>122.29224727768514</v>
      </c>
      <c r="O464" s="15">
        <f>SUMSQ($M$3:M464)/B464</f>
        <v>22585.439015469714</v>
      </c>
      <c r="P464" s="15">
        <f>SUM($N$3:N464)/B464</f>
        <v>111.98048422656598</v>
      </c>
      <c r="Q464" s="15">
        <f t="shared" si="74"/>
        <v>28.639870556834929</v>
      </c>
      <c r="R464" s="15">
        <f>AVERAGE($Q$3:Q464)</f>
        <v>30.055269054198138</v>
      </c>
      <c r="S464" s="15">
        <f>SUM($M$3:M464)/P464</f>
        <v>-0.51807719501781513</v>
      </c>
    </row>
    <row r="465" spans="1:19" x14ac:dyDescent="0.3">
      <c r="A465" s="17">
        <v>41199.625</v>
      </c>
      <c r="B465" s="13">
        <v>463</v>
      </c>
      <c r="C465" s="15">
        <v>301</v>
      </c>
      <c r="D465" s="21">
        <f t="shared" si="79"/>
        <v>563.49866666666662</v>
      </c>
      <c r="E465" s="15">
        <f t="shared" si="71"/>
        <v>479.088037618459</v>
      </c>
      <c r="F465" s="15">
        <f t="shared" si="75"/>
        <v>0.62827701041392614</v>
      </c>
      <c r="G465" s="21"/>
      <c r="H465" s="15" t="s">
        <v>2</v>
      </c>
      <c r="I465" s="15">
        <f t="shared" si="72"/>
        <v>460.18235857743292</v>
      </c>
      <c r="J465" s="15">
        <f t="shared" si="73"/>
        <v>-0.78511552082783242</v>
      </c>
      <c r="K465" s="22">
        <f t="shared" si="80"/>
        <v>0.72105045594850592</v>
      </c>
      <c r="L465" s="26">
        <f t="shared" si="76"/>
        <v>335.23855496857425</v>
      </c>
      <c r="M465" s="13">
        <f t="shared" si="77"/>
        <v>34.238554968574249</v>
      </c>
      <c r="N465" s="15">
        <f t="shared" si="78"/>
        <v>34.238554968574249</v>
      </c>
      <c r="O465" s="15">
        <f>SUMSQ($M$3:M465)/B465</f>
        <v>22539.190288970509</v>
      </c>
      <c r="P465" s="15">
        <f>SUM($N$3:N465)/B465</f>
        <v>111.81257509209946</v>
      </c>
      <c r="Q465" s="15">
        <f t="shared" si="74"/>
        <v>11.374935205506395</v>
      </c>
      <c r="R465" s="15">
        <f>AVERAGE($Q$3:Q465)</f>
        <v>30.014922760788433</v>
      </c>
      <c r="S465" s="15">
        <f>SUM($M$3:M465)/P465</f>
        <v>-0.2126413793500202</v>
      </c>
    </row>
    <row r="466" spans="1:19" x14ac:dyDescent="0.3">
      <c r="A466" s="17">
        <v>41199.666666666664</v>
      </c>
      <c r="B466" s="13">
        <v>464</v>
      </c>
      <c r="C466" s="15">
        <v>466</v>
      </c>
      <c r="D466" s="21">
        <f t="shared" si="79"/>
        <v>562.24866666666662</v>
      </c>
      <c r="E466" s="15">
        <f t="shared" si="71"/>
        <v>478.99949862677164</v>
      </c>
      <c r="F466" s="15">
        <f t="shared" si="75"/>
        <v>0.97286114356269793</v>
      </c>
      <c r="G466" s="21"/>
      <c r="H466" s="15" t="s">
        <v>2</v>
      </c>
      <c r="I466" s="15">
        <f t="shared" si="72"/>
        <v>463.25246187010578</v>
      </c>
      <c r="J466" s="15">
        <f t="shared" si="73"/>
        <v>-0.39959363947776372</v>
      </c>
      <c r="K466" s="22">
        <f t="shared" si="80"/>
        <v>0.93583800042675946</v>
      </c>
      <c r="L466" s="26">
        <f t="shared" si="76"/>
        <v>429.92139734365929</v>
      </c>
      <c r="M466" s="13">
        <f t="shared" si="77"/>
        <v>-36.078602656340706</v>
      </c>
      <c r="N466" s="15">
        <f t="shared" si="78"/>
        <v>36.078602656340706</v>
      </c>
      <c r="O466" s="15">
        <f>SUMSQ($M$3:M466)/B466</f>
        <v>22493.419761558143</v>
      </c>
      <c r="P466" s="15">
        <f>SUM($N$3:N466)/B466</f>
        <v>111.64935532391895</v>
      </c>
      <c r="Q466" s="15">
        <f t="shared" si="74"/>
        <v>7.7421894112319114</v>
      </c>
      <c r="R466" s="15">
        <f>AVERAGE($Q$3:Q466)</f>
        <v>29.966921180293703</v>
      </c>
      <c r="S466" s="15">
        <f>SUM($M$3:M466)/P466</f>
        <v>-0.53609429878884063</v>
      </c>
    </row>
    <row r="467" spans="1:19" x14ac:dyDescent="0.3">
      <c r="A467" s="17">
        <v>41199.708333333336</v>
      </c>
      <c r="B467" s="13">
        <v>465</v>
      </c>
      <c r="C467" s="15">
        <v>844.428</v>
      </c>
      <c r="D467" s="21">
        <f t="shared" si="79"/>
        <v>559.91533333333325</v>
      </c>
      <c r="E467" s="15">
        <f t="shared" si="71"/>
        <v>478.91095963508428</v>
      </c>
      <c r="F467" s="15">
        <f t="shared" si="75"/>
        <v>1.7632254660520374</v>
      </c>
      <c r="G467" s="21"/>
      <c r="H467" s="15" t="s">
        <v>2</v>
      </c>
      <c r="I467" s="15">
        <f t="shared" si="72"/>
        <v>475.6972854831522</v>
      </c>
      <c r="J467" s="15">
        <f t="shared" si="73"/>
        <v>0.88484808577465524</v>
      </c>
      <c r="K467" s="22">
        <f t="shared" si="80"/>
        <v>1.4280944124471635</v>
      </c>
      <c r="L467" s="26">
        <f t="shared" si="76"/>
        <v>660.99759490530312</v>
      </c>
      <c r="M467" s="13">
        <f t="shared" si="77"/>
        <v>-183.43040509469688</v>
      </c>
      <c r="N467" s="15">
        <f t="shared" si="78"/>
        <v>183.43040509469688</v>
      </c>
      <c r="O467" s="15">
        <f>SUMSQ($M$3:M467)/B467</f>
        <v>22517.405339518675</v>
      </c>
      <c r="P467" s="15">
        <f>SUM($N$3:N467)/B467</f>
        <v>111.80372317288837</v>
      </c>
      <c r="Q467" s="15">
        <f t="shared" si="74"/>
        <v>21.722444671978771</v>
      </c>
      <c r="R467" s="15">
        <f>AVERAGE($Q$3:Q467)</f>
        <v>29.949191123286575</v>
      </c>
      <c r="S467" s="15">
        <f>SUM($M$3:M467)/P467</f>
        <v>-2.1760007720949877</v>
      </c>
    </row>
    <row r="468" spans="1:19" x14ac:dyDescent="0.3">
      <c r="A468" s="17">
        <v>41199.75</v>
      </c>
      <c r="B468" s="13">
        <v>466</v>
      </c>
      <c r="C468" s="15">
        <v>811.56399999999996</v>
      </c>
      <c r="D468" s="21">
        <f t="shared" si="79"/>
        <v>563.16533333333325</v>
      </c>
      <c r="E468" s="15">
        <f t="shared" si="71"/>
        <v>478.82242064339698</v>
      </c>
      <c r="F468" s="15">
        <f t="shared" si="75"/>
        <v>1.6949164554773686</v>
      </c>
      <c r="G468" s="21"/>
      <c r="H468" s="15" t="s">
        <v>2</v>
      </c>
      <c r="I468" s="15">
        <f t="shared" si="72"/>
        <v>491.39806694777246</v>
      </c>
      <c r="J468" s="15">
        <f t="shared" si="73"/>
        <v>2.3664414236592162</v>
      </c>
      <c r="K468" s="22">
        <f t="shared" si="80"/>
        <v>1.2990397506873752</v>
      </c>
      <c r="L468" s="26">
        <f t="shared" si="76"/>
        <v>619.09913597343609</v>
      </c>
      <c r="M468" s="13">
        <f t="shared" si="77"/>
        <v>-192.46486402656387</v>
      </c>
      <c r="N468" s="15">
        <f t="shared" si="78"/>
        <v>192.46486402656387</v>
      </c>
      <c r="O468" s="15">
        <f>SUMSQ($M$3:M468)/B468</f>
        <v>22548.575550989157</v>
      </c>
      <c r="P468" s="15">
        <f>SUM($N$3:N468)/B468</f>
        <v>111.97681574982758</v>
      </c>
      <c r="Q468" s="15">
        <f t="shared" si="74"/>
        <v>23.715303294202783</v>
      </c>
      <c r="R468" s="15">
        <f>AVERAGE($Q$3:Q468)</f>
        <v>29.93581368159326</v>
      </c>
      <c r="S468" s="15">
        <f>SUM($M$3:M468)/P468</f>
        <v>-3.8914292128773464</v>
      </c>
    </row>
    <row r="469" spans="1:19" x14ac:dyDescent="0.3">
      <c r="A469" s="17">
        <v>41199.791666666664</v>
      </c>
      <c r="B469" s="13">
        <v>467</v>
      </c>
      <c r="C469" s="15">
        <v>516</v>
      </c>
      <c r="D469" s="21">
        <f t="shared" si="79"/>
        <v>566.16533333333336</v>
      </c>
      <c r="E469" s="15">
        <f t="shared" si="71"/>
        <v>478.73388165170962</v>
      </c>
      <c r="F469" s="15">
        <f t="shared" si="75"/>
        <v>1.0778430768670817</v>
      </c>
      <c r="G469" s="21"/>
      <c r="H469" s="15" t="s">
        <v>2</v>
      </c>
      <c r="I469" s="15">
        <f t="shared" si="72"/>
        <v>499.63457421672314</v>
      </c>
      <c r="J469" s="15">
        <f t="shared" si="73"/>
        <v>2.9534480081883623</v>
      </c>
      <c r="K469" s="22">
        <f t="shared" si="80"/>
        <v>0.93399553670695001</v>
      </c>
      <c r="L469" s="26">
        <f t="shared" si="76"/>
        <v>461.17384700321867</v>
      </c>
      <c r="M469" s="13">
        <f t="shared" si="77"/>
        <v>-54.826152996781332</v>
      </c>
      <c r="N469" s="15">
        <f t="shared" si="78"/>
        <v>54.826152996781332</v>
      </c>
      <c r="O469" s="15">
        <f>SUMSQ($M$3:M469)/B469</f>
        <v>22506.728295103581</v>
      </c>
      <c r="P469" s="15">
        <f>SUM($N$3:N469)/B469</f>
        <v>111.8544374569945</v>
      </c>
      <c r="Q469" s="15">
        <f t="shared" si="74"/>
        <v>10.625223448988629</v>
      </c>
      <c r="R469" s="15">
        <f>AVERAGE($Q$3:Q469)</f>
        <v>29.894463381309311</v>
      </c>
      <c r="S469" s="15">
        <f>SUM($M$3:M469)/P469</f>
        <v>-4.3858430306733238</v>
      </c>
    </row>
    <row r="470" spans="1:19" x14ac:dyDescent="0.3">
      <c r="A470" s="17">
        <v>41199.833333333336</v>
      </c>
      <c r="B470" s="13">
        <v>468</v>
      </c>
      <c r="C470" s="15">
        <v>414</v>
      </c>
      <c r="D470" s="21">
        <f t="shared" si="79"/>
        <v>564.83199999999999</v>
      </c>
      <c r="E470" s="15">
        <f t="shared" si="71"/>
        <v>478.64534266002227</v>
      </c>
      <c r="F470" s="15">
        <f t="shared" si="75"/>
        <v>0.86494103901489483</v>
      </c>
      <c r="G470" s="21"/>
      <c r="H470" s="15" t="s">
        <v>2</v>
      </c>
      <c r="I470" s="15">
        <f t="shared" si="72"/>
        <v>513.10149080180281</v>
      </c>
      <c r="J470" s="15">
        <f t="shared" si="73"/>
        <v>4.0047948658774937</v>
      </c>
      <c r="K470" s="22">
        <f t="shared" si="80"/>
        <v>0.68123174361325112</v>
      </c>
      <c r="L470" s="26">
        <f t="shared" si="76"/>
        <v>342.37891469941189</v>
      </c>
      <c r="M470" s="13">
        <f t="shared" si="77"/>
        <v>-71.621085300588106</v>
      </c>
      <c r="N470" s="15">
        <f t="shared" si="78"/>
        <v>71.621085300588106</v>
      </c>
      <c r="O470" s="15">
        <f>SUMSQ($M$3:M470)/B470</f>
        <v>22469.597636053433</v>
      </c>
      <c r="P470" s="15">
        <f>SUM($N$3:N470)/B470</f>
        <v>111.76846875580561</v>
      </c>
      <c r="Q470" s="15">
        <f t="shared" si="74"/>
        <v>17.299779058113067</v>
      </c>
      <c r="R470" s="15">
        <f>AVERAGE($Q$3:Q470)</f>
        <v>29.867551662670007</v>
      </c>
      <c r="S470" s="15">
        <f>SUM($M$3:M470)/P470</f>
        <v>-5.0300151422807273</v>
      </c>
    </row>
    <row r="471" spans="1:19" x14ac:dyDescent="0.3">
      <c r="A471" s="17">
        <v>41200.625</v>
      </c>
      <c r="B471" s="13">
        <v>469</v>
      </c>
      <c r="C471" s="15">
        <v>353</v>
      </c>
      <c r="D471" s="21">
        <f t="shared" si="79"/>
        <v>562.86833333333334</v>
      </c>
      <c r="E471" s="15">
        <f t="shared" si="71"/>
        <v>478.55680366833496</v>
      </c>
      <c r="F471" s="15">
        <f t="shared" si="75"/>
        <v>0.73763448203872484</v>
      </c>
      <c r="G471" s="21"/>
      <c r="H471" s="15" t="s">
        <v>2</v>
      </c>
      <c r="I471" s="15">
        <f t="shared" si="72"/>
        <v>514.35200919636247</v>
      </c>
      <c r="J471" s="15">
        <f t="shared" si="73"/>
        <v>3.7293672187457103</v>
      </c>
      <c r="K471" s="22">
        <f t="shared" si="80"/>
        <v>0.72105045594850592</v>
      </c>
      <c r="L471" s="26">
        <f t="shared" si="76"/>
        <v>372.85972305451918</v>
      </c>
      <c r="M471" s="13">
        <f t="shared" si="77"/>
        <v>19.859723054519179</v>
      </c>
      <c r="N471" s="15">
        <f t="shared" si="78"/>
        <v>19.859723054519179</v>
      </c>
      <c r="O471" s="15">
        <f>SUMSQ($M$3:M471)/B471</f>
        <v>22422.529002713876</v>
      </c>
      <c r="P471" s="15">
        <f>SUM($N$3:N471)/B471</f>
        <v>111.57250128096278</v>
      </c>
      <c r="Q471" s="15">
        <f t="shared" si="74"/>
        <v>5.6259838681357452</v>
      </c>
      <c r="R471" s="15">
        <f>AVERAGE($Q$3:Q471)</f>
        <v>29.815863884856501</v>
      </c>
      <c r="S471" s="15">
        <f>SUM($M$3:M471)/P471</f>
        <v>-4.8608515627967774</v>
      </c>
    </row>
    <row r="472" spans="1:19" x14ac:dyDescent="0.3">
      <c r="A472" s="17">
        <v>41200.666666666664</v>
      </c>
      <c r="B472" s="13">
        <v>470</v>
      </c>
      <c r="C472" s="15">
        <v>450</v>
      </c>
      <c r="D472" s="21">
        <f t="shared" si="79"/>
        <v>560.65466666666669</v>
      </c>
      <c r="E472" s="15">
        <f t="shared" si="71"/>
        <v>478.46826467664761</v>
      </c>
      <c r="F472" s="15">
        <f t="shared" si="75"/>
        <v>0.94050124788132672</v>
      </c>
      <c r="G472" s="21"/>
      <c r="H472" s="15" t="s">
        <v>2</v>
      </c>
      <c r="I472" s="15">
        <f t="shared" si="72"/>
        <v>514.35848427493318</v>
      </c>
      <c r="J472" s="15">
        <f t="shared" si="73"/>
        <v>3.3570780047282094</v>
      </c>
      <c r="K472" s="22">
        <f t="shared" si="80"/>
        <v>0.93583800042675946</v>
      </c>
      <c r="L472" s="26">
        <f t="shared" si="76"/>
        <v>484.84023936265811</v>
      </c>
      <c r="M472" s="13">
        <f t="shared" si="77"/>
        <v>34.84023936265811</v>
      </c>
      <c r="N472" s="15">
        <f t="shared" si="78"/>
        <v>34.84023936265811</v>
      </c>
      <c r="O472" s="15">
        <f>SUMSQ($M$3:M472)/B472</f>
        <v>22377.40413734395</v>
      </c>
      <c r="P472" s="15">
        <f>SUM($N$3:N472)/B472</f>
        <v>111.40924114922171</v>
      </c>
      <c r="Q472" s="15">
        <f t="shared" si="74"/>
        <v>7.7422754139240242</v>
      </c>
      <c r="R472" s="15">
        <f>AVERAGE($Q$3:Q472)</f>
        <v>29.768898803003452</v>
      </c>
      <c r="S472" s="15">
        <f>SUM($M$3:M472)/P472</f>
        <v>-4.5552516345956686</v>
      </c>
    </row>
    <row r="473" spans="1:19" x14ac:dyDescent="0.3">
      <c r="A473" s="17">
        <v>41200.708333333336</v>
      </c>
      <c r="B473" s="13">
        <v>471</v>
      </c>
      <c r="C473" s="15">
        <v>844.428</v>
      </c>
      <c r="D473" s="21">
        <f t="shared" si="79"/>
        <v>558.15466666666669</v>
      </c>
      <c r="E473" s="15">
        <f t="shared" si="71"/>
        <v>478.37972568496025</v>
      </c>
      <c r="F473" s="15">
        <f t="shared" si="75"/>
        <v>1.7651835031071175</v>
      </c>
      <c r="G473" s="21"/>
      <c r="H473" s="15" t="s">
        <v>2</v>
      </c>
      <c r="I473" s="15">
        <f t="shared" si="72"/>
        <v>525.0737101272822</v>
      </c>
      <c r="J473" s="15">
        <f t="shared" si="73"/>
        <v>4.0928927894902909</v>
      </c>
      <c r="K473" s="22">
        <f t="shared" si="80"/>
        <v>1.4280944124471635</v>
      </c>
      <c r="L473" s="26">
        <f t="shared" si="76"/>
        <v>739.346701728526</v>
      </c>
      <c r="M473" s="13">
        <f t="shared" si="77"/>
        <v>-105.081298271474</v>
      </c>
      <c r="N473" s="15">
        <f t="shared" si="78"/>
        <v>105.081298271474</v>
      </c>
      <c r="O473" s="15">
        <f>SUMSQ($M$3:M473)/B473</f>
        <v>22353.337630144531</v>
      </c>
      <c r="P473" s="15">
        <f>SUM($N$3:N473)/B473</f>
        <v>111.39580602633902</v>
      </c>
      <c r="Q473" s="15">
        <f t="shared" si="74"/>
        <v>12.444080285290635</v>
      </c>
      <c r="R473" s="15">
        <f>AVERAGE($Q$3:Q473)</f>
        <v>29.73211574882572</v>
      </c>
      <c r="S473" s="15">
        <f>SUM($M$3:M473)/P473</f>
        <v>-5.4991157026206885</v>
      </c>
    </row>
    <row r="474" spans="1:19" x14ac:dyDescent="0.3">
      <c r="A474" s="17">
        <v>41200.75</v>
      </c>
      <c r="B474" s="13">
        <v>472</v>
      </c>
      <c r="C474" s="15">
        <v>788</v>
      </c>
      <c r="D474" s="21">
        <f t="shared" si="79"/>
        <v>559.40466666666669</v>
      </c>
      <c r="E474" s="15">
        <f t="shared" si="71"/>
        <v>478.29118669327295</v>
      </c>
      <c r="F474" s="15">
        <f t="shared" si="75"/>
        <v>1.6475319259966683</v>
      </c>
      <c r="G474" s="21"/>
      <c r="H474" s="15" t="s">
        <v>2</v>
      </c>
      <c r="I474" s="15">
        <f t="shared" si="72"/>
        <v>536.91013409214133</v>
      </c>
      <c r="J474" s="15">
        <f t="shared" si="73"/>
        <v>4.8672459070271756</v>
      </c>
      <c r="K474" s="22">
        <f t="shared" si="80"/>
        <v>1.2990397506873752</v>
      </c>
      <c r="L474" s="26">
        <f t="shared" si="76"/>
        <v>687.40845192508937</v>
      </c>
      <c r="M474" s="13">
        <f t="shared" si="77"/>
        <v>-100.59154807491063</v>
      </c>
      <c r="N474" s="15">
        <f t="shared" si="78"/>
        <v>100.59154807491063</v>
      </c>
      <c r="O474" s="15">
        <f>SUMSQ($M$3:M474)/B474</f>
        <v>22327.416701996146</v>
      </c>
      <c r="P474" s="15">
        <f>SUM($N$3:N474)/B474</f>
        <v>111.37291564932328</v>
      </c>
      <c r="Q474" s="15">
        <f t="shared" si="74"/>
        <v>12.765424882602872</v>
      </c>
      <c r="R474" s="15">
        <f>AVERAGE($Q$3:Q474)</f>
        <v>29.696169369871857</v>
      </c>
      <c r="S474" s="15">
        <f>SUM($M$3:M474)/P474</f>
        <v>-6.4034417168890307</v>
      </c>
    </row>
    <row r="475" spans="1:19" x14ac:dyDescent="0.3">
      <c r="A475" s="17">
        <v>41200.791666666664</v>
      </c>
      <c r="B475" s="13">
        <v>473</v>
      </c>
      <c r="C475" s="15">
        <v>513</v>
      </c>
      <c r="D475" s="21">
        <f t="shared" si="79"/>
        <v>569.94033333333334</v>
      </c>
      <c r="E475" s="15">
        <f t="shared" si="71"/>
        <v>478.20264770158559</v>
      </c>
      <c r="F475" s="15">
        <f t="shared" si="75"/>
        <v>1.0727669586642046</v>
      </c>
      <c r="G475" s="21"/>
      <c r="H475" s="15" t="s">
        <v>2</v>
      </c>
      <c r="I475" s="15">
        <f t="shared" si="72"/>
        <v>542.52495800330007</v>
      </c>
      <c r="J475" s="15">
        <f t="shared" si="73"/>
        <v>4.9420037074403318</v>
      </c>
      <c r="K475" s="22">
        <f t="shared" si="80"/>
        <v>0.93399553670695001</v>
      </c>
      <c r="L475" s="26">
        <f t="shared" si="76"/>
        <v>506.01765480800856</v>
      </c>
      <c r="M475" s="13">
        <f t="shared" si="77"/>
        <v>-6.9823451919914419</v>
      </c>
      <c r="N475" s="15">
        <f t="shared" si="78"/>
        <v>6.9823451919914419</v>
      </c>
      <c r="O475" s="15">
        <f>SUMSQ($M$3:M475)/B475</f>
        <v>22280.315933375394</v>
      </c>
      <c r="P475" s="15">
        <f>SUM($N$3:N475)/B475</f>
        <v>111.15221676886381</v>
      </c>
      <c r="Q475" s="15">
        <f t="shared" si="74"/>
        <v>1.3610809341113921</v>
      </c>
      <c r="R475" s="15">
        <f>AVERAGE($Q$3:Q475)</f>
        <v>29.636264320324795</v>
      </c>
      <c r="S475" s="15">
        <f>SUM($M$3:M475)/P475</f>
        <v>-6.4789739721516906</v>
      </c>
    </row>
    <row r="476" spans="1:19" x14ac:dyDescent="0.3">
      <c r="A476" s="17">
        <v>41200.833333333336</v>
      </c>
      <c r="B476" s="13">
        <v>474</v>
      </c>
      <c r="C476" s="15">
        <v>387</v>
      </c>
      <c r="D476" s="21">
        <f t="shared" si="79"/>
        <v>542.0236666666666</v>
      </c>
      <c r="E476" s="15">
        <f t="shared" si="71"/>
        <v>478.11410870989823</v>
      </c>
      <c r="F476" s="15">
        <f t="shared" si="75"/>
        <v>0.8094302028531376</v>
      </c>
      <c r="G476" s="21"/>
      <c r="H476" s="15" t="s">
        <v>2</v>
      </c>
      <c r="I476" s="15">
        <f t="shared" si="72"/>
        <v>549.5291273738718</v>
      </c>
      <c r="J476" s="15">
        <f t="shared" si="73"/>
        <v>5.1482202737534717</v>
      </c>
      <c r="K476" s="22">
        <f t="shared" si="80"/>
        <v>0.68123174361325112</v>
      </c>
      <c r="L476" s="26">
        <f t="shared" si="76"/>
        <v>372.95187289685668</v>
      </c>
      <c r="M476" s="13">
        <f t="shared" si="77"/>
        <v>-14.048127103143315</v>
      </c>
      <c r="N476" s="15">
        <f t="shared" si="78"/>
        <v>14.048127103143315</v>
      </c>
      <c r="O476" s="15">
        <f>SUMSQ($M$3:M476)/B476</f>
        <v>22233.727397387484</v>
      </c>
      <c r="P476" s="15">
        <f>SUM($N$3:N476)/B476</f>
        <v>110.94735582020195</v>
      </c>
      <c r="Q476" s="15">
        <f t="shared" si="74"/>
        <v>3.6300070033962051</v>
      </c>
      <c r="R476" s="15">
        <f>AVERAGE($Q$3:Q476)</f>
        <v>29.581398798559121</v>
      </c>
      <c r="S476" s="15">
        <f>SUM($M$3:M476)/P476</f>
        <v>-6.6175569581432701</v>
      </c>
    </row>
    <row r="477" spans="1:19" x14ac:dyDescent="0.3">
      <c r="A477" s="17">
        <v>41201.625</v>
      </c>
      <c r="B477" s="13">
        <v>475</v>
      </c>
      <c r="C477" s="15">
        <v>395</v>
      </c>
      <c r="D477" s="21">
        <f t="shared" si="79"/>
        <v>460.82133333333331</v>
      </c>
      <c r="E477" s="15">
        <f t="shared" si="71"/>
        <v>478.02556971821087</v>
      </c>
      <c r="F477" s="15">
        <f t="shared" si="75"/>
        <v>0.82631563042296408</v>
      </c>
      <c r="G477" s="21"/>
      <c r="H477" s="15" t="s">
        <v>2</v>
      </c>
      <c r="I477" s="15">
        <f t="shared" si="72"/>
        <v>553.99080007182272</v>
      </c>
      <c r="J477" s="15">
        <f t="shared" si="73"/>
        <v>5.0795655161732167</v>
      </c>
      <c r="K477" s="22">
        <f t="shared" si="80"/>
        <v>0.72105045594850592</v>
      </c>
      <c r="L477" s="26">
        <f t="shared" si="76"/>
        <v>399.95035442562818</v>
      </c>
      <c r="M477" s="13">
        <f t="shared" si="77"/>
        <v>4.9503544256281771</v>
      </c>
      <c r="N477" s="15">
        <f t="shared" si="78"/>
        <v>4.9503544256281771</v>
      </c>
      <c r="O477" s="15">
        <f>SUMSQ($M$3:M477)/B477</f>
        <v>22186.971141832855</v>
      </c>
      <c r="P477" s="15">
        <f>SUM($N$3:N477)/B477</f>
        <v>110.72420423831865</v>
      </c>
      <c r="Q477" s="15">
        <f t="shared" si="74"/>
        <v>1.2532542849691586</v>
      </c>
      <c r="R477" s="15">
        <f>AVERAGE($Q$3:Q477)</f>
        <v>29.521760599583143</v>
      </c>
      <c r="S477" s="15">
        <f>SUM($M$3:M477)/P477</f>
        <v>-6.5861849907752399</v>
      </c>
    </row>
    <row r="478" spans="1:19" x14ac:dyDescent="0.3">
      <c r="A478" s="17">
        <v>41201.666666666664</v>
      </c>
      <c r="B478" s="13">
        <v>476</v>
      </c>
      <c r="C478" s="15">
        <v>534.428</v>
      </c>
      <c r="D478" s="21">
        <f t="shared" si="79"/>
        <v>391.15466666666663</v>
      </c>
      <c r="E478" s="15">
        <f t="shared" si="71"/>
        <v>477.93703072652357</v>
      </c>
      <c r="F478" s="15">
        <f t="shared" si="75"/>
        <v>1.118197514822409</v>
      </c>
      <c r="G478" s="21"/>
      <c r="H478" s="15" t="s">
        <v>2</v>
      </c>
      <c r="I478" s="15">
        <f t="shared" si="72"/>
        <v>560.27022143539182</v>
      </c>
      <c r="J478" s="15">
        <f t="shared" si="73"/>
        <v>5.1995511009128048</v>
      </c>
      <c r="K478" s="22">
        <f t="shared" si="80"/>
        <v>0.93583800042675946</v>
      </c>
      <c r="L478" s="26">
        <f t="shared" si="76"/>
        <v>523.19929302972753</v>
      </c>
      <c r="M478" s="13">
        <f t="shared" si="77"/>
        <v>-11.228706970272469</v>
      </c>
      <c r="N478" s="15">
        <f t="shared" si="78"/>
        <v>11.228706970272469</v>
      </c>
      <c r="O478" s="15">
        <f>SUMSQ($M$3:M478)/B478</f>
        <v>22140.624739980736</v>
      </c>
      <c r="P478" s="15">
        <f>SUM($N$3:N478)/B478</f>
        <v>110.51518008439417</v>
      </c>
      <c r="Q478" s="15">
        <f t="shared" si="74"/>
        <v>2.1010701105242369</v>
      </c>
      <c r="R478" s="15">
        <f>AVERAGE($Q$3:Q478)</f>
        <v>29.464154106959072</v>
      </c>
      <c r="S478" s="15">
        <f>SUM($M$3:M478)/P478</f>
        <v>-6.7002451470898148</v>
      </c>
    </row>
    <row r="479" spans="1:19" x14ac:dyDescent="0.3">
      <c r="A479" s="17">
        <v>41201.708333333336</v>
      </c>
      <c r="B479" s="13">
        <v>477</v>
      </c>
      <c r="C479" s="15">
        <v>425</v>
      </c>
      <c r="D479" s="21">
        <f t="shared" si="79"/>
        <v>354.57133333333331</v>
      </c>
      <c r="E479" s="15">
        <f t="shared" si="71"/>
        <v>477.84849173483622</v>
      </c>
      <c r="F479" s="15">
        <f t="shared" si="75"/>
        <v>0.88940324674256277</v>
      </c>
      <c r="G479" s="21"/>
      <c r="H479" s="15" t="s">
        <v>2</v>
      </c>
      <c r="I479" s="15">
        <f t="shared" si="72"/>
        <v>538.68273246159822</v>
      </c>
      <c r="J479" s="15">
        <f t="shared" si="73"/>
        <v>2.5208470934421645</v>
      </c>
      <c r="K479" s="22">
        <f t="shared" si="80"/>
        <v>1.4280944124471635</v>
      </c>
      <c r="L479" s="26">
        <f t="shared" si="76"/>
        <v>807.54422256686519</v>
      </c>
      <c r="M479" s="13">
        <f t="shared" si="77"/>
        <v>382.54422256686519</v>
      </c>
      <c r="N479" s="15">
        <f t="shared" si="78"/>
        <v>382.54422256686519</v>
      </c>
      <c r="O479" s="15">
        <f>SUMSQ($M$3:M479)/B479</f>
        <v>22401.00096111136</v>
      </c>
      <c r="P479" s="15">
        <f>SUM($N$3:N479)/B479</f>
        <v>111.08547157806812</v>
      </c>
      <c r="Q479" s="15">
        <f t="shared" si="74"/>
        <v>90.010405309850626</v>
      </c>
      <c r="R479" s="15">
        <f>AVERAGE($Q$3:Q479)</f>
        <v>29.591085451199934</v>
      </c>
      <c r="S479" s="15">
        <f>SUM($M$3:M479)/P479</f>
        <v>-3.2221547191417037</v>
      </c>
    </row>
    <row r="480" spans="1:19" x14ac:dyDescent="0.3">
      <c r="A480" s="17">
        <v>41201.75</v>
      </c>
      <c r="B480" s="13">
        <v>478</v>
      </c>
      <c r="C480" s="15">
        <v>233</v>
      </c>
      <c r="D480" s="21">
        <f t="shared" si="79"/>
        <v>350.07133333333331</v>
      </c>
      <c r="E480" s="15">
        <f t="shared" si="71"/>
        <v>477.75995274314886</v>
      </c>
      <c r="F480" s="15">
        <f t="shared" si="75"/>
        <v>0.48769261354407495</v>
      </c>
      <c r="G480" s="21"/>
      <c r="H480" s="15" t="s">
        <v>2</v>
      </c>
      <c r="I480" s="15">
        <f t="shared" si="72"/>
        <v>505.01954724905636</v>
      </c>
      <c r="J480" s="15">
        <f t="shared" si="73"/>
        <v>-1.0975561371562379</v>
      </c>
      <c r="K480" s="22">
        <f t="shared" si="80"/>
        <v>1.2990397506873752</v>
      </c>
      <c r="L480" s="26">
        <f t="shared" si="76"/>
        <v>703.0449630562947</v>
      </c>
      <c r="M480" s="13">
        <f t="shared" si="77"/>
        <v>470.0449630562947</v>
      </c>
      <c r="N480" s="15">
        <f t="shared" si="78"/>
        <v>470.0449630562947</v>
      </c>
      <c r="O480" s="15">
        <f>SUMSQ($M$3:M480)/B480</f>
        <v>22816.359258880148</v>
      </c>
      <c r="P480" s="15">
        <f>SUM($N$3:N480)/B480</f>
        <v>111.83643285731128</v>
      </c>
      <c r="Q480" s="15">
        <f t="shared" si="74"/>
        <v>201.7360356464784</v>
      </c>
      <c r="R480" s="15">
        <f>AVERAGE($Q$3:Q480)</f>
        <v>29.951221330269554</v>
      </c>
      <c r="S480" s="15">
        <f>SUM($M$3:M480)/P480</f>
        <v>1.0024495928440347</v>
      </c>
    </row>
    <row r="481" spans="1:19" x14ac:dyDescent="0.3">
      <c r="A481" s="17">
        <v>41201.791666666664</v>
      </c>
      <c r="B481" s="13">
        <v>479</v>
      </c>
      <c r="C481" s="15">
        <v>232</v>
      </c>
      <c r="D481" s="21">
        <f t="shared" si="79"/>
        <v>358.738</v>
      </c>
      <c r="E481" s="15">
        <f t="shared" si="71"/>
        <v>477.6714137514615</v>
      </c>
      <c r="F481" s="15">
        <f t="shared" si="75"/>
        <v>0.48568952070619942</v>
      </c>
      <c r="G481" s="21"/>
      <c r="H481" s="15" t="s">
        <v>2</v>
      </c>
      <c r="I481" s="15">
        <f t="shared" si="72"/>
        <v>478.36931112924663</v>
      </c>
      <c r="J481" s="15">
        <f t="shared" si="73"/>
        <v>-3.6528241354215876</v>
      </c>
      <c r="K481" s="22">
        <f t="shared" si="80"/>
        <v>0.93399553670695001</v>
      </c>
      <c r="L481" s="26">
        <f t="shared" si="76"/>
        <v>470.66089054699404</v>
      </c>
      <c r="M481" s="13">
        <f t="shared" si="77"/>
        <v>238.66089054699404</v>
      </c>
      <c r="N481" s="15">
        <f t="shared" si="78"/>
        <v>238.66089054699404</v>
      </c>
      <c r="O481" s="15">
        <f>SUMSQ($M$3:M481)/B481</f>
        <v>22887.638301506042</v>
      </c>
      <c r="P481" s="15">
        <f>SUM($N$3:N481)/B481</f>
        <v>112.10120208004547</v>
      </c>
      <c r="Q481" s="15">
        <f t="shared" si="74"/>
        <v>102.87107351163536</v>
      </c>
      <c r="R481" s="15">
        <f>AVERAGE($Q$3:Q481)</f>
        <v>30.103454842130439</v>
      </c>
      <c r="S481" s="15">
        <f>SUM($M$3:M481)/P481</f>
        <v>3.1290590165078513</v>
      </c>
    </row>
    <row r="482" spans="1:19" x14ac:dyDescent="0.3">
      <c r="A482" s="17">
        <v>41201.833333333336</v>
      </c>
      <c r="B482" s="13">
        <v>480</v>
      </c>
      <c r="C482" s="15">
        <v>229</v>
      </c>
      <c r="D482" s="21">
        <f t="shared" si="79"/>
        <v>384.238</v>
      </c>
      <c r="E482" s="15">
        <f t="shared" si="71"/>
        <v>477.5828747597742</v>
      </c>
      <c r="F482" s="15">
        <f t="shared" si="75"/>
        <v>0.47949793031248822</v>
      </c>
      <c r="G482" s="21"/>
      <c r="H482" s="15" t="s">
        <v>2</v>
      </c>
      <c r="I482" s="15">
        <f t="shared" si="72"/>
        <v>460.86041803612994</v>
      </c>
      <c r="J482" s="15">
        <f t="shared" si="73"/>
        <v>-5.0384310311910969</v>
      </c>
      <c r="K482" s="22">
        <f t="shared" si="80"/>
        <v>0.68123174361325112</v>
      </c>
      <c r="L482" s="26">
        <f t="shared" si="76"/>
        <v>323.39194015676065</v>
      </c>
      <c r="M482" s="13">
        <f t="shared" si="77"/>
        <v>94.391940156760654</v>
      </c>
      <c r="N482" s="15">
        <f t="shared" si="78"/>
        <v>94.391940156760654</v>
      </c>
      <c r="O482" s="15">
        <f>SUMSQ($M$3:M482)/B482</f>
        <v>22858.517884974899</v>
      </c>
      <c r="P482" s="15">
        <f>SUM($N$3:N482)/B482</f>
        <v>112.06430778437196</v>
      </c>
      <c r="Q482" s="15">
        <f t="shared" si="74"/>
        <v>41.219187841380197</v>
      </c>
      <c r="R482" s="15">
        <f>AVERAGE($Q$3:Q482)</f>
        <v>30.12661261921221</v>
      </c>
      <c r="S482" s="15">
        <f>SUM($M$3:M482)/P482</f>
        <v>3.9723907289308782</v>
      </c>
    </row>
    <row r="483" spans="1:19" x14ac:dyDescent="0.3">
      <c r="A483" s="17">
        <v>41202.625</v>
      </c>
      <c r="B483" s="13">
        <v>481</v>
      </c>
      <c r="C483" s="15">
        <v>499</v>
      </c>
      <c r="D483" s="21">
        <f t="shared" si="79"/>
        <v>433.738</v>
      </c>
      <c r="E483" s="15">
        <f t="shared" si="71"/>
        <v>477.49433576808684</v>
      </c>
      <c r="F483" s="15">
        <f t="shared" si="75"/>
        <v>1.0450385745357997</v>
      </c>
      <c r="G483" s="21"/>
      <c r="H483" s="15" t="s">
        <v>2</v>
      </c>
      <c r="I483" s="15">
        <f t="shared" si="72"/>
        <v>479.44437667733359</v>
      </c>
      <c r="J483" s="15">
        <f t="shared" si="73"/>
        <v>-2.6761920639516221</v>
      </c>
      <c r="K483" s="22">
        <f t="shared" si="80"/>
        <v>0.72105045594850592</v>
      </c>
      <c r="L483" s="26">
        <f t="shared" si="76"/>
        <v>328.67065156126506</v>
      </c>
      <c r="M483" s="13">
        <f t="shared" si="77"/>
        <v>-170.32934843873494</v>
      </c>
      <c r="N483" s="15">
        <f t="shared" si="78"/>
        <v>170.32934843873494</v>
      </c>
      <c r="O483" s="15">
        <f>SUMSQ($M$3:M483)/B483</f>
        <v>22871.311167832671</v>
      </c>
      <c r="P483" s="15">
        <f>SUM($N$3:N483)/B483</f>
        <v>112.18544092502552</v>
      </c>
      <c r="Q483" s="15">
        <f t="shared" si="74"/>
        <v>34.134137963674341</v>
      </c>
      <c r="R483" s="15">
        <f>AVERAGE($Q$3:Q483)</f>
        <v>30.134944272735002</v>
      </c>
      <c r="S483" s="15">
        <f>SUM($M$3:M483)/P483</f>
        <v>2.4498176107507077</v>
      </c>
    </row>
    <row r="484" spans="1:19" x14ac:dyDescent="0.3">
      <c r="A484" s="17">
        <v>41202.666666666664</v>
      </c>
      <c r="B484" s="13">
        <v>482</v>
      </c>
      <c r="C484" s="15">
        <v>534.428</v>
      </c>
      <c r="D484" s="21">
        <f t="shared" si="79"/>
        <v>467.15466666666663</v>
      </c>
      <c r="E484" s="15">
        <f t="shared" si="71"/>
        <v>477.40579677639948</v>
      </c>
      <c r="F484" s="15">
        <f t="shared" si="75"/>
        <v>1.1194417906289222</v>
      </c>
      <c r="G484" s="21"/>
      <c r="H484" s="15" t="s">
        <v>2</v>
      </c>
      <c r="I484" s="15">
        <f t="shared" si="72"/>
        <v>486.19825855823916</v>
      </c>
      <c r="J484" s="15">
        <f t="shared" si="73"/>
        <v>-1.7331846694659032</v>
      </c>
      <c r="K484" s="22">
        <f t="shared" si="80"/>
        <v>0.93583800042675946</v>
      </c>
      <c r="L484" s="26">
        <f t="shared" si="76"/>
        <v>446.17778455568344</v>
      </c>
      <c r="M484" s="13">
        <f t="shared" si="77"/>
        <v>-88.250215444316552</v>
      </c>
      <c r="N484" s="15">
        <f t="shared" si="78"/>
        <v>88.250215444316552</v>
      </c>
      <c r="O484" s="15">
        <f>SUMSQ($M$3:M484)/B484</f>
        <v>22840.018199696024</v>
      </c>
      <c r="P484" s="15">
        <f>SUM($N$3:N484)/B484</f>
        <v>112.13578278087466</v>
      </c>
      <c r="Q484" s="15">
        <f t="shared" si="74"/>
        <v>16.513022417297847</v>
      </c>
      <c r="R484" s="15">
        <f>AVERAGE($Q$3:Q484)</f>
        <v>30.106683024072264</v>
      </c>
      <c r="S484" s="15">
        <f>SUM($M$3:M484)/P484</f>
        <v>1.6639082438854382</v>
      </c>
    </row>
    <row r="485" spans="1:19" x14ac:dyDescent="0.3">
      <c r="A485" s="17">
        <v>41202.708333333336</v>
      </c>
      <c r="B485" s="13">
        <v>483</v>
      </c>
      <c r="C485" s="15">
        <v>731</v>
      </c>
      <c r="D485" s="21">
        <f t="shared" si="79"/>
        <v>479.07133333333331</v>
      </c>
      <c r="E485" s="15">
        <f t="shared" si="71"/>
        <v>477.31725778471218</v>
      </c>
      <c r="F485" s="15">
        <f t="shared" si="75"/>
        <v>1.5314761577921161</v>
      </c>
      <c r="G485" s="21"/>
      <c r="H485" s="15" t="s">
        <v>2</v>
      </c>
      <c r="I485" s="15">
        <f t="shared" si="72"/>
        <v>487.20565844764525</v>
      </c>
      <c r="J485" s="15">
        <f t="shared" si="73"/>
        <v>-1.459126213578704</v>
      </c>
      <c r="K485" s="22">
        <f t="shared" si="80"/>
        <v>1.4280944124471635</v>
      </c>
      <c r="L485" s="26">
        <f t="shared" si="76"/>
        <v>691.8618650463593</v>
      </c>
      <c r="M485" s="13">
        <f t="shared" si="77"/>
        <v>-39.138134953640701</v>
      </c>
      <c r="N485" s="15">
        <f t="shared" si="78"/>
        <v>39.138134953640701</v>
      </c>
      <c r="O485" s="15">
        <f>SUMSQ($M$3:M485)/B485</f>
        <v>22795.90179267315</v>
      </c>
      <c r="P485" s="15">
        <f>SUM($N$3:N485)/B485</f>
        <v>111.98464893444147</v>
      </c>
      <c r="Q485" s="15">
        <f t="shared" si="74"/>
        <v>5.3540540292258143</v>
      </c>
      <c r="R485" s="15">
        <f>AVERAGE($Q$3:Q485)</f>
        <v>30.055435344993906</v>
      </c>
      <c r="S485" s="15">
        <f>SUM($M$3:M485)/P485</f>
        <v>1.3166583085537162</v>
      </c>
    </row>
    <row r="486" spans="1:19" x14ac:dyDescent="0.3">
      <c r="A486" s="17">
        <v>41202.75</v>
      </c>
      <c r="B486" s="13">
        <v>484</v>
      </c>
      <c r="C486" s="15">
        <v>521</v>
      </c>
      <c r="D486" s="21">
        <f t="shared" si="79"/>
        <v>481.57133333333331</v>
      </c>
      <c r="E486" s="15">
        <f t="shared" si="71"/>
        <v>477.22871879302483</v>
      </c>
      <c r="F486" s="15">
        <f t="shared" si="75"/>
        <v>1.0917197131758511</v>
      </c>
      <c r="G486" s="21"/>
      <c r="H486" s="15" t="s">
        <v>2</v>
      </c>
      <c r="I486" s="15">
        <f t="shared" si="72"/>
        <v>477.27842692224749</v>
      </c>
      <c r="J486" s="15">
        <f t="shared" si="73"/>
        <v>-2.3059367447606096</v>
      </c>
      <c r="K486" s="22">
        <f t="shared" si="80"/>
        <v>1.2990397506873752</v>
      </c>
      <c r="L486" s="26">
        <f t="shared" si="76"/>
        <v>631.00405413059889</v>
      </c>
      <c r="M486" s="13">
        <f t="shared" si="77"/>
        <v>110.00405413059889</v>
      </c>
      <c r="N486" s="15">
        <f t="shared" si="78"/>
        <v>110.00405413059889</v>
      </c>
      <c r="O486" s="15">
        <f>SUMSQ($M$3:M486)/B486</f>
        <v>22773.804664847725</v>
      </c>
      <c r="P486" s="15">
        <f>SUM($N$3:N486)/B486</f>
        <v>111.98055679641699</v>
      </c>
      <c r="Q486" s="15">
        <f t="shared" si="74"/>
        <v>21.114021906065044</v>
      </c>
      <c r="R486" s="15">
        <f>AVERAGE($Q$3:Q486)</f>
        <v>30.036961350285377</v>
      </c>
      <c r="S486" s="15">
        <f>SUM($M$3:M486)/P486</f>
        <v>2.2990560142387135</v>
      </c>
    </row>
    <row r="487" spans="1:19" x14ac:dyDescent="0.3">
      <c r="A487" s="17">
        <v>41202.791666666664</v>
      </c>
      <c r="B487" s="13">
        <v>485</v>
      </c>
      <c r="C487" s="15">
        <v>345</v>
      </c>
      <c r="D487" s="21">
        <f t="shared" si="79"/>
        <v>481.57133333333331</v>
      </c>
      <c r="E487" s="15">
        <f t="shared" si="71"/>
        <v>477.14017980133747</v>
      </c>
      <c r="F487" s="15">
        <f t="shared" si="75"/>
        <v>0.72305794943457602</v>
      </c>
      <c r="G487" s="21"/>
      <c r="H487" s="15" t="s">
        <v>2</v>
      </c>
      <c r="I487" s="15">
        <f t="shared" si="72"/>
        <v>464.4133191741567</v>
      </c>
      <c r="J487" s="15">
        <f t="shared" si="73"/>
        <v>-3.3618538450936279</v>
      </c>
      <c r="K487" s="22">
        <f t="shared" si="80"/>
        <v>0.93399553670695001</v>
      </c>
      <c r="L487" s="26">
        <f t="shared" si="76"/>
        <v>443.62218588435837</v>
      </c>
      <c r="M487" s="13">
        <f t="shared" si="77"/>
        <v>98.622185884358373</v>
      </c>
      <c r="N487" s="15">
        <f t="shared" si="78"/>
        <v>98.622185884358373</v>
      </c>
      <c r="O487" s="15">
        <f>SUMSQ($M$3:M487)/B487</f>
        <v>22746.902666669914</v>
      </c>
      <c r="P487" s="15">
        <f>SUM($N$3:N487)/B487</f>
        <v>111.95301376360862</v>
      </c>
      <c r="Q487" s="15">
        <f t="shared" si="74"/>
        <v>28.586140836045903</v>
      </c>
      <c r="R487" s="15">
        <f>AVERAGE($Q$3:Q487)</f>
        <v>30.03396996778179</v>
      </c>
      <c r="S487" s="15">
        <f>SUM($M$3:M487)/P487</f>
        <v>3.1805464318880636</v>
      </c>
    </row>
    <row r="488" spans="1:19" x14ac:dyDescent="0.3">
      <c r="A488" s="17">
        <v>41202.833333333336</v>
      </c>
      <c r="B488" s="13">
        <v>486</v>
      </c>
      <c r="C488" s="15">
        <v>259</v>
      </c>
      <c r="D488" s="21">
        <f t="shared" si="79"/>
        <v>461.57133333333331</v>
      </c>
      <c r="E488" s="15">
        <f t="shared" si="71"/>
        <v>477.05164080965017</v>
      </c>
      <c r="F488" s="15">
        <f t="shared" si="75"/>
        <v>0.54291816198436338</v>
      </c>
      <c r="G488" s="21"/>
      <c r="H488" s="15" t="s">
        <v>2</v>
      </c>
      <c r="I488" s="15">
        <f t="shared" si="72"/>
        <v>452.96568627692989</v>
      </c>
      <c r="J488" s="15">
        <f t="shared" si="73"/>
        <v>-4.1704317503069461</v>
      </c>
      <c r="K488" s="22">
        <f t="shared" si="80"/>
        <v>0.68123174361325112</v>
      </c>
      <c r="L488" s="26">
        <f t="shared" si="76"/>
        <v>314.08289362156205</v>
      </c>
      <c r="M488" s="13">
        <f t="shared" si="77"/>
        <v>55.08289362156205</v>
      </c>
      <c r="N488" s="15">
        <f t="shared" si="78"/>
        <v>55.08289362156205</v>
      </c>
      <c r="O488" s="15">
        <f>SUMSQ($M$3:M488)/B488</f>
        <v>22706.34139610007</v>
      </c>
      <c r="P488" s="15">
        <f>SUM($N$3:N488)/B488</f>
        <v>111.83599705549742</v>
      </c>
      <c r="Q488" s="15">
        <f t="shared" si="74"/>
        <v>21.267526494811602</v>
      </c>
      <c r="R488" s="15">
        <f>AVERAGE($Q$3:Q488)</f>
        <v>30.015932018248929</v>
      </c>
      <c r="S488" s="15">
        <f>SUM($M$3:M488)/P488</f>
        <v>3.6764070863739127</v>
      </c>
    </row>
    <row r="489" spans="1:19" x14ac:dyDescent="0.3">
      <c r="A489" s="17">
        <v>41203.625</v>
      </c>
      <c r="B489" s="13">
        <v>487</v>
      </c>
      <c r="C489" s="15">
        <v>499</v>
      </c>
      <c r="D489" s="21">
        <f t="shared" si="79"/>
        <v>432.57133333333331</v>
      </c>
      <c r="E489" s="15">
        <f t="shared" si="71"/>
        <v>476.96310181796281</v>
      </c>
      <c r="F489" s="15">
        <f t="shared" si="75"/>
        <v>1.0462025219519975</v>
      </c>
      <c r="G489" s="21"/>
      <c r="H489" s="15" t="s">
        <v>2</v>
      </c>
      <c r="I489" s="15">
        <f t="shared" si="72"/>
        <v>473.1203174468493</v>
      </c>
      <c r="J489" s="15">
        <f t="shared" si="73"/>
        <v>-1.7379254582843102</v>
      </c>
      <c r="K489" s="22">
        <f t="shared" si="80"/>
        <v>0.72105045594850592</v>
      </c>
      <c r="L489" s="26">
        <f t="shared" si="76"/>
        <v>323.60402290394723</v>
      </c>
      <c r="M489" s="13">
        <f t="shared" si="77"/>
        <v>-175.39597709605277</v>
      </c>
      <c r="N489" s="15">
        <f t="shared" si="78"/>
        <v>175.39597709605277</v>
      </c>
      <c r="O489" s="15">
        <f>SUMSQ($M$3:M489)/B489</f>
        <v>22722.886380464297</v>
      </c>
      <c r="P489" s="15">
        <f>SUM($N$3:N489)/B489</f>
        <v>111.96651036153551</v>
      </c>
      <c r="Q489" s="15">
        <f t="shared" si="74"/>
        <v>35.149494408026612</v>
      </c>
      <c r="R489" s="15">
        <f>AVERAGE($Q$3:Q489)</f>
        <v>30.026473214121161</v>
      </c>
      <c r="S489" s="15">
        <f>SUM($M$3:M489)/P489</f>
        <v>2.1056177800774032</v>
      </c>
    </row>
    <row r="490" spans="1:19" x14ac:dyDescent="0.3">
      <c r="A490" s="17">
        <v>41203.666666666664</v>
      </c>
      <c r="B490" s="13">
        <v>488</v>
      </c>
      <c r="C490" s="15">
        <v>534.428</v>
      </c>
      <c r="D490" s="21">
        <f t="shared" si="79"/>
        <v>416.988</v>
      </c>
      <c r="E490" s="15">
        <f t="shared" si="71"/>
        <v>476.87456282627545</v>
      </c>
      <c r="F490" s="15">
        <f t="shared" si="75"/>
        <v>1.1206888386594258</v>
      </c>
      <c r="G490" s="21"/>
      <c r="H490" s="15" t="s">
        <v>2</v>
      </c>
      <c r="I490" s="15">
        <f t="shared" si="72"/>
        <v>481.35104519590391</v>
      </c>
      <c r="J490" s="15">
        <f t="shared" si="73"/>
        <v>-0.74106013755041822</v>
      </c>
      <c r="K490" s="22">
        <f t="shared" si="80"/>
        <v>0.93583800042675946</v>
      </c>
      <c r="L490" s="26">
        <f t="shared" si="76"/>
        <v>441.13755515496155</v>
      </c>
      <c r="M490" s="13">
        <f t="shared" si="77"/>
        <v>-93.290444845038451</v>
      </c>
      <c r="N490" s="15">
        <f t="shared" si="78"/>
        <v>93.290444845038451</v>
      </c>
      <c r="O490" s="15">
        <f>SUMSQ($M$3:M490)/B490</f>
        <v>22694.157324560449</v>
      </c>
      <c r="P490" s="15">
        <f>SUM($N$3:N490)/B490</f>
        <v>111.92823973547711</v>
      </c>
      <c r="Q490" s="15">
        <f t="shared" si="74"/>
        <v>17.456129702230879</v>
      </c>
      <c r="R490" s="15">
        <f>AVERAGE($Q$3:Q490)</f>
        <v>30.000714313482042</v>
      </c>
      <c r="S490" s="15">
        <f>SUM($M$3:M490)/P490</f>
        <v>1.272853307459586</v>
      </c>
    </row>
    <row r="491" spans="1:19" x14ac:dyDescent="0.3">
      <c r="A491" s="17">
        <v>41203.708333333336</v>
      </c>
      <c r="B491" s="13">
        <v>489</v>
      </c>
      <c r="C491" s="15">
        <v>491</v>
      </c>
      <c r="D491" s="21">
        <f t="shared" si="79"/>
        <v>405.07133333333331</v>
      </c>
      <c r="E491" s="15">
        <f t="shared" si="71"/>
        <v>476.78602383458809</v>
      </c>
      <c r="F491" s="15">
        <f t="shared" si="75"/>
        <v>1.0298120654860956</v>
      </c>
      <c r="G491" s="21"/>
      <c r="H491" s="15" t="s">
        <v>2</v>
      </c>
      <c r="I491" s="15">
        <f t="shared" si="72"/>
        <v>466.9304669168751</v>
      </c>
      <c r="J491" s="15">
        <f t="shared" si="73"/>
        <v>-2.1090119516982568</v>
      </c>
      <c r="K491" s="22">
        <f t="shared" si="80"/>
        <v>1.4280944124471635</v>
      </c>
      <c r="L491" s="26">
        <f t="shared" si="76"/>
        <v>686.3564342281494</v>
      </c>
      <c r="M491" s="13">
        <f t="shared" si="77"/>
        <v>195.3564342281494</v>
      </c>
      <c r="N491" s="15">
        <f t="shared" si="78"/>
        <v>195.3564342281494</v>
      </c>
      <c r="O491" s="15">
        <f>SUMSQ($M$3:M491)/B491</f>
        <v>22725.793273578394</v>
      </c>
      <c r="P491" s="15">
        <f>SUM($N$3:N491)/B491</f>
        <v>112.0988495401656</v>
      </c>
      <c r="Q491" s="15">
        <f t="shared" si="74"/>
        <v>39.787461146262601</v>
      </c>
      <c r="R491" s="15">
        <f>AVERAGE($Q$3:Q491)</f>
        <v>30.020728110686093</v>
      </c>
      <c r="S491" s="15">
        <f>SUM($M$3:M491)/P491</f>
        <v>3.0136318593754754</v>
      </c>
    </row>
    <row r="492" spans="1:19" x14ac:dyDescent="0.3">
      <c r="A492" s="17">
        <v>41203.75</v>
      </c>
      <c r="B492" s="13">
        <v>490</v>
      </c>
      <c r="C492" s="15">
        <v>413</v>
      </c>
      <c r="D492" s="21">
        <f t="shared" si="79"/>
        <v>382.82133333333331</v>
      </c>
      <c r="E492" s="15">
        <f t="shared" si="71"/>
        <v>476.69748484290079</v>
      </c>
      <c r="F492" s="15">
        <f t="shared" si="75"/>
        <v>0.86637755207814282</v>
      </c>
      <c r="G492" s="21"/>
      <c r="H492" s="15" t="s">
        <v>2</v>
      </c>
      <c r="I492" s="15">
        <f t="shared" si="72"/>
        <v>450.13202403197141</v>
      </c>
      <c r="J492" s="15">
        <f t="shared" si="73"/>
        <v>-3.5779550450188005</v>
      </c>
      <c r="K492" s="22">
        <f t="shared" si="80"/>
        <v>1.2990397506873752</v>
      </c>
      <c r="L492" s="26">
        <f t="shared" si="76"/>
        <v>603.82154697210626</v>
      </c>
      <c r="M492" s="13">
        <f t="shared" si="77"/>
        <v>190.82154697210626</v>
      </c>
      <c r="N492" s="15">
        <f t="shared" si="78"/>
        <v>190.82154697210626</v>
      </c>
      <c r="O492" s="15">
        <f>SUMSQ($M$3:M492)/B492</f>
        <v>22753.726068507476</v>
      </c>
      <c r="P492" s="15">
        <f>SUM($N$3:N492)/B492</f>
        <v>112.25950810635322</v>
      </c>
      <c r="Q492" s="15">
        <f t="shared" si="74"/>
        <v>46.203764400025733</v>
      </c>
      <c r="R492" s="15">
        <f>AVERAGE($Q$3:Q492)</f>
        <v>30.053754715358217</v>
      </c>
      <c r="S492" s="15">
        <f>SUM($M$3:M492)/P492</f>
        <v>4.7091441986798523</v>
      </c>
    </row>
    <row r="493" spans="1:19" x14ac:dyDescent="0.3">
      <c r="A493" s="17">
        <v>41203.791666666664</v>
      </c>
      <c r="B493" s="13">
        <v>491</v>
      </c>
      <c r="C493" s="15">
        <v>266</v>
      </c>
      <c r="D493" s="21">
        <f t="shared" si="79"/>
        <v>365.03566666666666</v>
      </c>
      <c r="E493" s="15">
        <f t="shared" si="71"/>
        <v>476.60894585121343</v>
      </c>
      <c r="F493" s="15">
        <f t="shared" si="75"/>
        <v>0.55810954098842958</v>
      </c>
      <c r="G493" s="21"/>
      <c r="H493" s="15" t="s">
        <v>2</v>
      </c>
      <c r="I493" s="15">
        <f t="shared" si="72"/>
        <v>430.37845557183795</v>
      </c>
      <c r="J493" s="15">
        <f t="shared" si="73"/>
        <v>-5.1955163865302669</v>
      </c>
      <c r="K493" s="22">
        <f t="shared" si="80"/>
        <v>0.93399553670695001</v>
      </c>
      <c r="L493" s="26">
        <f t="shared" si="76"/>
        <v>417.07950733214119</v>
      </c>
      <c r="M493" s="13">
        <f t="shared" si="77"/>
        <v>151.07950733214119</v>
      </c>
      <c r="N493" s="15">
        <f t="shared" si="78"/>
        <v>151.07950733214119</v>
      </c>
      <c r="O493" s="15">
        <f>SUMSQ($M$3:M493)/B493</f>
        <v>22753.871264978381</v>
      </c>
      <c r="P493" s="15">
        <f>SUM($N$3:N493)/B493</f>
        <v>112.33857124123263</v>
      </c>
      <c r="Q493" s="15">
        <f t="shared" si="74"/>
        <v>56.796807267722251</v>
      </c>
      <c r="R493" s="15">
        <f>AVERAGE($Q$3:Q493)</f>
        <v>30.108221217501526</v>
      </c>
      <c r="S493" s="15">
        <f>SUM($M$3:M493)/P493</f>
        <v>6.0506886563316247</v>
      </c>
    </row>
    <row r="494" spans="1:19" x14ac:dyDescent="0.3">
      <c r="A494" s="17">
        <v>41203.833333333336</v>
      </c>
      <c r="B494" s="13">
        <v>492</v>
      </c>
      <c r="C494" s="15">
        <v>195</v>
      </c>
      <c r="D494" s="21">
        <f t="shared" si="79"/>
        <v>393.61899999999997</v>
      </c>
      <c r="E494" s="15">
        <f t="shared" si="71"/>
        <v>476.52040685952608</v>
      </c>
      <c r="F494" s="15">
        <f t="shared" si="75"/>
        <v>0.40921647256438326</v>
      </c>
      <c r="G494" s="21"/>
      <c r="H494" s="15" t="s">
        <v>2</v>
      </c>
      <c r="I494" s="15">
        <f t="shared" si="72"/>
        <v>411.28926557083389</v>
      </c>
      <c r="J494" s="15">
        <f t="shared" si="73"/>
        <v>-6.5848837479776465</v>
      </c>
      <c r="K494" s="22">
        <f t="shared" si="80"/>
        <v>0.68123174361325112</v>
      </c>
      <c r="L494" s="26">
        <f t="shared" si="76"/>
        <v>289.64811501581408</v>
      </c>
      <c r="M494" s="13">
        <f t="shared" si="77"/>
        <v>94.648115015814085</v>
      </c>
      <c r="N494" s="15">
        <f t="shared" si="78"/>
        <v>94.648115015814085</v>
      </c>
      <c r="O494" s="15">
        <f>SUMSQ($M$3:M494)/B494</f>
        <v>22725.831416220393</v>
      </c>
      <c r="P494" s="15">
        <f>SUM($N$3:N494)/B494</f>
        <v>112.30261502939236</v>
      </c>
      <c r="Q494" s="15">
        <f t="shared" si="74"/>
        <v>48.537494879904656</v>
      </c>
      <c r="R494" s="15">
        <f>AVERAGE($Q$3:Q494)</f>
        <v>30.145679090799092</v>
      </c>
      <c r="S494" s="15">
        <f>SUM($M$3:M494)/P494</f>
        <v>6.8954212107257673</v>
      </c>
    </row>
    <row r="495" spans="1:19" x14ac:dyDescent="0.3">
      <c r="A495" s="17">
        <v>41204.625</v>
      </c>
      <c r="B495" s="13">
        <v>493</v>
      </c>
      <c r="C495" s="15">
        <v>296</v>
      </c>
      <c r="D495" s="21">
        <f t="shared" si="79"/>
        <v>454.15466666666663</v>
      </c>
      <c r="E495" s="15">
        <f t="shared" si="71"/>
        <v>476.43186786783878</v>
      </c>
      <c r="F495" s="15">
        <f t="shared" si="75"/>
        <v>0.62128505661193467</v>
      </c>
      <c r="G495" s="21"/>
      <c r="H495" s="15" t="s">
        <v>2</v>
      </c>
      <c r="I495" s="15">
        <f t="shared" si="72"/>
        <v>405.28516239482923</v>
      </c>
      <c r="J495" s="15">
        <f t="shared" si="73"/>
        <v>-6.526805690780348</v>
      </c>
      <c r="K495" s="22">
        <f t="shared" si="80"/>
        <v>0.72105045594850592</v>
      </c>
      <c r="L495" s="26">
        <f t="shared" si="76"/>
        <v>291.81227903772873</v>
      </c>
      <c r="M495" s="13">
        <f t="shared" si="77"/>
        <v>-4.1877209622712712</v>
      </c>
      <c r="N495" s="15">
        <f t="shared" si="78"/>
        <v>4.1877209622712712</v>
      </c>
      <c r="O495" s="15">
        <f>SUMSQ($M$3:M495)/B495</f>
        <v>22679.769967114182</v>
      </c>
      <c r="P495" s="15">
        <f>SUM($N$3:N495)/B495</f>
        <v>112.08331504142659</v>
      </c>
      <c r="Q495" s="15">
        <f t="shared" si="74"/>
        <v>1.4147705953619159</v>
      </c>
      <c r="R495" s="15">
        <f>AVERAGE($Q$3:Q495)</f>
        <v>30.087401385940193</v>
      </c>
      <c r="S495" s="15">
        <f>SUM($M$3:M495)/P495</f>
        <v>6.8715500826033411</v>
      </c>
    </row>
    <row r="496" spans="1:19" x14ac:dyDescent="0.3">
      <c r="A496" s="17">
        <v>41204.666666666664</v>
      </c>
      <c r="B496" s="13">
        <v>494</v>
      </c>
      <c r="C496" s="15">
        <v>524</v>
      </c>
      <c r="D496" s="21">
        <f t="shared" si="79"/>
        <v>505.90466666666663</v>
      </c>
      <c r="E496" s="15">
        <f t="shared" si="71"/>
        <v>476.34332887615142</v>
      </c>
      <c r="F496" s="15">
        <f t="shared" si="75"/>
        <v>1.1000468952431561</v>
      </c>
      <c r="G496" s="21"/>
      <c r="H496" s="15" t="s">
        <v>2</v>
      </c>
      <c r="I496" s="15">
        <f t="shared" si="72"/>
        <v>414.87511801742181</v>
      </c>
      <c r="J496" s="15">
        <f t="shared" si="73"/>
        <v>-4.9151295594430549</v>
      </c>
      <c r="K496" s="22">
        <f t="shared" si="80"/>
        <v>0.93583800042675946</v>
      </c>
      <c r="L496" s="26">
        <f t="shared" si="76"/>
        <v>373.17322319137759</v>
      </c>
      <c r="M496" s="13">
        <f t="shared" si="77"/>
        <v>-150.82677680862241</v>
      </c>
      <c r="N496" s="15">
        <f t="shared" si="78"/>
        <v>150.82677680862241</v>
      </c>
      <c r="O496" s="15">
        <f>SUMSQ($M$3:M496)/B496</f>
        <v>22679.909535201965</v>
      </c>
      <c r="P496" s="15">
        <f>SUM($N$3:N496)/B496</f>
        <v>112.16174310168407</v>
      </c>
      <c r="Q496" s="15">
        <f t="shared" si="74"/>
        <v>28.783736032179853</v>
      </c>
      <c r="R496" s="15">
        <f>AVERAGE($Q$3:Q496)</f>
        <v>30.084762387248372</v>
      </c>
      <c r="S496" s="15">
        <f>SUM($M$3:M496)/P496</f>
        <v>5.5220195299679622</v>
      </c>
    </row>
    <row r="497" spans="1:19" x14ac:dyDescent="0.3">
      <c r="A497" s="17">
        <v>41204.708333333336</v>
      </c>
      <c r="B497" s="13">
        <v>495</v>
      </c>
      <c r="C497" s="15">
        <v>844.428</v>
      </c>
      <c r="D497" s="21">
        <f t="shared" si="79"/>
        <v>543.90466666666669</v>
      </c>
      <c r="E497" s="15">
        <f t="shared" si="71"/>
        <v>476.25478988446406</v>
      </c>
      <c r="F497" s="15">
        <f t="shared" si="75"/>
        <v>1.7730593328097595</v>
      </c>
      <c r="G497" s="21"/>
      <c r="H497" s="15" t="s">
        <v>2</v>
      </c>
      <c r="I497" s="15">
        <f t="shared" si="72"/>
        <v>428.09369368776782</v>
      </c>
      <c r="J497" s="15">
        <f t="shared" si="73"/>
        <v>-3.1017590364641485</v>
      </c>
      <c r="K497" s="22">
        <f t="shared" si="80"/>
        <v>1.4280944124471635</v>
      </c>
      <c r="L497" s="26">
        <f t="shared" si="76"/>
        <v>585.46156884374307</v>
      </c>
      <c r="M497" s="13">
        <f t="shared" si="77"/>
        <v>-258.96643115625693</v>
      </c>
      <c r="N497" s="15">
        <f t="shared" si="78"/>
        <v>258.96643115625693</v>
      </c>
      <c r="O497" s="15">
        <f>SUMSQ($M$3:M497)/B497</f>
        <v>22769.57358152642</v>
      </c>
      <c r="P497" s="15">
        <f>SUM($N$3:N497)/B497</f>
        <v>112.45831822906705</v>
      </c>
      <c r="Q497" s="15">
        <f t="shared" si="74"/>
        <v>30.667674586377636</v>
      </c>
      <c r="R497" s="15">
        <f>AVERAGE($Q$3:Q497)</f>
        <v>30.085939987650651</v>
      </c>
      <c r="S497" s="15">
        <f>SUM($M$3:M497)/P497</f>
        <v>3.2046798355316435</v>
      </c>
    </row>
    <row r="498" spans="1:19" x14ac:dyDescent="0.3">
      <c r="A498" s="17">
        <v>41204.75</v>
      </c>
      <c r="B498" s="13">
        <v>496</v>
      </c>
      <c r="C498" s="15">
        <v>786</v>
      </c>
      <c r="D498" s="21">
        <f t="shared" si="79"/>
        <v>565.40466666666669</v>
      </c>
      <c r="E498" s="15">
        <f t="shared" si="71"/>
        <v>476.1662508927767</v>
      </c>
      <c r="F498" s="15">
        <f t="shared" si="75"/>
        <v>1.6506839754524976</v>
      </c>
      <c r="G498" s="21"/>
      <c r="H498" s="15" t="s">
        <v>2</v>
      </c>
      <c r="I498" s="15">
        <f t="shared" si="72"/>
        <v>442.99897277639946</v>
      </c>
      <c r="J498" s="15">
        <f t="shared" si="73"/>
        <v>-1.3010552239545707</v>
      </c>
      <c r="K498" s="22">
        <f t="shared" si="80"/>
        <v>1.2990397506873752</v>
      </c>
      <c r="L498" s="26">
        <f t="shared" si="76"/>
        <v>552.08141683357474</v>
      </c>
      <c r="M498" s="13">
        <f t="shared" si="77"/>
        <v>-233.91858316642526</v>
      </c>
      <c r="N498" s="15">
        <f t="shared" si="78"/>
        <v>233.91858316642526</v>
      </c>
      <c r="O498" s="15">
        <f>SUMSQ($M$3:M498)/B498</f>
        <v>22833.985537109205</v>
      </c>
      <c r="P498" s="15">
        <f>SUM($N$3:N498)/B498</f>
        <v>112.703197795473</v>
      </c>
      <c r="Q498" s="15">
        <f t="shared" si="74"/>
        <v>29.760633990639345</v>
      </c>
      <c r="R498" s="15">
        <f>AVERAGE($Q$3:Q498)</f>
        <v>30.085284128785709</v>
      </c>
      <c r="S498" s="15">
        <f>SUM($M$3:M498)/P498</f>
        <v>1.1221892907562798</v>
      </c>
    </row>
    <row r="499" spans="1:19" x14ac:dyDescent="0.3">
      <c r="A499" s="17">
        <v>41204.791666666664</v>
      </c>
      <c r="B499" s="13">
        <v>497</v>
      </c>
      <c r="C499" s="15">
        <v>514</v>
      </c>
      <c r="D499" s="21">
        <f t="shared" si="79"/>
        <v>570.44033333333334</v>
      </c>
      <c r="E499" s="15">
        <f t="shared" si="71"/>
        <v>476.0777119010894</v>
      </c>
      <c r="F499" s="15">
        <f t="shared" si="75"/>
        <v>1.0796556678687563</v>
      </c>
      <c r="G499" s="21"/>
      <c r="H499" s="15" t="s">
        <v>2</v>
      </c>
      <c r="I499" s="15">
        <f t="shared" si="72"/>
        <v>452.56050869404419</v>
      </c>
      <c r="J499" s="15">
        <f t="shared" si="73"/>
        <v>-0.21479610979464037</v>
      </c>
      <c r="K499" s="22">
        <f t="shared" si="80"/>
        <v>0.93399553670695001</v>
      </c>
      <c r="L499" s="26">
        <f t="shared" si="76"/>
        <v>412.54388356673792</v>
      </c>
      <c r="M499" s="13">
        <f t="shared" si="77"/>
        <v>-101.45611643326208</v>
      </c>
      <c r="N499" s="15">
        <f t="shared" si="78"/>
        <v>101.45611643326208</v>
      </c>
      <c r="O499" s="15">
        <f>SUMSQ($M$3:M499)/B499</f>
        <v>22808.752857078242</v>
      </c>
      <c r="P499" s="15">
        <f>SUM($N$3:N499)/B499</f>
        <v>112.68056785309432</v>
      </c>
      <c r="Q499" s="15">
        <f t="shared" si="74"/>
        <v>19.738544053163828</v>
      </c>
      <c r="R499" s="15">
        <f>AVERAGE($Q$3:Q499)</f>
        <v>30.064465738291499</v>
      </c>
      <c r="S499" s="15">
        <f>SUM($M$3:M499)/P499</f>
        <v>0.22202768093449446</v>
      </c>
    </row>
    <row r="500" spans="1:19" x14ac:dyDescent="0.3">
      <c r="A500" s="17">
        <v>41204.833333333336</v>
      </c>
      <c r="B500" s="13">
        <v>498</v>
      </c>
      <c r="C500" s="15">
        <v>403</v>
      </c>
      <c r="D500" s="21">
        <f t="shared" si="79"/>
        <v>571.30933333333326</v>
      </c>
      <c r="E500" s="15">
        <f t="shared" si="71"/>
        <v>475.98917290940204</v>
      </c>
      <c r="F500" s="15">
        <f t="shared" si="75"/>
        <v>0.84665791353347752</v>
      </c>
      <c r="G500" s="21"/>
      <c r="H500" s="15" t="s">
        <v>2</v>
      </c>
      <c r="I500" s="15">
        <f t="shared" si="72"/>
        <v>466.26868995420904</v>
      </c>
      <c r="J500" s="15">
        <f t="shared" si="73"/>
        <v>1.1775016272013088</v>
      </c>
      <c r="K500" s="22">
        <f t="shared" si="80"/>
        <v>0.68123174361325112</v>
      </c>
      <c r="L500" s="26">
        <f t="shared" si="76"/>
        <v>308.15225849974689</v>
      </c>
      <c r="M500" s="13">
        <f t="shared" si="77"/>
        <v>-94.847741500253107</v>
      </c>
      <c r="N500" s="15">
        <f t="shared" si="78"/>
        <v>94.847741500253107</v>
      </c>
      <c r="O500" s="15">
        <f>SUMSQ($M$3:M500)/B500</f>
        <v>22781.016594448964</v>
      </c>
      <c r="P500" s="15">
        <f>SUM($N$3:N500)/B500</f>
        <v>112.6447589648356</v>
      </c>
      <c r="Q500" s="15">
        <f t="shared" si="74"/>
        <v>23.535419727109954</v>
      </c>
      <c r="R500" s="15">
        <f>AVERAGE($Q$3:Q500)</f>
        <v>30.051355204132498</v>
      </c>
      <c r="S500" s="15">
        <f>SUM($M$3:M500)/P500</f>
        <v>-0.61990932356868345</v>
      </c>
    </row>
    <row r="501" spans="1:19" x14ac:dyDescent="0.3">
      <c r="A501" s="17">
        <v>41205.625</v>
      </c>
      <c r="B501" s="13">
        <v>499</v>
      </c>
      <c r="C501" s="15">
        <v>346</v>
      </c>
      <c r="D501" s="21">
        <f t="shared" si="79"/>
        <v>573.43966666666665</v>
      </c>
      <c r="E501" s="15">
        <f t="shared" si="71"/>
        <v>475.90063391771469</v>
      </c>
      <c r="F501" s="15">
        <f t="shared" si="75"/>
        <v>0.72704252808334124</v>
      </c>
      <c r="G501" s="21"/>
      <c r="H501" s="15" t="s">
        <v>2</v>
      </c>
      <c r="I501" s="15">
        <f t="shared" si="72"/>
        <v>468.68711866980129</v>
      </c>
      <c r="J501" s="15">
        <f t="shared" si="73"/>
        <v>1.3015943360404034</v>
      </c>
      <c r="K501" s="22">
        <f t="shared" si="80"/>
        <v>0.72105045594850592</v>
      </c>
      <c r="L501" s="26">
        <f t="shared" si="76"/>
        <v>337.05228957116856</v>
      </c>
      <c r="M501" s="13">
        <f t="shared" si="77"/>
        <v>-8.9477104288314422</v>
      </c>
      <c r="N501" s="15">
        <f t="shared" si="78"/>
        <v>8.9477104288314422</v>
      </c>
      <c r="O501" s="15">
        <f>SUMSQ($M$3:M501)/B501</f>
        <v>22735.523698512028</v>
      </c>
      <c r="P501" s="15">
        <f>SUM($N$3:N501)/B501</f>
        <v>112.43694924833058</v>
      </c>
      <c r="Q501" s="15">
        <f t="shared" si="74"/>
        <v>2.5860434765408793</v>
      </c>
      <c r="R501" s="15">
        <f>AVERAGE($Q$3:Q501)</f>
        <v>29.996314499267584</v>
      </c>
      <c r="S501" s="15">
        <f>SUM($M$3:M501)/P501</f>
        <v>-0.7006348650414822</v>
      </c>
    </row>
    <row r="502" spans="1:19" x14ac:dyDescent="0.3">
      <c r="A502" s="17">
        <v>41205.666666666664</v>
      </c>
      <c r="B502" s="13">
        <v>500</v>
      </c>
      <c r="C502" s="15">
        <v>534.428</v>
      </c>
      <c r="D502" s="21">
        <f t="shared" si="79"/>
        <v>572.90333333333331</v>
      </c>
      <c r="E502" s="15">
        <f t="shared" si="71"/>
        <v>475.81209492602738</v>
      </c>
      <c r="F502" s="15">
        <f t="shared" si="75"/>
        <v>1.1231912885339441</v>
      </c>
      <c r="G502" s="21"/>
      <c r="H502" s="15" t="s">
        <v>2</v>
      </c>
      <c r="I502" s="15">
        <f t="shared" si="72"/>
        <v>480.09673411145297</v>
      </c>
      <c r="J502" s="15">
        <f t="shared" si="73"/>
        <v>2.3123964466015314</v>
      </c>
      <c r="K502" s="22">
        <f t="shared" si="80"/>
        <v>0.93583800042675946</v>
      </c>
      <c r="L502" s="26">
        <f t="shared" si="76"/>
        <v>439.83329740253299</v>
      </c>
      <c r="M502" s="13">
        <f t="shared" si="77"/>
        <v>-94.594702597467005</v>
      </c>
      <c r="N502" s="15">
        <f t="shared" si="78"/>
        <v>94.594702597467005</v>
      </c>
      <c r="O502" s="15">
        <f>SUMSQ($M$3:M502)/B502</f>
        <v>22707.948966634009</v>
      </c>
      <c r="P502" s="15">
        <f>SUM($N$3:N502)/B502</f>
        <v>112.40126475502885</v>
      </c>
      <c r="Q502" s="15">
        <f t="shared" si="74"/>
        <v>17.700177123479122</v>
      </c>
      <c r="R502" s="15">
        <f>AVERAGE($Q$3:Q502)</f>
        <v>29.971722224516007</v>
      </c>
      <c r="S502" s="15">
        <f>SUM($M$3:M502)/P502</f>
        <v>-1.5424377095542459</v>
      </c>
    </row>
    <row r="503" spans="1:19" x14ac:dyDescent="0.3">
      <c r="A503" s="17">
        <v>41205.708333333336</v>
      </c>
      <c r="B503" s="13">
        <v>501</v>
      </c>
      <c r="C503" s="15">
        <v>844.428</v>
      </c>
      <c r="D503" s="21">
        <f t="shared" si="79"/>
        <v>568.23666666666668</v>
      </c>
      <c r="E503" s="15">
        <f t="shared" si="71"/>
        <v>475.72355593434003</v>
      </c>
      <c r="F503" s="15">
        <f t="shared" si="75"/>
        <v>1.7750392837737659</v>
      </c>
      <c r="G503" s="21"/>
      <c r="H503" s="15" t="s">
        <v>2</v>
      </c>
      <c r="I503" s="15">
        <f t="shared" si="72"/>
        <v>493.29792157783606</v>
      </c>
      <c r="J503" s="15">
        <f t="shared" si="73"/>
        <v>3.4012755485796875</v>
      </c>
      <c r="K503" s="22">
        <f t="shared" si="80"/>
        <v>1.4280944124471635</v>
      </c>
      <c r="L503" s="26">
        <f t="shared" si="76"/>
        <v>688.9257838634519</v>
      </c>
      <c r="M503" s="13">
        <f t="shared" si="77"/>
        <v>-155.5022161365481</v>
      </c>
      <c r="N503" s="15">
        <f t="shared" si="78"/>
        <v>155.5022161365481</v>
      </c>
      <c r="O503" s="15">
        <f>SUMSQ($M$3:M503)/B503</f>
        <v>22710.889066946871</v>
      </c>
      <c r="P503" s="15">
        <f>SUM($N$3:N503)/B503</f>
        <v>112.48729459810573</v>
      </c>
      <c r="Q503" s="15">
        <f t="shared" si="74"/>
        <v>18.415094731172829</v>
      </c>
      <c r="R503" s="15">
        <f>AVERAGE($Q$3:Q503)</f>
        <v>29.948655103770815</v>
      </c>
      <c r="S503" s="15">
        <f>SUM($M$3:M503)/P503</f>
        <v>-2.9236561041964411</v>
      </c>
    </row>
    <row r="504" spans="1:19" x14ac:dyDescent="0.3">
      <c r="A504" s="17">
        <v>41205.75</v>
      </c>
      <c r="B504" s="13">
        <v>502</v>
      </c>
      <c r="C504" s="15">
        <v>811.56399999999996</v>
      </c>
      <c r="D504" s="21">
        <f t="shared" si="79"/>
        <v>563.07000000000005</v>
      </c>
      <c r="E504" s="15">
        <f t="shared" si="71"/>
        <v>475.63501694265267</v>
      </c>
      <c r="F504" s="15">
        <f t="shared" si="75"/>
        <v>1.7062747087392227</v>
      </c>
      <c r="G504" s="21"/>
      <c r="H504" s="15" t="s">
        <v>2</v>
      </c>
      <c r="I504" s="15">
        <f t="shared" si="72"/>
        <v>509.50342414951251</v>
      </c>
      <c r="J504" s="15">
        <f t="shared" si="73"/>
        <v>4.6816982508893634</v>
      </c>
      <c r="K504" s="22">
        <f t="shared" si="80"/>
        <v>1.2990397506873752</v>
      </c>
      <c r="L504" s="26">
        <f t="shared" si="76"/>
        <v>645.2320012017185</v>
      </c>
      <c r="M504" s="13">
        <f t="shared" si="77"/>
        <v>-166.33199879828146</v>
      </c>
      <c r="N504" s="15">
        <f t="shared" si="78"/>
        <v>166.33199879828146</v>
      </c>
      <c r="O504" s="15">
        <f>SUMSQ($M$3:M504)/B504</f>
        <v>22720.760470845846</v>
      </c>
      <c r="P504" s="15">
        <f>SUM($N$3:N504)/B504</f>
        <v>112.59455496503837</v>
      </c>
      <c r="Q504" s="15">
        <f t="shared" si="74"/>
        <v>20.495241139119216</v>
      </c>
      <c r="R504" s="15">
        <f>AVERAGE($Q$3:Q504)</f>
        <v>29.929823601849197</v>
      </c>
      <c r="S504" s="15">
        <f>SUM($M$3:M504)/P504</f>
        <v>-4.3981359884440474</v>
      </c>
    </row>
    <row r="505" spans="1:19" x14ac:dyDescent="0.3">
      <c r="A505" s="17">
        <v>41205.791666666664</v>
      </c>
      <c r="B505" s="13">
        <v>503</v>
      </c>
      <c r="C505" s="15">
        <v>482</v>
      </c>
      <c r="D505" s="21">
        <f t="shared" si="79"/>
        <v>559.70100000000002</v>
      </c>
      <c r="E505" s="15">
        <f t="shared" si="71"/>
        <v>475.54647795096537</v>
      </c>
      <c r="F505" s="15">
        <f t="shared" si="75"/>
        <v>1.0135707493342008</v>
      </c>
      <c r="G505" s="21"/>
      <c r="H505" s="15" t="s">
        <v>2</v>
      </c>
      <c r="I505" s="15">
        <f t="shared" si="72"/>
        <v>514.3728524877522</v>
      </c>
      <c r="J505" s="15">
        <f t="shared" si="73"/>
        <v>4.700471259624396</v>
      </c>
      <c r="K505" s="22">
        <f t="shared" si="80"/>
        <v>0.93399553670695001</v>
      </c>
      <c r="L505" s="26">
        <f t="shared" si="76"/>
        <v>480.24660936309209</v>
      </c>
      <c r="M505" s="13">
        <f t="shared" si="77"/>
        <v>-1.7533906369079091</v>
      </c>
      <c r="N505" s="15">
        <f t="shared" si="78"/>
        <v>1.7533906369079091</v>
      </c>
      <c r="O505" s="15">
        <f>SUMSQ($M$3:M505)/B505</f>
        <v>22675.596084976816</v>
      </c>
      <c r="P505" s="15">
        <f>SUM($N$3:N505)/B505</f>
        <v>112.374194797388</v>
      </c>
      <c r="Q505" s="15">
        <f t="shared" si="74"/>
        <v>0.36377399105973218</v>
      </c>
      <c r="R505" s="15">
        <f>AVERAGE($Q$3:Q505)</f>
        <v>29.871044179163729</v>
      </c>
      <c r="S505" s="15">
        <f>SUM($M$3:M505)/P505</f>
        <v>-4.4223636558865538</v>
      </c>
    </row>
    <row r="506" spans="1:19" x14ac:dyDescent="0.3">
      <c r="A506" s="17">
        <v>41205.833333333336</v>
      </c>
      <c r="B506" s="13">
        <v>504</v>
      </c>
      <c r="C506" s="15">
        <v>379</v>
      </c>
      <c r="D506" s="21">
        <f t="shared" si="79"/>
        <v>559.49866666666662</v>
      </c>
      <c r="E506" s="15">
        <f t="shared" si="71"/>
        <v>475.45793895927801</v>
      </c>
      <c r="F506" s="15">
        <f t="shared" si="75"/>
        <v>0.79712624176512192</v>
      </c>
      <c r="G506" s="21"/>
      <c r="H506" s="15" t="s">
        <v>2</v>
      </c>
      <c r="I506" s="15">
        <f t="shared" si="72"/>
        <v>522.80050980975477</v>
      </c>
      <c r="J506" s="15">
        <f t="shared" si="73"/>
        <v>5.0731898658622141</v>
      </c>
      <c r="K506" s="22">
        <f t="shared" si="80"/>
        <v>0.68123174361325112</v>
      </c>
      <c r="L506" s="26">
        <f t="shared" si="76"/>
        <v>353.60922539955089</v>
      </c>
      <c r="M506" s="13">
        <f t="shared" si="77"/>
        <v>-25.390774600449106</v>
      </c>
      <c r="N506" s="15">
        <f t="shared" si="78"/>
        <v>25.390774600449106</v>
      </c>
      <c r="O506" s="15">
        <f>SUMSQ($M$3:M506)/B506</f>
        <v>22631.883972575692</v>
      </c>
      <c r="P506" s="15">
        <f>SUM($N$3:N506)/B506</f>
        <v>112.2016086462036</v>
      </c>
      <c r="Q506" s="15">
        <f t="shared" si="74"/>
        <v>6.6994128233374948</v>
      </c>
      <c r="R506" s="15">
        <f>AVERAGE($Q$3:Q506)</f>
        <v>29.825068720124392</v>
      </c>
      <c r="S506" s="15">
        <f>SUM($M$3:M506)/P506</f>
        <v>-4.6554620369037609</v>
      </c>
    </row>
    <row r="507" spans="1:19" x14ac:dyDescent="0.3">
      <c r="A507" s="17">
        <v>41206.625</v>
      </c>
      <c r="B507" s="13">
        <v>505</v>
      </c>
      <c r="C507" s="15">
        <v>308</v>
      </c>
      <c r="D507" s="21">
        <f t="shared" si="79"/>
        <v>559.49866666666662</v>
      </c>
      <c r="E507" s="15">
        <f t="shared" si="71"/>
        <v>475.36939996759065</v>
      </c>
      <c r="F507" s="15">
        <f t="shared" si="75"/>
        <v>0.64791717771694723</v>
      </c>
      <c r="G507" s="21"/>
      <c r="H507" s="15" t="s">
        <v>2</v>
      </c>
      <c r="I507" s="15">
        <f t="shared" si="72"/>
        <v>517.80178706045945</v>
      </c>
      <c r="J507" s="15">
        <f t="shared" si="73"/>
        <v>4.0659986043464604</v>
      </c>
      <c r="K507" s="22">
        <f t="shared" si="80"/>
        <v>0.72105045594850592</v>
      </c>
      <c r="L507" s="26">
        <f t="shared" si="76"/>
        <v>380.62357183432829</v>
      </c>
      <c r="M507" s="13">
        <f t="shared" si="77"/>
        <v>72.623571834328288</v>
      </c>
      <c r="N507" s="15">
        <f t="shared" si="78"/>
        <v>72.623571834328288</v>
      </c>
      <c r="O507" s="15">
        <f>SUMSQ($M$3:M507)/B507</f>
        <v>22597.512287849753</v>
      </c>
      <c r="P507" s="15">
        <f>SUM($N$3:N507)/B507</f>
        <v>112.12323629608107</v>
      </c>
      <c r="Q507" s="15">
        <f t="shared" si="74"/>
        <v>23.579081764392303</v>
      </c>
      <c r="R507" s="15">
        <f>AVERAGE($Q$3:Q507)</f>
        <v>29.812700429122941</v>
      </c>
      <c r="S507" s="15">
        <f>SUM($M$3:M507)/P507</f>
        <v>-4.0110040751055651</v>
      </c>
    </row>
    <row r="508" spans="1:19" x14ac:dyDescent="0.3">
      <c r="A508" s="17">
        <v>41206.666666666664</v>
      </c>
      <c r="B508" s="13">
        <v>506</v>
      </c>
      <c r="C508" s="15">
        <v>532</v>
      </c>
      <c r="D508" s="21">
        <f t="shared" si="79"/>
        <v>566.99866666666662</v>
      </c>
      <c r="E508" s="15">
        <f t="shared" si="71"/>
        <v>475.28086097590329</v>
      </c>
      <c r="F508" s="15">
        <f t="shared" si="75"/>
        <v>1.1193381507255189</v>
      </c>
      <c r="G508" s="21"/>
      <c r="H508" s="15" t="s">
        <v>2</v>
      </c>
      <c r="I508" s="15">
        <f t="shared" si="72"/>
        <v>526.52845289101572</v>
      </c>
      <c r="J508" s="15">
        <f t="shared" si="73"/>
        <v>4.5320653269674418</v>
      </c>
      <c r="K508" s="22">
        <f t="shared" si="80"/>
        <v>0.93583800042675946</v>
      </c>
      <c r="L508" s="26">
        <f t="shared" si="76"/>
        <v>488.38370502369258</v>
      </c>
      <c r="M508" s="13">
        <f t="shared" si="77"/>
        <v>-43.616294976307415</v>
      </c>
      <c r="N508" s="15">
        <f t="shared" si="78"/>
        <v>43.616294976307415</v>
      </c>
      <c r="O508" s="15">
        <f>SUMSQ($M$3:M508)/B508</f>
        <v>22556.612819271904</v>
      </c>
      <c r="P508" s="15">
        <f>SUM($N$3:N508)/B508</f>
        <v>111.98784708398667</v>
      </c>
      <c r="Q508" s="15">
        <f t="shared" si="74"/>
        <v>8.1985516872758311</v>
      </c>
      <c r="R508" s="15">
        <f>AVERAGE($Q$3:Q508)</f>
        <v>29.769984720146958</v>
      </c>
      <c r="S508" s="15">
        <f>SUM($M$3:M508)/P508</f>
        <v>-4.4053266985651049</v>
      </c>
    </row>
    <row r="509" spans="1:19" x14ac:dyDescent="0.3">
      <c r="A509" s="17">
        <v>41206.708333333336</v>
      </c>
      <c r="B509" s="13">
        <v>507</v>
      </c>
      <c r="C509" s="15">
        <v>844.428</v>
      </c>
      <c r="D509" s="21">
        <f t="shared" si="79"/>
        <v>578.49866666666662</v>
      </c>
      <c r="E509" s="15">
        <f t="shared" si="71"/>
        <v>475.19232198421599</v>
      </c>
      <c r="F509" s="15">
        <f t="shared" si="75"/>
        <v>1.7770236616492481</v>
      </c>
      <c r="G509" s="21"/>
      <c r="H509" s="15" t="s">
        <v>2</v>
      </c>
      <c r="I509" s="15">
        <f t="shared" si="72"/>
        <v>537.08417047177181</v>
      </c>
      <c r="J509" s="15">
        <f t="shared" si="73"/>
        <v>5.1344305523463074</v>
      </c>
      <c r="K509" s="22">
        <f t="shared" si="80"/>
        <v>1.4280944124471635</v>
      </c>
      <c r="L509" s="26">
        <f t="shared" si="76"/>
        <v>758.40455873839676</v>
      </c>
      <c r="M509" s="13">
        <f t="shared" si="77"/>
        <v>-86.023441261603239</v>
      </c>
      <c r="N509" s="15">
        <f t="shared" si="78"/>
        <v>86.023441261603239</v>
      </c>
      <c r="O509" s="15">
        <f>SUMSQ($M$3:M509)/B509</f>
        <v>22526.718183428151</v>
      </c>
      <c r="P509" s="15">
        <f>SUM($N$3:N509)/B509</f>
        <v>111.93663523818314</v>
      </c>
      <c r="Q509" s="15">
        <f t="shared" si="74"/>
        <v>10.187184847210567</v>
      </c>
      <c r="R509" s="15">
        <f>AVERAGE($Q$3:Q509)</f>
        <v>29.731359868326571</v>
      </c>
      <c r="S509" s="15">
        <f>SUM($M$3:M509)/P509</f>
        <v>-5.1758433930296137</v>
      </c>
    </row>
    <row r="510" spans="1:19" x14ac:dyDescent="0.3">
      <c r="A510" s="17">
        <v>41206.75</v>
      </c>
      <c r="B510" s="13">
        <v>508</v>
      </c>
      <c r="C510" s="15">
        <v>811.56399999999996</v>
      </c>
      <c r="D510" s="21">
        <f t="shared" si="79"/>
        <v>582.24866666666662</v>
      </c>
      <c r="E510" s="15">
        <f t="shared" si="71"/>
        <v>475.10378299252864</v>
      </c>
      <c r="F510" s="15">
        <f t="shared" si="75"/>
        <v>1.7081825677922722</v>
      </c>
      <c r="G510" s="21"/>
      <c r="H510" s="15" t="s">
        <v>2</v>
      </c>
      <c r="I510" s="15">
        <f t="shared" si="72"/>
        <v>550.47088765744456</v>
      </c>
      <c r="J510" s="15">
        <f t="shared" si="73"/>
        <v>5.9596592156789523</v>
      </c>
      <c r="K510" s="22">
        <f t="shared" si="80"/>
        <v>1.2990397506873752</v>
      </c>
      <c r="L510" s="26">
        <f t="shared" si="76"/>
        <v>704.36351629242779</v>
      </c>
      <c r="M510" s="13">
        <f t="shared" si="77"/>
        <v>-107.20048370757218</v>
      </c>
      <c r="N510" s="15">
        <f t="shared" si="78"/>
        <v>107.20048370757218</v>
      </c>
      <c r="O510" s="15">
        <f>SUMSQ($M$3:M510)/B510</f>
        <v>22504.996186427583</v>
      </c>
      <c r="P510" s="15">
        <f>SUM($N$3:N510)/B510</f>
        <v>111.92731210524887</v>
      </c>
      <c r="Q510" s="15">
        <f t="shared" si="74"/>
        <v>13.209122596316764</v>
      </c>
      <c r="R510" s="15">
        <f>AVERAGE($Q$3:Q510)</f>
        <v>29.698835779208441</v>
      </c>
      <c r="S510" s="15">
        <f>SUM($M$3:M510)/P510</f>
        <v>-6.1340432887147962</v>
      </c>
    </row>
    <row r="511" spans="1:19" x14ac:dyDescent="0.3">
      <c r="A511" s="17">
        <v>41206.791666666664</v>
      </c>
      <c r="B511" s="13">
        <v>509</v>
      </c>
      <c r="C511" s="15">
        <v>572</v>
      </c>
      <c r="D511" s="21">
        <f t="shared" si="79"/>
        <v>579.24866666666674</v>
      </c>
      <c r="E511" s="15">
        <f t="shared" si="71"/>
        <v>475.01524400084128</v>
      </c>
      <c r="F511" s="15">
        <f t="shared" si="75"/>
        <v>1.2041718812691133</v>
      </c>
      <c r="G511" s="21"/>
      <c r="H511" s="15" t="s">
        <v>2</v>
      </c>
      <c r="I511" s="15">
        <f t="shared" si="72"/>
        <v>562.02975486478908</v>
      </c>
      <c r="J511" s="15">
        <f t="shared" si="73"/>
        <v>6.5195800148455092</v>
      </c>
      <c r="K511" s="22">
        <f t="shared" si="80"/>
        <v>0.93399553670695001</v>
      </c>
      <c r="L511" s="26">
        <f t="shared" si="76"/>
        <v>519.70364726690468</v>
      </c>
      <c r="M511" s="13">
        <f t="shared" si="77"/>
        <v>-52.296352733095318</v>
      </c>
      <c r="N511" s="15">
        <f t="shared" si="78"/>
        <v>52.296352733095318</v>
      </c>
      <c r="O511" s="15">
        <f>SUMSQ($M$3:M511)/B511</f>
        <v>22466.155149733586</v>
      </c>
      <c r="P511" s="15">
        <f>SUM($N$3:N511)/B511</f>
        <v>111.81015894341753</v>
      </c>
      <c r="Q511" s="15">
        <f t="shared" si="74"/>
        <v>9.1427190092823984</v>
      </c>
      <c r="R511" s="15">
        <f>AVERAGE($Q$3:Q511)</f>
        <v>29.658450481035697</v>
      </c>
      <c r="S511" s="15">
        <f>SUM($M$3:M511)/P511</f>
        <v>-6.6081949740371222</v>
      </c>
    </row>
    <row r="512" spans="1:19" x14ac:dyDescent="0.3">
      <c r="A512" s="17">
        <v>41206.833333333336</v>
      </c>
      <c r="B512" s="13">
        <v>510</v>
      </c>
      <c r="C512" s="15">
        <v>427</v>
      </c>
      <c r="D512" s="21">
        <f t="shared" si="79"/>
        <v>576.49866666666662</v>
      </c>
      <c r="E512" s="15">
        <f t="shared" si="71"/>
        <v>474.92670500915392</v>
      </c>
      <c r="F512" s="15">
        <f t="shared" si="75"/>
        <v>0.89908610212131546</v>
      </c>
      <c r="G512" s="21"/>
      <c r="H512" s="15" t="s">
        <v>2</v>
      </c>
      <c r="I512" s="15">
        <f t="shared" si="72"/>
        <v>574.3749802113241</v>
      </c>
      <c r="J512" s="15">
        <f t="shared" si="73"/>
        <v>7.1021445480144605</v>
      </c>
      <c r="K512" s="22">
        <f t="shared" si="80"/>
        <v>0.68123174361325112</v>
      </c>
      <c r="L512" s="26">
        <f t="shared" si="76"/>
        <v>387.31385473020765</v>
      </c>
      <c r="M512" s="13">
        <f t="shared" si="77"/>
        <v>-39.686145269792348</v>
      </c>
      <c r="N512" s="15">
        <f t="shared" si="78"/>
        <v>39.686145269792348</v>
      </c>
      <c r="O512" s="15">
        <f>SUMSQ($M$3:M512)/B512</f>
        <v>22425.192081060333</v>
      </c>
      <c r="P512" s="15">
        <f>SUM($N$3:N512)/B512</f>
        <v>111.66873930876336</v>
      </c>
      <c r="Q512" s="15">
        <f t="shared" si="74"/>
        <v>9.294179220091884</v>
      </c>
      <c r="R512" s="15">
        <f>AVERAGE($Q$3:Q512)</f>
        <v>29.618520537386789</v>
      </c>
      <c r="S512" s="15">
        <f>SUM($M$3:M512)/P512</f>
        <v>-6.9719554502472842</v>
      </c>
    </row>
    <row r="513" spans="1:19" x14ac:dyDescent="0.3">
      <c r="A513" s="17">
        <v>41207.625</v>
      </c>
      <c r="B513" s="13">
        <v>511</v>
      </c>
      <c r="C513" s="15">
        <v>305</v>
      </c>
      <c r="D513" s="21">
        <f t="shared" si="79"/>
        <v>576.28499999999997</v>
      </c>
      <c r="E513" s="15">
        <f t="shared" si="71"/>
        <v>474.83816601746662</v>
      </c>
      <c r="F513" s="15">
        <f t="shared" si="75"/>
        <v>0.64232410498523573</v>
      </c>
      <c r="G513" s="21"/>
      <c r="H513" s="15" t="s">
        <v>2</v>
      </c>
      <c r="I513" s="15">
        <f t="shared" si="72"/>
        <v>565.62880998627247</v>
      </c>
      <c r="J513" s="15">
        <f t="shared" si="73"/>
        <v>5.5173130707078517</v>
      </c>
      <c r="K513" s="22">
        <f t="shared" si="80"/>
        <v>0.72105045594850592</v>
      </c>
      <c r="L513" s="26">
        <f t="shared" si="76"/>
        <v>419.27434593134734</v>
      </c>
      <c r="M513" s="13">
        <f t="shared" si="77"/>
        <v>114.27434593134734</v>
      </c>
      <c r="N513" s="15">
        <f t="shared" si="78"/>
        <v>114.27434593134734</v>
      </c>
      <c r="O513" s="15">
        <f>SUMSQ($M$3:M513)/B513</f>
        <v>22406.862206416452</v>
      </c>
      <c r="P513" s="15">
        <f>SUM($N$3:N513)/B513</f>
        <v>111.67383834324984</v>
      </c>
      <c r="Q513" s="15">
        <f t="shared" si="74"/>
        <v>37.46699866601552</v>
      </c>
      <c r="R513" s="15">
        <f>AVERAGE($Q$3:Q513)</f>
        <v>29.633879594389978</v>
      </c>
      <c r="S513" s="15">
        <f>SUM($M$3:M513)/P513</f>
        <v>-5.9483504782280177</v>
      </c>
    </row>
    <row r="514" spans="1:19" x14ac:dyDescent="0.3">
      <c r="A514" s="17">
        <v>41207.666666666664</v>
      </c>
      <c r="B514" s="13">
        <v>512</v>
      </c>
      <c r="C514" s="15">
        <v>499</v>
      </c>
      <c r="D514" s="21">
        <f t="shared" si="79"/>
        <v>573.57133333333331</v>
      </c>
      <c r="E514" s="15">
        <f t="shared" si="71"/>
        <v>474.74962702577926</v>
      </c>
      <c r="F514" s="15">
        <f t="shared" si="75"/>
        <v>1.051080341286722</v>
      </c>
      <c r="G514" s="21"/>
      <c r="H514" s="15" t="s">
        <v>2</v>
      </c>
      <c r="I514" s="15">
        <f t="shared" si="72"/>
        <v>567.35270520720815</v>
      </c>
      <c r="J514" s="15">
        <f t="shared" si="73"/>
        <v>5.1379712857306341</v>
      </c>
      <c r="K514" s="22">
        <f t="shared" si="80"/>
        <v>0.93583800042675946</v>
      </c>
      <c r="L514" s="26">
        <f t="shared" si="76"/>
        <v>534.50024575314035</v>
      </c>
      <c r="M514" s="13">
        <f t="shared" si="77"/>
        <v>35.500245753140348</v>
      </c>
      <c r="N514" s="15">
        <f t="shared" si="78"/>
        <v>35.500245753140348</v>
      </c>
      <c r="O514" s="15">
        <f>SUMSQ($M$3:M514)/B514</f>
        <v>22365.560263529962</v>
      </c>
      <c r="P514" s="15">
        <f>SUM($N$3:N514)/B514</f>
        <v>111.52506179522227</v>
      </c>
      <c r="Q514" s="15">
        <f t="shared" si="74"/>
        <v>7.1142777060401494</v>
      </c>
      <c r="R514" s="15">
        <f>AVERAGE($Q$3:Q514)</f>
        <v>29.589895996951793</v>
      </c>
      <c r="S514" s="15">
        <f>SUM($M$3:M514)/P514</f>
        <v>-5.6379693841014742</v>
      </c>
    </row>
    <row r="515" spans="1:19" x14ac:dyDescent="0.3">
      <c r="A515" s="17">
        <v>41207.708333333336</v>
      </c>
      <c r="B515" s="13">
        <v>513</v>
      </c>
      <c r="C515" s="15">
        <v>844.428</v>
      </c>
      <c r="D515" s="21">
        <f t="shared" si="79"/>
        <v>564.40466666666669</v>
      </c>
      <c r="E515" s="15">
        <f t="shared" ref="E515:E548" si="81">(B515*$V$7)+$V$6</f>
        <v>474.6610880340919</v>
      </c>
      <c r="F515" s="15">
        <f t="shared" si="75"/>
        <v>1.7790124812998156</v>
      </c>
      <c r="G515" s="21"/>
      <c r="H515" s="15" t="s">
        <v>2</v>
      </c>
      <c r="I515" s="15">
        <f t="shared" ref="I515:I548" si="82">$V$4*(C515/K515)+(1-$V$4)*(I514+J514)</f>
        <v>574.37131291923185</v>
      </c>
      <c r="J515" s="15">
        <f t="shared" ref="J515:J578" si="83">$V$5*(I515-I514)+(1-$V$5)*J514</f>
        <v>5.3260349283599417</v>
      </c>
      <c r="K515" s="22">
        <f t="shared" si="80"/>
        <v>1.4280944124471635</v>
      </c>
      <c r="L515" s="26">
        <f t="shared" si="76"/>
        <v>817.57073627766249</v>
      </c>
      <c r="M515" s="13">
        <f t="shared" si="77"/>
        <v>-26.857263722337507</v>
      </c>
      <c r="N515" s="15">
        <f t="shared" si="78"/>
        <v>26.857263722337507</v>
      </c>
      <c r="O515" s="15">
        <f>SUMSQ($M$3:M515)/B515</f>
        <v>22323.368747645207</v>
      </c>
      <c r="P515" s="15">
        <f>SUM($N$3:N515)/B515</f>
        <v>111.36001735453439</v>
      </c>
      <c r="Q515" s="15">
        <f t="shared" ref="Q515:Q548" si="84">(N515/C515)*100</f>
        <v>3.1805273773888962</v>
      </c>
      <c r="R515" s="15">
        <f>AVERAGE($Q$3:Q515)</f>
        <v>29.538415746231394</v>
      </c>
      <c r="S515" s="15">
        <f>SUM($M$3:M515)/P515</f>
        <v>-5.8875004086655656</v>
      </c>
    </row>
    <row r="516" spans="1:19" x14ac:dyDescent="0.3">
      <c r="A516" s="17">
        <v>41207.75</v>
      </c>
      <c r="B516" s="13">
        <v>514</v>
      </c>
      <c r="C516" s="15">
        <v>809</v>
      </c>
      <c r="D516" s="21">
        <f t="shared" si="79"/>
        <v>569.65466666666669</v>
      </c>
      <c r="E516" s="15">
        <f t="shared" si="81"/>
        <v>474.5725490424046</v>
      </c>
      <c r="F516" s="15">
        <f t="shared" ref="F516:F548" si="85">C516/E516</f>
        <v>1.7046919414795592</v>
      </c>
      <c r="G516" s="21"/>
      <c r="H516" s="15" t="s">
        <v>2</v>
      </c>
      <c r="I516" s="15">
        <f t="shared" si="82"/>
        <v>584.00438323648791</v>
      </c>
      <c r="J516" s="15">
        <f t="shared" si="83"/>
        <v>5.7567384672495532</v>
      </c>
      <c r="K516" s="22">
        <f t="shared" si="80"/>
        <v>1.2990397506873752</v>
      </c>
      <c r="L516" s="26">
        <f t="shared" ref="L516:L548" si="86">(I515+J515)*K516</f>
        <v>753.04989822206824</v>
      </c>
      <c r="M516" s="13">
        <f t="shared" ref="M516:M548" si="87">L516-C516</f>
        <v>-55.950101777931764</v>
      </c>
      <c r="N516" s="15">
        <f t="shared" ref="N516:N548" si="88">ABS(M516)</f>
        <v>55.950101777931764</v>
      </c>
      <c r="O516" s="15">
        <f>SUMSQ($M$3:M516)/B516</f>
        <v>22286.028368542709</v>
      </c>
      <c r="P516" s="15">
        <f>SUM($N$3:N516)/B516</f>
        <v>111.25221596236202</v>
      </c>
      <c r="Q516" s="15">
        <f t="shared" si="84"/>
        <v>6.915958192575002</v>
      </c>
      <c r="R516" s="15">
        <f>AVERAGE($Q$3:Q516)</f>
        <v>29.494403182897432</v>
      </c>
      <c r="S516" s="15">
        <f>SUM($M$3:M516)/P516</f>
        <v>-6.3961175362340148</v>
      </c>
    </row>
    <row r="517" spans="1:19" x14ac:dyDescent="0.3">
      <c r="A517" s="17">
        <v>41207.791666666664</v>
      </c>
      <c r="B517" s="13">
        <v>515</v>
      </c>
      <c r="C517" s="15">
        <v>542</v>
      </c>
      <c r="D517" s="21">
        <f t="shared" si="79"/>
        <v>584.5236666666666</v>
      </c>
      <c r="E517" s="15">
        <f t="shared" si="81"/>
        <v>474.48401005071725</v>
      </c>
      <c r="F517" s="15">
        <f t="shared" si="85"/>
        <v>1.1422934988727356</v>
      </c>
      <c r="G517" s="21"/>
      <c r="H517" s="15" t="s">
        <v>2</v>
      </c>
      <c r="I517" s="15">
        <f t="shared" si="82"/>
        <v>588.81526542847917</v>
      </c>
      <c r="J517" s="15">
        <f t="shared" si="83"/>
        <v>5.6621528397237233</v>
      </c>
      <c r="K517" s="22">
        <f t="shared" si="80"/>
        <v>0.93399553670695001</v>
      </c>
      <c r="L517" s="26">
        <f t="shared" si="86"/>
        <v>550.83425539457517</v>
      </c>
      <c r="M517" s="13">
        <f t="shared" si="87"/>
        <v>8.8342553945751661</v>
      </c>
      <c r="N517" s="15">
        <f t="shared" si="88"/>
        <v>8.8342553945751661</v>
      </c>
      <c r="O517" s="15">
        <f>SUMSQ($M$3:M517)/B517</f>
        <v>22242.906068930737</v>
      </c>
      <c r="P517" s="15">
        <f>SUM($N$3:N517)/B517</f>
        <v>111.0533461360168</v>
      </c>
      <c r="Q517" s="15">
        <f t="shared" si="84"/>
        <v>1.6299364196633148</v>
      </c>
      <c r="R517" s="15">
        <f>AVERAGE($Q$3:Q517)</f>
        <v>29.440297422192124</v>
      </c>
      <c r="S517" s="15">
        <f>SUM($M$3:M517)/P517</f>
        <v>-6.3280217887938743</v>
      </c>
    </row>
    <row r="518" spans="1:19" x14ac:dyDescent="0.3">
      <c r="A518" s="17">
        <v>41207.833333333336</v>
      </c>
      <c r="B518" s="13">
        <v>516</v>
      </c>
      <c r="C518" s="15">
        <v>347</v>
      </c>
      <c r="D518" s="21">
        <f t="shared" si="79"/>
        <v>585.19033333333334</v>
      </c>
      <c r="E518" s="15">
        <f t="shared" si="81"/>
        <v>474.39547105902989</v>
      </c>
      <c r="F518" s="15">
        <f t="shared" si="85"/>
        <v>0.73145723593306011</v>
      </c>
      <c r="G518" s="21"/>
      <c r="H518" s="15" t="s">
        <v>2</v>
      </c>
      <c r="I518" s="15">
        <f t="shared" si="82"/>
        <v>585.9668212901405</v>
      </c>
      <c r="J518" s="15">
        <f t="shared" si="83"/>
        <v>4.8110931419174845</v>
      </c>
      <c r="K518" s="22">
        <f t="shared" si="80"/>
        <v>0.68123174361325112</v>
      </c>
      <c r="L518" s="26">
        <f t="shared" si="86"/>
        <v>404.97688818555184</v>
      </c>
      <c r="M518" s="13">
        <f t="shared" si="87"/>
        <v>57.976888185551843</v>
      </c>
      <c r="N518" s="15">
        <f t="shared" si="88"/>
        <v>57.976888185551843</v>
      </c>
      <c r="O518" s="15">
        <f>SUMSQ($M$3:M518)/B518</f>
        <v>22206.313847021338</v>
      </c>
      <c r="P518" s="15">
        <f>SUM($N$3:N518)/B518</f>
        <v>110.95048478339962</v>
      </c>
      <c r="Q518" s="15">
        <f t="shared" si="84"/>
        <v>16.708036941081222</v>
      </c>
      <c r="R518" s="15">
        <f>AVERAGE($Q$3:Q518)</f>
        <v>29.415622498779118</v>
      </c>
      <c r="S518" s="15">
        <f>SUM($M$3:M518)/P518</f>
        <v>-5.8113410422709659</v>
      </c>
    </row>
    <row r="519" spans="1:19" x14ac:dyDescent="0.3">
      <c r="A519" s="17">
        <v>41208.625</v>
      </c>
      <c r="B519" s="13">
        <v>517</v>
      </c>
      <c r="C519" s="15">
        <v>448</v>
      </c>
      <c r="D519" s="21">
        <f t="shared" ref="D519:D545" si="89">(C516+C522+2*SUM(C517:C521))/12</f>
        <v>570.90466666666669</v>
      </c>
      <c r="E519" s="15">
        <f t="shared" si="81"/>
        <v>474.30693206734259</v>
      </c>
      <c r="F519" s="15">
        <f t="shared" si="85"/>
        <v>0.94453605821723996</v>
      </c>
      <c r="G519" s="21"/>
      <c r="H519" s="15" t="s">
        <v>2</v>
      </c>
      <c r="I519" s="15">
        <f t="shared" si="82"/>
        <v>593.83169731962187</v>
      </c>
      <c r="J519" s="15">
        <f t="shared" si="83"/>
        <v>5.1164714306738732</v>
      </c>
      <c r="K519" s="22">
        <f t="shared" si="80"/>
        <v>0.72105045594850592</v>
      </c>
      <c r="L519" s="26">
        <f t="shared" si="86"/>
        <v>425.98068456554279</v>
      </c>
      <c r="M519" s="13">
        <f t="shared" si="87"/>
        <v>-22.019315434457212</v>
      </c>
      <c r="N519" s="15">
        <f t="shared" si="88"/>
        <v>22.019315434457212</v>
      </c>
      <c r="O519" s="15">
        <f>SUMSQ($M$3:M519)/B519</f>
        <v>22164.299410667722</v>
      </c>
      <c r="P519" s="15">
        <f>SUM($N$3:N519)/B519</f>
        <v>110.77847091618696</v>
      </c>
      <c r="Q519" s="15">
        <f t="shared" si="84"/>
        <v>4.9150257666199133</v>
      </c>
      <c r="R519" s="15">
        <f>AVERAGE($Q$3:Q519)</f>
        <v>29.368232563126973</v>
      </c>
      <c r="S519" s="15">
        <f>SUM($M$3:M519)/P519</f>
        <v>-6.0191336439421477</v>
      </c>
    </row>
    <row r="520" spans="1:19" x14ac:dyDescent="0.3">
      <c r="A520" s="17">
        <v>41208.666666666664</v>
      </c>
      <c r="B520" s="13">
        <v>518</v>
      </c>
      <c r="C520" s="15">
        <v>534.428</v>
      </c>
      <c r="D520" s="21">
        <f t="shared" si="89"/>
        <v>552.98799999999994</v>
      </c>
      <c r="E520" s="15">
        <f t="shared" si="81"/>
        <v>474.21839307565523</v>
      </c>
      <c r="F520" s="15">
        <f t="shared" si="85"/>
        <v>1.1269659882524614</v>
      </c>
      <c r="G520" s="21"/>
      <c r="H520" s="15" t="s">
        <v>2</v>
      </c>
      <c r="I520" s="15">
        <f t="shared" si="82"/>
        <v>596.16024428146159</v>
      </c>
      <c r="J520" s="15">
        <f t="shared" si="83"/>
        <v>4.8376789837904584</v>
      </c>
      <c r="K520" s="22">
        <f t="shared" si="80"/>
        <v>0.93583800042675946</v>
      </c>
      <c r="L520" s="26">
        <f t="shared" si="86"/>
        <v>560.51845660254605</v>
      </c>
      <c r="M520" s="13">
        <f t="shared" si="87"/>
        <v>26.090456602546055</v>
      </c>
      <c r="N520" s="15">
        <f t="shared" si="88"/>
        <v>26.090456602546055</v>
      </c>
      <c r="O520" s="15">
        <f>SUMSQ($M$3:M520)/B520</f>
        <v>22122.825303553942</v>
      </c>
      <c r="P520" s="15">
        <f>SUM($N$3:N520)/B520</f>
        <v>110.61498054106411</v>
      </c>
      <c r="Q520" s="15">
        <f t="shared" si="84"/>
        <v>4.8819404302443088</v>
      </c>
      <c r="R520" s="15">
        <f>AVERAGE($Q$3:Q520)</f>
        <v>29.320961728893611</v>
      </c>
      <c r="S520" s="15">
        <f>SUM($M$3:M520)/P520</f>
        <v>-5.7921627032759053</v>
      </c>
    </row>
    <row r="521" spans="1:19" x14ac:dyDescent="0.3">
      <c r="A521" s="17">
        <v>41208.708333333336</v>
      </c>
      <c r="B521" s="13">
        <v>519</v>
      </c>
      <c r="C521" s="15">
        <v>817</v>
      </c>
      <c r="D521" s="21">
        <f t="shared" si="89"/>
        <v>544.07133333333331</v>
      </c>
      <c r="E521" s="15">
        <f t="shared" si="81"/>
        <v>474.12985408396787</v>
      </c>
      <c r="F521" s="15">
        <f t="shared" si="85"/>
        <v>1.7231566267398766</v>
      </c>
      <c r="G521" s="21"/>
      <c r="H521" s="15" t="s">
        <v>2</v>
      </c>
      <c r="I521" s="15">
        <f t="shared" si="82"/>
        <v>598.10723370385847</v>
      </c>
      <c r="J521" s="15">
        <f t="shared" si="83"/>
        <v>4.5486100276511001</v>
      </c>
      <c r="K521" s="22">
        <f t="shared" si="80"/>
        <v>1.4280944124471635</v>
      </c>
      <c r="L521" s="26">
        <f t="shared" si="86"/>
        <v>858.2817761074557</v>
      </c>
      <c r="M521" s="13">
        <f t="shared" si="87"/>
        <v>41.281776107455698</v>
      </c>
      <c r="N521" s="15">
        <f t="shared" si="88"/>
        <v>41.281776107455698</v>
      </c>
      <c r="O521" s="15">
        <f>SUMSQ($M$3:M521)/B521</f>
        <v>22083.483029440322</v>
      </c>
      <c r="P521" s="15">
        <f>SUM($N$3:N521)/B521</f>
        <v>110.48139055178933</v>
      </c>
      <c r="Q521" s="15">
        <f t="shared" si="84"/>
        <v>5.0528489727607955</v>
      </c>
      <c r="R521" s="15">
        <f>AVERAGE($Q$3:Q521)</f>
        <v>29.274202359421292</v>
      </c>
      <c r="S521" s="15">
        <f>SUM($M$3:M521)/P521</f>
        <v>-5.4255127095372879</v>
      </c>
    </row>
    <row r="522" spans="1:19" x14ac:dyDescent="0.3">
      <c r="A522" s="17">
        <v>41208.75</v>
      </c>
      <c r="B522" s="13">
        <v>520</v>
      </c>
      <c r="C522" s="15">
        <v>665</v>
      </c>
      <c r="D522" s="21">
        <f t="shared" si="89"/>
        <v>545.32133333333331</v>
      </c>
      <c r="E522" s="15">
        <f t="shared" si="81"/>
        <v>474.04131509228057</v>
      </c>
      <c r="F522" s="15">
        <f t="shared" si="85"/>
        <v>1.4028313120145359</v>
      </c>
      <c r="G522" s="21"/>
      <c r="H522" s="15" t="s">
        <v>2</v>
      </c>
      <c r="I522" s="15">
        <f t="shared" si="82"/>
        <v>593.58191840098004</v>
      </c>
      <c r="J522" s="15">
        <f t="shared" si="83"/>
        <v>3.6412174945981475</v>
      </c>
      <c r="K522" s="22">
        <f t="shared" ref="K522:K548" si="90">K516</f>
        <v>1.2990397506873752</v>
      </c>
      <c r="L522" s="26">
        <f t="shared" si="86"/>
        <v>782.87389699126993</v>
      </c>
      <c r="M522" s="13">
        <f t="shared" si="87"/>
        <v>117.87389699126993</v>
      </c>
      <c r="N522" s="15">
        <f t="shared" si="88"/>
        <v>117.87389699126993</v>
      </c>
      <c r="O522" s="15">
        <f>SUMSQ($M$3:M522)/B522</f>
        <v>22067.734515137377</v>
      </c>
      <c r="P522" s="15">
        <f>SUM($N$3:N522)/B522</f>
        <v>110.4956069103268</v>
      </c>
      <c r="Q522" s="15">
        <f t="shared" si="84"/>
        <v>17.725398043799988</v>
      </c>
      <c r="R522" s="15">
        <f>AVERAGE($Q$3:Q522)</f>
        <v>29.25199312035279</v>
      </c>
      <c r="S522" s="15">
        <f>SUM($M$3:M522)/P522</f>
        <v>-4.3580401527240387</v>
      </c>
    </row>
    <row r="523" spans="1:19" x14ac:dyDescent="0.3">
      <c r="A523" s="17">
        <v>41208.791666666664</v>
      </c>
      <c r="B523" s="13">
        <v>521</v>
      </c>
      <c r="C523" s="15">
        <v>471</v>
      </c>
      <c r="D523" s="21">
        <f t="shared" si="89"/>
        <v>549.57133333333331</v>
      </c>
      <c r="E523" s="15">
        <f t="shared" si="81"/>
        <v>473.95277610059321</v>
      </c>
      <c r="F523" s="15">
        <f t="shared" si="85"/>
        <v>0.99376989385970704</v>
      </c>
      <c r="G523" s="21"/>
      <c r="H523" s="15" t="s">
        <v>2</v>
      </c>
      <c r="I523" s="15">
        <f t="shared" si="82"/>
        <v>587.92932881266131</v>
      </c>
      <c r="J523" s="15">
        <f t="shared" si="83"/>
        <v>2.7118367863064594</v>
      </c>
      <c r="K523" s="22">
        <f t="shared" si="90"/>
        <v>0.93399553670695001</v>
      </c>
      <c r="L523" s="26">
        <f t="shared" si="86"/>
        <v>557.80374334459827</v>
      </c>
      <c r="M523" s="13">
        <f t="shared" si="87"/>
        <v>86.803743344598274</v>
      </c>
      <c r="N523" s="15">
        <f t="shared" si="88"/>
        <v>86.803743344598274</v>
      </c>
      <c r="O523" s="15">
        <f>SUMSQ($M$3:M523)/B523</f>
        <v>22039.84037952029</v>
      </c>
      <c r="P523" s="15">
        <f>SUM($N$3:N523)/B523</f>
        <v>110.45013308390506</v>
      </c>
      <c r="Q523" s="15">
        <f t="shared" si="84"/>
        <v>18.429669499914709</v>
      </c>
      <c r="R523" s="15">
        <f>AVERAGE($Q$3:Q523)</f>
        <v>29.231220906110106</v>
      </c>
      <c r="S523" s="15">
        <f>SUM($M$3:M523)/P523</f>
        <v>-3.5739255105319545</v>
      </c>
    </row>
    <row r="524" spans="1:19" x14ac:dyDescent="0.3">
      <c r="A524" s="17">
        <v>41208.833333333336</v>
      </c>
      <c r="B524" s="13">
        <v>522</v>
      </c>
      <c r="C524" s="15">
        <v>311</v>
      </c>
      <c r="D524" s="21">
        <f t="shared" si="89"/>
        <v>532.98799999999994</v>
      </c>
      <c r="E524" s="15">
        <f t="shared" si="81"/>
        <v>473.86423710890585</v>
      </c>
      <c r="F524" s="15">
        <f t="shared" si="85"/>
        <v>0.65630612239793151</v>
      </c>
      <c r="G524" s="21"/>
      <c r="H524" s="15" t="s">
        <v>2</v>
      </c>
      <c r="I524" s="15">
        <f t="shared" si="82"/>
        <v>577.22964860092588</v>
      </c>
      <c r="J524" s="15">
        <f t="shared" si="83"/>
        <v>1.3706850865022706</v>
      </c>
      <c r="K524" s="22">
        <f t="shared" si="90"/>
        <v>0.68123174361325112</v>
      </c>
      <c r="L524" s="26">
        <f t="shared" si="86"/>
        <v>402.36351109074781</v>
      </c>
      <c r="M524" s="13">
        <f t="shared" si="87"/>
        <v>91.363511090747807</v>
      </c>
      <c r="N524" s="15">
        <f t="shared" si="88"/>
        <v>91.363511090747807</v>
      </c>
      <c r="O524" s="15">
        <f>SUMSQ($M$3:M524)/B524</f>
        <v>22013.609442315901</v>
      </c>
      <c r="P524" s="15">
        <f>SUM($N$3:N524)/B524</f>
        <v>110.41356867395648</v>
      </c>
      <c r="Q524" s="15">
        <f t="shared" si="84"/>
        <v>29.377334755867462</v>
      </c>
      <c r="R524" s="15">
        <f>AVERAGE($Q$3:Q524)</f>
        <v>29.231500817699679</v>
      </c>
      <c r="S524" s="15">
        <f>SUM($M$3:M524)/P524</f>
        <v>-2.7476427111537443</v>
      </c>
    </row>
    <row r="525" spans="1:19" x14ac:dyDescent="0.3">
      <c r="A525" s="17">
        <v>41209.625</v>
      </c>
      <c r="B525" s="13">
        <v>523</v>
      </c>
      <c r="C525" s="15">
        <v>499</v>
      </c>
      <c r="D525" s="21">
        <f t="shared" si="89"/>
        <v>498.988</v>
      </c>
      <c r="E525" s="15">
        <f t="shared" si="81"/>
        <v>473.7756981172185</v>
      </c>
      <c r="F525" s="15">
        <f t="shared" si="85"/>
        <v>1.0532410209789627</v>
      </c>
      <c r="G525" s="21"/>
      <c r="H525" s="15" t="s">
        <v>2</v>
      </c>
      <c r="I525" s="15">
        <f t="shared" si="82"/>
        <v>589.94488869157385</v>
      </c>
      <c r="J525" s="15">
        <f t="shared" si="83"/>
        <v>2.5051405869168404</v>
      </c>
      <c r="K525" s="22">
        <f t="shared" si="90"/>
        <v>0.72105045594850592</v>
      </c>
      <c r="L525" s="26">
        <f t="shared" si="86"/>
        <v>417.20003441727772</v>
      </c>
      <c r="M525" s="13">
        <f t="shared" si="87"/>
        <v>-81.79996558272228</v>
      </c>
      <c r="N525" s="15">
        <f t="shared" si="88"/>
        <v>81.79996558272228</v>
      </c>
      <c r="O525" s="15">
        <f>SUMSQ($M$3:M525)/B525</f>
        <v>21984.312358046336</v>
      </c>
      <c r="P525" s="15">
        <f>SUM($N$3:N525)/B525</f>
        <v>110.35885815179351</v>
      </c>
      <c r="Q525" s="15">
        <f t="shared" si="84"/>
        <v>16.392778673892241</v>
      </c>
      <c r="R525" s="15">
        <f>AVERAGE($Q$3:Q525)</f>
        <v>29.206952591803294</v>
      </c>
      <c r="S525" s="15">
        <f>SUM($M$3:M525)/P525</f>
        <v>-3.4902227987208692</v>
      </c>
    </row>
    <row r="526" spans="1:19" x14ac:dyDescent="0.3">
      <c r="A526" s="17">
        <v>41209.666666666664</v>
      </c>
      <c r="B526" s="13">
        <v>524</v>
      </c>
      <c r="C526" s="15">
        <v>534.428</v>
      </c>
      <c r="D526" s="21">
        <f t="shared" si="89"/>
        <v>467.32133333333331</v>
      </c>
      <c r="E526" s="15">
        <f t="shared" si="81"/>
        <v>473.6871591255312</v>
      </c>
      <c r="F526" s="15">
        <f t="shared" si="85"/>
        <v>1.1282298658604168</v>
      </c>
      <c r="G526" s="21"/>
      <c r="H526" s="15" t="s">
        <v>2</v>
      </c>
      <c r="I526" s="15">
        <f t="shared" si="82"/>
        <v>590.31191875683692</v>
      </c>
      <c r="J526" s="15">
        <f t="shared" si="83"/>
        <v>2.2913295347514633</v>
      </c>
      <c r="K526" s="22">
        <f t="shared" si="90"/>
        <v>0.93583800042675946</v>
      </c>
      <c r="L526" s="26">
        <f t="shared" si="86"/>
        <v>554.43725075275779</v>
      </c>
      <c r="M526" s="13">
        <f t="shared" si="87"/>
        <v>20.009250752757794</v>
      </c>
      <c r="N526" s="15">
        <f t="shared" si="88"/>
        <v>20.009250752757794</v>
      </c>
      <c r="O526" s="15">
        <f>SUMSQ($M$3:M526)/B526</f>
        <v>21943.121628576184</v>
      </c>
      <c r="P526" s="15">
        <f>SUM($N$3:N526)/B526</f>
        <v>110.18643523690986</v>
      </c>
      <c r="Q526" s="15">
        <f t="shared" si="84"/>
        <v>3.7440498538171267</v>
      </c>
      <c r="R526" s="15">
        <f>AVERAGE($Q$3:Q526)</f>
        <v>29.158359265967441</v>
      </c>
      <c r="S526" s="15">
        <f>SUM($M$3:M526)/P526</f>
        <v>-3.3140898988545531</v>
      </c>
    </row>
    <row r="527" spans="1:19" x14ac:dyDescent="0.3">
      <c r="A527" s="17">
        <v>41209.708333333336</v>
      </c>
      <c r="B527" s="13">
        <v>525</v>
      </c>
      <c r="C527" s="15">
        <v>618</v>
      </c>
      <c r="D527" s="21">
        <f t="shared" si="89"/>
        <v>451.82133333333331</v>
      </c>
      <c r="E527" s="15">
        <f t="shared" si="81"/>
        <v>473.59862013384384</v>
      </c>
      <c r="F527" s="15">
        <f t="shared" si="85"/>
        <v>1.3049024505716398</v>
      </c>
      <c r="G527" s="21"/>
      <c r="H527" s="15" t="s">
        <v>2</v>
      </c>
      <c r="I527" s="15">
        <f t="shared" si="82"/>
        <v>576.61737328966501</v>
      </c>
      <c r="J527" s="15">
        <f t="shared" si="83"/>
        <v>0.6927420345591262</v>
      </c>
      <c r="K527" s="22">
        <f t="shared" si="90"/>
        <v>1.4280944124471635</v>
      </c>
      <c r="L527" s="26">
        <f t="shared" si="86"/>
        <v>846.29338768325636</v>
      </c>
      <c r="M527" s="13">
        <f t="shared" si="87"/>
        <v>228.29338768325636</v>
      </c>
      <c r="N527" s="15">
        <f t="shared" si="88"/>
        <v>228.29338768325636</v>
      </c>
      <c r="O527" s="15">
        <f>SUMSQ($M$3:M527)/B527</f>
        <v>22000.597341397744</v>
      </c>
      <c r="P527" s="15">
        <f>SUM($N$3:N527)/B527</f>
        <v>110.41140086061718</v>
      </c>
      <c r="Q527" s="15">
        <f t="shared" si="84"/>
        <v>36.9406776186499</v>
      </c>
      <c r="R527" s="15">
        <f>AVERAGE($Q$3:Q527)</f>
        <v>29.173182729496361</v>
      </c>
      <c r="S527" s="15">
        <f>SUM($M$3:M527)/P527</f>
        <v>-1.2396760050075586</v>
      </c>
    </row>
    <row r="528" spans="1:19" x14ac:dyDescent="0.3">
      <c r="A528" s="17">
        <v>41209.75</v>
      </c>
      <c r="B528" s="13">
        <v>526</v>
      </c>
      <c r="C528" s="15">
        <v>456</v>
      </c>
      <c r="D528" s="21">
        <f t="shared" si="89"/>
        <v>434.07133333333331</v>
      </c>
      <c r="E528" s="15">
        <f t="shared" si="81"/>
        <v>473.51008114215648</v>
      </c>
      <c r="F528" s="15">
        <f t="shared" si="85"/>
        <v>0.96302067930650959</v>
      </c>
      <c r="G528" s="21"/>
      <c r="H528" s="15" t="s">
        <v>2</v>
      </c>
      <c r="I528" s="15">
        <f t="shared" si="82"/>
        <v>554.6819557067422</v>
      </c>
      <c r="J528" s="15">
        <f t="shared" si="83"/>
        <v>-1.5700739271890676</v>
      </c>
      <c r="K528" s="22">
        <f t="shared" si="90"/>
        <v>1.2990397506873752</v>
      </c>
      <c r="L528" s="26">
        <f t="shared" si="86"/>
        <v>749.94878828007995</v>
      </c>
      <c r="M528" s="13">
        <f t="shared" si="87"/>
        <v>293.94878828007995</v>
      </c>
      <c r="N528" s="15">
        <f t="shared" si="88"/>
        <v>293.94878828007995</v>
      </c>
      <c r="O528" s="15">
        <f>SUMSQ($M$3:M528)/B528</f>
        <v>22123.040863812057</v>
      </c>
      <c r="P528" s="15">
        <f>SUM($N$3:N528)/B528</f>
        <v>110.76033125495076</v>
      </c>
      <c r="Q528" s="15">
        <f t="shared" si="84"/>
        <v>64.462453570192963</v>
      </c>
      <c r="R528" s="15">
        <f>AVERAGE($Q$3:Q528)</f>
        <v>29.240272598014794</v>
      </c>
      <c r="S528" s="15">
        <f>SUM($M$3:M528)/P528</f>
        <v>1.4181469319764339</v>
      </c>
    </row>
    <row r="529" spans="1:19" x14ac:dyDescent="0.3">
      <c r="A529" s="17">
        <v>41209.791666666664</v>
      </c>
      <c r="B529" s="13">
        <v>527</v>
      </c>
      <c r="C529" s="15">
        <v>300</v>
      </c>
      <c r="D529" s="21">
        <f t="shared" si="89"/>
        <v>397.45233333333334</v>
      </c>
      <c r="E529" s="15">
        <f t="shared" si="81"/>
        <v>473.42154215046912</v>
      </c>
      <c r="F529" s="15">
        <f t="shared" si="85"/>
        <v>0.63368472553504973</v>
      </c>
      <c r="G529" s="21"/>
      <c r="H529" s="15" t="s">
        <v>2</v>
      </c>
      <c r="I529" s="15">
        <f t="shared" si="82"/>
        <v>529.92076144022269</v>
      </c>
      <c r="J529" s="15">
        <f t="shared" si="83"/>
        <v>-3.889185961122112</v>
      </c>
      <c r="K529" s="22">
        <f t="shared" si="90"/>
        <v>0.93399553670695001</v>
      </c>
      <c r="L529" s="26">
        <f t="shared" si="86"/>
        <v>516.60402888168483</v>
      </c>
      <c r="M529" s="13">
        <f t="shared" si="87"/>
        <v>216.60402888168483</v>
      </c>
      <c r="N529" s="15">
        <f t="shared" si="88"/>
        <v>216.60402888168483</v>
      </c>
      <c r="O529" s="15">
        <f>SUMSQ($M$3:M529)/B529</f>
        <v>22170.088803971386</v>
      </c>
      <c r="P529" s="15">
        <f>SUM($N$3:N529)/B529</f>
        <v>110.96117318593129</v>
      </c>
      <c r="Q529" s="15">
        <f t="shared" si="84"/>
        <v>72.201342960561604</v>
      </c>
      <c r="R529" s="15">
        <f>AVERAGE($Q$3:Q529)</f>
        <v>29.321792655628737</v>
      </c>
      <c r="S529" s="15">
        <f>SUM($M$3:M529)/P529</f>
        <v>3.3676505223086926</v>
      </c>
    </row>
    <row r="530" spans="1:19" x14ac:dyDescent="0.3">
      <c r="A530" s="17">
        <v>41209.833333333336</v>
      </c>
      <c r="B530" s="13">
        <v>528</v>
      </c>
      <c r="C530" s="15">
        <v>296</v>
      </c>
      <c r="D530" s="21">
        <f t="shared" si="89"/>
        <v>344.58333333333331</v>
      </c>
      <c r="E530" s="15">
        <f t="shared" si="81"/>
        <v>473.33300315878182</v>
      </c>
      <c r="F530" s="15">
        <f t="shared" si="85"/>
        <v>0.62535254889189584</v>
      </c>
      <c r="G530" s="21"/>
      <c r="H530" s="15" t="s">
        <v>2</v>
      </c>
      <c r="I530" s="15">
        <f t="shared" si="82"/>
        <v>516.87912362350266</v>
      </c>
      <c r="J530" s="15">
        <f t="shared" si="83"/>
        <v>-4.8044311466819032</v>
      </c>
      <c r="K530" s="22">
        <f t="shared" si="90"/>
        <v>0.68123174361325112</v>
      </c>
      <c r="L530" s="26">
        <f t="shared" si="86"/>
        <v>358.34940735925318</v>
      </c>
      <c r="M530" s="13">
        <f t="shared" si="87"/>
        <v>62.349407359253178</v>
      </c>
      <c r="N530" s="15">
        <f t="shared" si="88"/>
        <v>62.349407359253178</v>
      </c>
      <c r="O530" s="15">
        <f>SUMSQ($M$3:M530)/B530</f>
        <v>22135.462591460171</v>
      </c>
      <c r="P530" s="15">
        <f>SUM($N$3:N530)/B530</f>
        <v>110.86910544762318</v>
      </c>
      <c r="Q530" s="15">
        <f t="shared" si="84"/>
        <v>21.063988972720669</v>
      </c>
      <c r="R530" s="15">
        <f>AVERAGE($Q$3:Q530)</f>
        <v>29.306152875926259</v>
      </c>
      <c r="S530" s="15">
        <f>SUM($M$3:M530)/P530</f>
        <v>3.9328166168060981</v>
      </c>
    </row>
    <row r="531" spans="1:19" x14ac:dyDescent="0.3">
      <c r="A531" s="17">
        <v>41210.625</v>
      </c>
      <c r="B531" s="13">
        <v>529</v>
      </c>
      <c r="C531" s="15">
        <v>301</v>
      </c>
      <c r="D531" s="21">
        <f t="shared" si="89"/>
        <v>286.66666666666669</v>
      </c>
      <c r="E531" s="15">
        <f t="shared" si="81"/>
        <v>473.24446416709446</v>
      </c>
      <c r="F531" s="15">
        <f t="shared" si="85"/>
        <v>0.63603490963123466</v>
      </c>
      <c r="G531" s="21"/>
      <c r="H531" s="15" t="s">
        <v>2</v>
      </c>
      <c r="I531" s="15">
        <f t="shared" si="82"/>
        <v>502.61187473262464</v>
      </c>
      <c r="J531" s="15">
        <f t="shared" si="83"/>
        <v>-5.750712921101516</v>
      </c>
      <c r="K531" s="22">
        <f t="shared" si="90"/>
        <v>0.72105045594850592</v>
      </c>
      <c r="L531" s="26">
        <f t="shared" si="86"/>
        <v>369.23169049010261</v>
      </c>
      <c r="M531" s="13">
        <f t="shared" si="87"/>
        <v>68.231690490102608</v>
      </c>
      <c r="N531" s="15">
        <f t="shared" si="88"/>
        <v>68.231690490102608</v>
      </c>
      <c r="O531" s="15">
        <f>SUMSQ($M$3:M531)/B531</f>
        <v>22102.419304117404</v>
      </c>
      <c r="P531" s="15">
        <f>SUM($N$3:N531)/B531</f>
        <v>110.7885054193481</v>
      </c>
      <c r="Q531" s="15">
        <f t="shared" si="84"/>
        <v>22.668335710997546</v>
      </c>
      <c r="R531" s="15">
        <f>AVERAGE($Q$3:Q531)</f>
        <v>29.293605017391421</v>
      </c>
      <c r="S531" s="15">
        <f>SUM($M$3:M531)/P531</f>
        <v>4.5515511629681997</v>
      </c>
    </row>
    <row r="532" spans="1:19" x14ac:dyDescent="0.3">
      <c r="A532" s="17">
        <v>41210.666666666664</v>
      </c>
      <c r="B532" s="13">
        <v>530</v>
      </c>
      <c r="C532" s="15">
        <v>293</v>
      </c>
      <c r="D532" s="21">
        <f t="shared" si="89"/>
        <v>241</v>
      </c>
      <c r="E532" s="15">
        <f t="shared" si="81"/>
        <v>473.15592517540711</v>
      </c>
      <c r="F532" s="15">
        <f t="shared" si="85"/>
        <v>0.61924618167125312</v>
      </c>
      <c r="G532" s="21"/>
      <c r="H532" s="15" t="s">
        <v>2</v>
      </c>
      <c r="I532" s="15">
        <f t="shared" si="82"/>
        <v>478.48388325679616</v>
      </c>
      <c r="J532" s="15">
        <f t="shared" si="83"/>
        <v>-7.5884407765742132</v>
      </c>
      <c r="K532" s="22">
        <f t="shared" si="90"/>
        <v>0.93583800042675946</v>
      </c>
      <c r="L532" s="26">
        <f t="shared" si="86"/>
        <v>464.98155615941238</v>
      </c>
      <c r="M532" s="13">
        <f t="shared" si="87"/>
        <v>171.98155615941238</v>
      </c>
      <c r="N532" s="15">
        <f t="shared" si="88"/>
        <v>171.98155615941238</v>
      </c>
      <c r="O532" s="15">
        <f>SUMSQ($M$3:M532)/B532</f>
        <v>22116.523523654945</v>
      </c>
      <c r="P532" s="15">
        <f>SUM($N$3:N532)/B532</f>
        <v>110.90396400565011</v>
      </c>
      <c r="Q532" s="15">
        <f t="shared" si="84"/>
        <v>58.696776846215826</v>
      </c>
      <c r="R532" s="15">
        <f>AVERAGE($Q$3:Q532)</f>
        <v>29.349082700087319</v>
      </c>
      <c r="S532" s="15">
        <f>SUM($M$3:M532)/P532</f>
        <v>6.097537747252237</v>
      </c>
    </row>
    <row r="533" spans="1:19" x14ac:dyDescent="0.3">
      <c r="A533" s="17">
        <v>41210.708333333336</v>
      </c>
      <c r="B533" s="13">
        <v>531</v>
      </c>
      <c r="C533" s="15">
        <v>225</v>
      </c>
      <c r="D533" s="21">
        <f t="shared" si="89"/>
        <v>200.41666666666666</v>
      </c>
      <c r="E533" s="15">
        <f t="shared" si="81"/>
        <v>473.0673861837198</v>
      </c>
      <c r="F533" s="15">
        <f t="shared" si="85"/>
        <v>0.4756193442441608</v>
      </c>
      <c r="G533" s="21"/>
      <c r="H533" s="15" t="s">
        <v>2</v>
      </c>
      <c r="I533" s="15">
        <f t="shared" si="82"/>
        <v>439.56115909163009</v>
      </c>
      <c r="J533" s="15">
        <f t="shared" si="83"/>
        <v>-10.7218691154334</v>
      </c>
      <c r="K533" s="22">
        <f t="shared" si="90"/>
        <v>1.4280944124471635</v>
      </c>
      <c r="L533" s="26">
        <f t="shared" si="86"/>
        <v>672.48315025283966</v>
      </c>
      <c r="M533" s="13">
        <f t="shared" si="87"/>
        <v>447.48315025283966</v>
      </c>
      <c r="N533" s="15">
        <f t="shared" si="88"/>
        <v>447.48315025283966</v>
      </c>
      <c r="O533" s="15">
        <f>SUMSQ($M$3:M533)/B533</f>
        <v>22451.974834834888</v>
      </c>
      <c r="P533" s="15">
        <f>SUM($N$3:N533)/B533</f>
        <v>111.53782311346025</v>
      </c>
      <c r="Q533" s="15">
        <f t="shared" si="84"/>
        <v>198.88140011237317</v>
      </c>
      <c r="R533" s="15">
        <f>AVERAGE($Q$3:Q533)</f>
        <v>29.668352601052078</v>
      </c>
      <c r="S533" s="15">
        <f>SUM($M$3:M533)/P533</f>
        <v>10.074826867959422</v>
      </c>
    </row>
    <row r="534" spans="1:19" x14ac:dyDescent="0.3">
      <c r="A534" s="17">
        <v>41210.75</v>
      </c>
      <c r="B534" s="13">
        <v>532</v>
      </c>
      <c r="C534" s="15">
        <v>154</v>
      </c>
      <c r="D534" s="21">
        <f t="shared" si="89"/>
        <v>165.58333333333334</v>
      </c>
      <c r="E534" s="15">
        <f t="shared" si="81"/>
        <v>472.97884719203245</v>
      </c>
      <c r="F534" s="15">
        <f t="shared" si="85"/>
        <v>0.32559595617068898</v>
      </c>
      <c r="G534" s="21"/>
      <c r="H534" s="15" t="s">
        <v>2</v>
      </c>
      <c r="I534" s="15">
        <f t="shared" si="82"/>
        <v>397.81027149371045</v>
      </c>
      <c r="J534" s="15">
        <f t="shared" si="83"/>
        <v>-13.824770963682024</v>
      </c>
      <c r="K534" s="22">
        <f t="shared" si="90"/>
        <v>1.2990397506873752</v>
      </c>
      <c r="L534" s="26">
        <f t="shared" si="86"/>
        <v>557.07928433562961</v>
      </c>
      <c r="M534" s="13">
        <f t="shared" si="87"/>
        <v>403.07928433562961</v>
      </c>
      <c r="N534" s="15">
        <f t="shared" si="88"/>
        <v>403.07928433562961</v>
      </c>
      <c r="O534" s="15">
        <f>SUMSQ($M$3:M534)/B534</f>
        <v>22715.172080371896</v>
      </c>
      <c r="P534" s="15">
        <f>SUM($N$3:N534)/B534</f>
        <v>112.08583337891547</v>
      </c>
      <c r="Q534" s="15">
        <f t="shared" si="84"/>
        <v>261.73979502313614</v>
      </c>
      <c r="R534" s="15">
        <f>AVERAGE($Q$3:Q534)</f>
        <v>30.104577116883064</v>
      </c>
      <c r="S534" s="15">
        <f>SUM($M$3:M534)/P534</f>
        <v>13.621735195306423</v>
      </c>
    </row>
    <row r="535" spans="1:19" x14ac:dyDescent="0.3">
      <c r="A535" s="17">
        <v>41210.791666666664</v>
      </c>
      <c r="B535" s="13">
        <v>533</v>
      </c>
      <c r="C535" s="15">
        <v>54</v>
      </c>
      <c r="D535" s="21">
        <f t="shared" si="89"/>
        <v>134.58333333333334</v>
      </c>
      <c r="E535" s="15">
        <f t="shared" si="81"/>
        <v>472.89030820034509</v>
      </c>
      <c r="F535" s="15">
        <f t="shared" si="85"/>
        <v>0.1141913865934472</v>
      </c>
      <c r="G535" s="21"/>
      <c r="H535" s="15" t="s">
        <v>2</v>
      </c>
      <c r="I535" s="15">
        <f t="shared" si="82"/>
        <v>351.36856268797806</v>
      </c>
      <c r="J535" s="15">
        <f t="shared" si="83"/>
        <v>-17.08646474788706</v>
      </c>
      <c r="K535" s="22">
        <f t="shared" si="90"/>
        <v>0.93399553670695001</v>
      </c>
      <c r="L535" s="26">
        <f t="shared" si="86"/>
        <v>358.64074365523078</v>
      </c>
      <c r="M535" s="13">
        <f t="shared" si="87"/>
        <v>304.64074365523078</v>
      </c>
      <c r="N535" s="15">
        <f t="shared" si="88"/>
        <v>304.64074365523078</v>
      </c>
      <c r="O535" s="15">
        <f>SUMSQ($M$3:M535)/B535</f>
        <v>22846.67453931081</v>
      </c>
      <c r="P535" s="15">
        <f>SUM($N$3:N535)/B535</f>
        <v>112.44709962708866</v>
      </c>
      <c r="Q535" s="15">
        <f t="shared" si="84"/>
        <v>564.14952528746437</v>
      </c>
      <c r="R535" s="15">
        <f>AVERAGE($Q$3:Q535)</f>
        <v>31.10653762001736</v>
      </c>
      <c r="S535" s="15">
        <f>SUM($M$3:M535)/P535</f>
        <v>16.287163396492421</v>
      </c>
    </row>
    <row r="536" spans="1:19" x14ac:dyDescent="0.3">
      <c r="A536" s="17">
        <v>41210.833333333336</v>
      </c>
      <c r="B536" s="13">
        <v>534</v>
      </c>
      <c r="C536" s="15">
        <v>55</v>
      </c>
      <c r="D536" s="21">
        <f t="shared" si="89"/>
        <v>109.91666666666667</v>
      </c>
      <c r="E536" s="15">
        <f t="shared" si="81"/>
        <v>472.80176920865779</v>
      </c>
      <c r="F536" s="15">
        <f t="shared" si="85"/>
        <v>0.11632782189469197</v>
      </c>
      <c r="G536" s="21"/>
      <c r="H536" s="15" t="s">
        <v>2</v>
      </c>
      <c r="I536" s="15">
        <f t="shared" si="82"/>
        <v>308.92749900107231</v>
      </c>
      <c r="J536" s="15">
        <f t="shared" si="83"/>
        <v>-19.621924641788929</v>
      </c>
      <c r="K536" s="22">
        <f t="shared" si="90"/>
        <v>0.68123174361325112</v>
      </c>
      <c r="L536" s="26">
        <f t="shared" si="86"/>
        <v>227.72357643842375</v>
      </c>
      <c r="M536" s="13">
        <f t="shared" si="87"/>
        <v>172.72357643842375</v>
      </c>
      <c r="N536" s="15">
        <f t="shared" si="88"/>
        <v>172.72357643842375</v>
      </c>
      <c r="O536" s="15">
        <f>SUMSQ($M$3:M536)/B536</f>
        <v>22859.758358259063</v>
      </c>
      <c r="P536" s="15">
        <f>SUM($N$3:N536)/B536</f>
        <v>112.55997692448817</v>
      </c>
      <c r="Q536" s="15">
        <f t="shared" si="84"/>
        <v>314.04286625167958</v>
      </c>
      <c r="R536" s="15">
        <f>AVERAGE($Q$3:Q536)</f>
        <v>31.63638093206167</v>
      </c>
      <c r="S536" s="15">
        <f>SUM($M$3:M536)/P536</f>
        <v>17.805332910391339</v>
      </c>
    </row>
    <row r="537" spans="1:19" x14ac:dyDescent="0.3">
      <c r="A537" s="17">
        <v>41212.625</v>
      </c>
      <c r="B537" s="13">
        <v>535</v>
      </c>
      <c r="C537" s="15">
        <v>124</v>
      </c>
      <c r="D537" s="21">
        <f t="shared" si="89"/>
        <v>100.58333333333333</v>
      </c>
      <c r="E537" s="15">
        <f t="shared" si="81"/>
        <v>472.71323021697043</v>
      </c>
      <c r="F537" s="15">
        <f t="shared" si="85"/>
        <v>0.26231548447054315</v>
      </c>
      <c r="G537" s="21"/>
      <c r="H537" s="15" t="s">
        <v>2</v>
      </c>
      <c r="I537" s="15">
        <f t="shared" si="82"/>
        <v>277.57214910419304</v>
      </c>
      <c r="J537" s="15">
        <f t="shared" si="83"/>
        <v>-20.795267167297965</v>
      </c>
      <c r="K537" s="22">
        <f t="shared" si="90"/>
        <v>0.72105045594850592</v>
      </c>
      <c r="L537" s="26">
        <f t="shared" si="86"/>
        <v>208.60391630020564</v>
      </c>
      <c r="M537" s="13">
        <f t="shared" si="87"/>
        <v>84.60391630020564</v>
      </c>
      <c r="N537" s="15">
        <f t="shared" si="88"/>
        <v>84.60391630020564</v>
      </c>
      <c r="O537" s="15">
        <f>SUMSQ($M$3:M537)/B537</f>
        <v>22830.408945726493</v>
      </c>
      <c r="P537" s="15">
        <f>SUM($N$3:N537)/B537</f>
        <v>112.50772260556428</v>
      </c>
      <c r="Q537" s="15">
        <f t="shared" si="84"/>
        <v>68.228964758230362</v>
      </c>
      <c r="R537" s="15">
        <f>AVERAGE($Q$3:Q537)</f>
        <v>31.704778285007777</v>
      </c>
      <c r="S537" s="15">
        <f>SUM($M$3:M537)/P537</f>
        <v>18.565585805603895</v>
      </c>
    </row>
    <row r="538" spans="1:19" x14ac:dyDescent="0.3">
      <c r="A538" s="17">
        <v>41212.666666666664</v>
      </c>
      <c r="B538" s="13">
        <v>536</v>
      </c>
      <c r="C538" s="15">
        <v>98</v>
      </c>
      <c r="D538" s="21">
        <f t="shared" si="89"/>
        <v>104.75</v>
      </c>
      <c r="E538" s="15">
        <f t="shared" si="81"/>
        <v>472.62469122528307</v>
      </c>
      <c r="F538" s="15">
        <f t="shared" si="85"/>
        <v>0.20735268770223211</v>
      </c>
      <c r="G538" s="21"/>
      <c r="H538" s="15" t="s">
        <v>2</v>
      </c>
      <c r="I538" s="15">
        <f t="shared" si="82"/>
        <v>241.57109165238535</v>
      </c>
      <c r="J538" s="15">
        <f t="shared" si="83"/>
        <v>-22.315846195748939</v>
      </c>
      <c r="K538" s="22">
        <f t="shared" si="90"/>
        <v>0.93583800042675946</v>
      </c>
      <c r="L538" s="26">
        <f t="shared" si="86"/>
        <v>240.30156374764195</v>
      </c>
      <c r="M538" s="13">
        <f t="shared" si="87"/>
        <v>142.30156374764195</v>
      </c>
      <c r="N538" s="15">
        <f t="shared" si="88"/>
        <v>142.30156374764195</v>
      </c>
      <c r="O538" s="15">
        <f>SUMSQ($M$3:M538)/B538</f>
        <v>22825.594255613243</v>
      </c>
      <c r="P538" s="15">
        <f>SUM($N$3:N538)/B538</f>
        <v>112.56330813008309</v>
      </c>
      <c r="Q538" s="15">
        <f t="shared" si="84"/>
        <v>145.2056772935122</v>
      </c>
      <c r="R538" s="15">
        <f>AVERAGE($Q$3:Q538)</f>
        <v>31.916533693605736</v>
      </c>
      <c r="S538" s="15">
        <f>SUM($M$3:M538)/P538</f>
        <v>19.820609207718029</v>
      </c>
    </row>
    <row r="539" spans="1:19" x14ac:dyDescent="0.3">
      <c r="A539" s="17">
        <v>41212.708333333336</v>
      </c>
      <c r="B539" s="13">
        <v>537</v>
      </c>
      <c r="C539" s="15">
        <v>124</v>
      </c>
      <c r="D539" s="21">
        <f t="shared" si="89"/>
        <v>112</v>
      </c>
      <c r="E539" s="15">
        <f t="shared" si="81"/>
        <v>472.53615223359571</v>
      </c>
      <c r="F539" s="15">
        <f t="shared" si="85"/>
        <v>0.26241378445622349</v>
      </c>
      <c r="G539" s="21"/>
      <c r="H539" s="15" t="s">
        <v>2</v>
      </c>
      <c r="I539" s="15">
        <f t="shared" si="82"/>
        <v>206.01262022905883</v>
      </c>
      <c r="J539" s="15">
        <f t="shared" si="83"/>
        <v>-23.640108718506699</v>
      </c>
      <c r="K539" s="22">
        <f t="shared" si="90"/>
        <v>1.4280944124471635</v>
      </c>
      <c r="L539" s="26">
        <f t="shared" si="86"/>
        <v>313.11719093635378</v>
      </c>
      <c r="M539" s="13">
        <f t="shared" si="87"/>
        <v>189.11719093635378</v>
      </c>
      <c r="N539" s="15">
        <f t="shared" si="88"/>
        <v>189.11719093635378</v>
      </c>
      <c r="O539" s="15">
        <f>SUMSQ($M$3:M539)/B539</f>
        <v>22849.690564090048</v>
      </c>
      <c r="P539" s="15">
        <f>SUM($N$3:N539)/B539</f>
        <v>112.7058665710631</v>
      </c>
      <c r="Q539" s="15">
        <f t="shared" si="84"/>
        <v>152.51386365834983</v>
      </c>
      <c r="R539" s="15">
        <f>AVERAGE($Q$3:Q539)</f>
        <v>32.141109727059636</v>
      </c>
      <c r="S539" s="15">
        <f>SUM($M$3:M539)/P539</f>
        <v>21.473509819337632</v>
      </c>
    </row>
    <row r="540" spans="1:19" x14ac:dyDescent="0.3">
      <c r="A540" s="17">
        <v>41212.75</v>
      </c>
      <c r="B540" s="13">
        <v>538</v>
      </c>
      <c r="C540" s="15">
        <v>143</v>
      </c>
      <c r="D540" s="21">
        <f t="shared" si="89"/>
        <v>123</v>
      </c>
      <c r="E540" s="15">
        <f t="shared" si="81"/>
        <v>472.44761324190841</v>
      </c>
      <c r="F540" s="15">
        <f t="shared" si="85"/>
        <v>0.30267906111059001</v>
      </c>
      <c r="G540" s="21"/>
      <c r="H540" s="15" t="s">
        <v>2</v>
      </c>
      <c r="I540" s="15">
        <f t="shared" si="82"/>
        <v>175.14339155212076</v>
      </c>
      <c r="J540" s="15">
        <f t="shared" si="83"/>
        <v>-24.363020714349837</v>
      </c>
      <c r="K540" s="22">
        <f t="shared" si="90"/>
        <v>1.2990397506873752</v>
      </c>
      <c r="L540" s="26">
        <f t="shared" si="86"/>
        <v>236.9091418848981</v>
      </c>
      <c r="M540" s="13">
        <f t="shared" si="87"/>
        <v>93.909141884898105</v>
      </c>
      <c r="N540" s="15">
        <f t="shared" si="88"/>
        <v>93.909141884898105</v>
      </c>
      <c r="O540" s="15">
        <f>SUMSQ($M$3:M540)/B540</f>
        <v>22823.611077780508</v>
      </c>
      <c r="P540" s="15">
        <f>SUM($N$3:N540)/B540</f>
        <v>112.67092842108882</v>
      </c>
      <c r="Q540" s="15">
        <f t="shared" si="84"/>
        <v>65.67072859083784</v>
      </c>
      <c r="R540" s="15">
        <f>AVERAGE($Q$3:Q540)</f>
        <v>32.20343243870235</v>
      </c>
      <c r="S540" s="15">
        <f>SUM($M$3:M540)/P540</f>
        <v>22.313650110342127</v>
      </c>
    </row>
    <row r="541" spans="1:19" x14ac:dyDescent="0.3">
      <c r="A541" s="17">
        <v>41212.791666666664</v>
      </c>
      <c r="B541" s="13">
        <v>539</v>
      </c>
      <c r="C541" s="15">
        <v>115</v>
      </c>
      <c r="D541" s="21">
        <f t="shared" si="89"/>
        <v>159</v>
      </c>
      <c r="E541" s="15">
        <f t="shared" si="81"/>
        <v>472.35907425022106</v>
      </c>
      <c r="F541" s="15">
        <f t="shared" si="85"/>
        <v>0.24345885634258285</v>
      </c>
      <c r="G541" s="21"/>
      <c r="H541" s="15" t="s">
        <v>2</v>
      </c>
      <c r="I541" s="15">
        <f t="shared" si="82"/>
        <v>148.01502642546669</v>
      </c>
      <c r="J541" s="15">
        <f t="shared" si="83"/>
        <v>-24.639555155580261</v>
      </c>
      <c r="K541" s="22">
        <f t="shared" si="90"/>
        <v>0.93399553670695001</v>
      </c>
      <c r="L541" s="26">
        <f t="shared" si="86"/>
        <v>140.8281933854968</v>
      </c>
      <c r="M541" s="13">
        <f t="shared" si="87"/>
        <v>25.828193385496803</v>
      </c>
      <c r="N541" s="15">
        <f t="shared" si="88"/>
        <v>25.828193385496803</v>
      </c>
      <c r="O541" s="15">
        <f>SUMSQ($M$3:M541)/B541</f>
        <v>22782.504369980466</v>
      </c>
      <c r="P541" s="15">
        <f>SUM($N$3:N541)/B541</f>
        <v>112.50981017426953</v>
      </c>
      <c r="Q541" s="15">
        <f t="shared" si="84"/>
        <v>22.459298596084174</v>
      </c>
      <c r="R541" s="15">
        <f>AVERAGE($Q$3:Q541)</f>
        <v>32.185354268307883</v>
      </c>
      <c r="S541" s="15">
        <f>SUM($M$3:M541)/P541</f>
        <v>22.575168012877377</v>
      </c>
    </row>
    <row r="542" spans="1:19" x14ac:dyDescent="0.3">
      <c r="A542" s="17">
        <v>41212.833333333336</v>
      </c>
      <c r="B542" s="13">
        <v>540</v>
      </c>
      <c r="C542" s="15">
        <v>81</v>
      </c>
      <c r="D542" s="21">
        <f t="shared" si="89"/>
        <v>236.08333333333334</v>
      </c>
      <c r="E542" s="15">
        <f t="shared" si="81"/>
        <v>472.2705352585337</v>
      </c>
      <c r="F542" s="15">
        <f t="shared" si="85"/>
        <v>0.17151186439284932</v>
      </c>
      <c r="G542" s="21"/>
      <c r="H542" s="15" t="s">
        <v>2</v>
      </c>
      <c r="I542" s="15">
        <f t="shared" si="82"/>
        <v>122.92815103842914</v>
      </c>
      <c r="J542" s="15">
        <f t="shared" si="83"/>
        <v>-24.684287178725988</v>
      </c>
      <c r="K542" s="22">
        <f t="shared" si="90"/>
        <v>0.68123174361325112</v>
      </c>
      <c r="L542" s="26">
        <f t="shared" si="86"/>
        <v>84.047287412291297</v>
      </c>
      <c r="M542" s="13">
        <f t="shared" si="87"/>
        <v>3.047287412291297</v>
      </c>
      <c r="N542" s="15">
        <f t="shared" si="88"/>
        <v>3.047287412291297</v>
      </c>
      <c r="O542" s="15">
        <f>SUMSQ($M$3:M542)/B542</f>
        <v>22740.331743296381</v>
      </c>
      <c r="P542" s="15">
        <f>SUM($N$3:N542)/B542</f>
        <v>112.3071017987844</v>
      </c>
      <c r="Q542" s="15">
        <f t="shared" si="84"/>
        <v>3.7620832250509841</v>
      </c>
      <c r="R542" s="15">
        <f>AVERAGE($Q$3:Q542)</f>
        <v>32.132718581190737</v>
      </c>
      <c r="S542" s="15">
        <f>SUM($M$3:M542)/P542</f>
        <v>22.643048520204012</v>
      </c>
    </row>
    <row r="543" spans="1:19" x14ac:dyDescent="0.3">
      <c r="A543" s="17">
        <v>41213.625</v>
      </c>
      <c r="B543" s="13">
        <v>541</v>
      </c>
      <c r="C543" s="15">
        <v>230</v>
      </c>
      <c r="D543" s="21">
        <f t="shared" si="89"/>
        <v>322.75</v>
      </c>
      <c r="E543" s="15">
        <f t="shared" si="81"/>
        <v>472.1819962668464</v>
      </c>
      <c r="F543" s="15">
        <f t="shared" si="85"/>
        <v>0.48710031686599725</v>
      </c>
      <c r="G543" s="21"/>
      <c r="H543" s="15" t="s">
        <v>2</v>
      </c>
      <c r="I543" s="15">
        <f t="shared" si="82"/>
        <v>120.3173839381905</v>
      </c>
      <c r="J543" s="15">
        <f t="shared" si="83"/>
        <v>-22.476935170877255</v>
      </c>
      <c r="K543" s="22">
        <f t="shared" si="90"/>
        <v>0.72105045594850592</v>
      </c>
      <c r="L543" s="26">
        <f t="shared" si="86"/>
        <v>70.838782830181898</v>
      </c>
      <c r="M543" s="13">
        <f t="shared" si="87"/>
        <v>-159.16121716981809</v>
      </c>
      <c r="N543" s="15">
        <f t="shared" si="88"/>
        <v>159.16121716981809</v>
      </c>
      <c r="O543" s="15">
        <f>SUMSQ($M$3:M543)/B543</f>
        <v>22745.122799317975</v>
      </c>
      <c r="P543" s="15">
        <f>SUM($N$3:N543)/B543</f>
        <v>112.3937082966976</v>
      </c>
      <c r="Q543" s="15">
        <f t="shared" si="84"/>
        <v>69.200529204268733</v>
      </c>
      <c r="R543" s="15">
        <f>AVERAGE($Q$3:Q543)</f>
        <v>32.201235791214913</v>
      </c>
      <c r="S543" s="15">
        <f>SUM($M$3:M543)/P543</f>
        <v>21.209496280083062</v>
      </c>
    </row>
    <row r="544" spans="1:19" x14ac:dyDescent="0.3">
      <c r="A544" s="17">
        <v>41213.666666666664</v>
      </c>
      <c r="B544" s="13">
        <v>542</v>
      </c>
      <c r="C544" s="15">
        <v>424</v>
      </c>
      <c r="D544" s="21">
        <f t="shared" si="89"/>
        <v>384.08333333333331</v>
      </c>
      <c r="E544" s="15">
        <f t="shared" si="81"/>
        <v>472.09345727515904</v>
      </c>
      <c r="F544" s="15">
        <f t="shared" si="85"/>
        <v>0.89812725312325636</v>
      </c>
      <c r="G544" s="21"/>
      <c r="H544" s="15" t="s">
        <v>2</v>
      </c>
      <c r="I544" s="15">
        <f t="shared" si="82"/>
        <v>133.36339076295172</v>
      </c>
      <c r="J544" s="15">
        <f t="shared" si="83"/>
        <v>-18.924640971313408</v>
      </c>
      <c r="K544" s="22">
        <f t="shared" si="90"/>
        <v>0.93583800042675946</v>
      </c>
      <c r="L544" s="26">
        <f t="shared" si="86"/>
        <v>91.562809935259239</v>
      </c>
      <c r="M544" s="13">
        <f t="shared" si="87"/>
        <v>-332.43719006474078</v>
      </c>
      <c r="N544" s="15">
        <f t="shared" si="88"/>
        <v>332.43719006474078</v>
      </c>
      <c r="O544" s="15">
        <f>SUMSQ($M$3:M544)/B544</f>
        <v>22907.058892563033</v>
      </c>
      <c r="P544" s="15">
        <f>SUM($N$3:N544)/B544</f>
        <v>112.79969258040246</v>
      </c>
      <c r="Q544" s="15">
        <f t="shared" si="84"/>
        <v>78.404997656778491</v>
      </c>
      <c r="R544" s="15">
        <f>AVERAGE($Q$3:Q544)</f>
        <v>32.286482584324808</v>
      </c>
      <c r="S544" s="15">
        <f>SUM($M$3:M544)/P544</f>
        <v>18.18601364092023</v>
      </c>
    </row>
    <row r="545" spans="1:19" x14ac:dyDescent="0.3">
      <c r="A545" s="17">
        <v>41213.708333333336</v>
      </c>
      <c r="B545" s="13">
        <v>543</v>
      </c>
      <c r="C545" s="15">
        <v>723</v>
      </c>
      <c r="D545" s="21">
        <f t="shared" si="89"/>
        <v>424.25</v>
      </c>
      <c r="E545" s="15">
        <f t="shared" si="81"/>
        <v>472.00491828347168</v>
      </c>
      <c r="F545" s="15">
        <f t="shared" si="85"/>
        <v>1.5317636998981192</v>
      </c>
      <c r="G545" s="21"/>
      <c r="H545" s="15" t="s">
        <v>2</v>
      </c>
      <c r="I545" s="15">
        <f t="shared" si="82"/>
        <v>153.62177970744406</v>
      </c>
      <c r="J545" s="15">
        <f t="shared" si="83"/>
        <v>-15.006337979732834</v>
      </c>
      <c r="K545" s="22">
        <f t="shared" si="90"/>
        <v>1.4280944124471635</v>
      </c>
      <c r="L545" s="26">
        <f t="shared" si="86"/>
        <v>163.42933914487767</v>
      </c>
      <c r="M545" s="13">
        <f t="shared" si="87"/>
        <v>-559.57066085512236</v>
      </c>
      <c r="N545" s="15">
        <f t="shared" si="88"/>
        <v>559.57066085512236</v>
      </c>
      <c r="O545" s="15">
        <f>SUMSQ($M$3:M545)/B545</f>
        <v>23441.519786848989</v>
      </c>
      <c r="P545" s="15">
        <f>SUM($N$3:N545)/B545</f>
        <v>113.62247521074264</v>
      </c>
      <c r="Q545" s="15">
        <f t="shared" si="84"/>
        <v>77.395665401814981</v>
      </c>
      <c r="R545" s="15">
        <f>AVERAGE($Q$3:Q545)</f>
        <v>32.36955658583031</v>
      </c>
      <c r="S545" s="15">
        <f>SUM($M$3:M545)/P545</f>
        <v>13.129498229436917</v>
      </c>
    </row>
    <row r="546" spans="1:19" x14ac:dyDescent="0.3">
      <c r="A546" s="17">
        <v>41213.75</v>
      </c>
      <c r="B546" s="13">
        <v>544</v>
      </c>
      <c r="C546" s="15">
        <v>584</v>
      </c>
      <c r="D546" s="15"/>
      <c r="E546" s="15">
        <f t="shared" si="81"/>
        <v>471.91637929178432</v>
      </c>
      <c r="F546" s="15">
        <f t="shared" si="85"/>
        <v>1.2375073755151753</v>
      </c>
      <c r="G546" s="21"/>
      <c r="H546" s="15" t="s">
        <v>2</v>
      </c>
      <c r="I546" s="15">
        <f t="shared" si="82"/>
        <v>169.71018158635499</v>
      </c>
      <c r="J546" s="15">
        <f t="shared" si="83"/>
        <v>-11.896863993868457</v>
      </c>
      <c r="K546" s="22">
        <f t="shared" si="90"/>
        <v>1.2990397506873752</v>
      </c>
      <c r="L546" s="26">
        <f t="shared" si="86"/>
        <v>180.06696886338639</v>
      </c>
      <c r="M546" s="13">
        <f t="shared" si="87"/>
        <v>-403.93303113661364</v>
      </c>
      <c r="N546" s="15">
        <f t="shared" si="88"/>
        <v>403.93303113661364</v>
      </c>
      <c r="O546" s="15">
        <f>SUMSQ($M$3:M546)/B546</f>
        <v>23698.35870937907</v>
      </c>
      <c r="P546" s="15">
        <f>SUM($N$3:N546)/B546</f>
        <v>114.15613432090049</v>
      </c>
      <c r="Q546" s="15">
        <f t="shared" si="84"/>
        <v>69.166614920653018</v>
      </c>
      <c r="R546" s="15">
        <f>AVERAGE($Q$3:Q546)</f>
        <v>32.437198237181093</v>
      </c>
      <c r="S546" s="15">
        <f>SUM($M$3:M546)/P546</f>
        <v>9.5296942423522175</v>
      </c>
    </row>
    <row r="547" spans="1:19" x14ac:dyDescent="0.3">
      <c r="A547" s="17">
        <v>41213.791666666664</v>
      </c>
      <c r="B547" s="13">
        <v>545</v>
      </c>
      <c r="C547" s="15">
        <v>410</v>
      </c>
      <c r="D547" s="15"/>
      <c r="E547" s="15">
        <f t="shared" si="81"/>
        <v>471.82784030009702</v>
      </c>
      <c r="F547" s="15">
        <f t="shared" si="85"/>
        <v>0.86896101709307227</v>
      </c>
      <c r="G547" s="21"/>
      <c r="H547" s="15" t="s">
        <v>2</v>
      </c>
      <c r="I547" s="15">
        <f t="shared" si="82"/>
        <v>185.92941187935844</v>
      </c>
      <c r="J547" s="15">
        <f t="shared" si="83"/>
        <v>-9.0852545651812662</v>
      </c>
      <c r="K547" s="22">
        <f t="shared" si="90"/>
        <v>0.93399553670695001</v>
      </c>
      <c r="L547" s="26">
        <f t="shared" si="86"/>
        <v>147.39693426429881</v>
      </c>
      <c r="M547" s="13">
        <f t="shared" si="87"/>
        <v>-262.60306573570119</v>
      </c>
      <c r="N547" s="15">
        <f t="shared" si="88"/>
        <v>262.60306573570119</v>
      </c>
      <c r="O547" s="15">
        <f>SUMSQ($M$3:M547)/B547</f>
        <v>23781.408271625693</v>
      </c>
      <c r="P547" s="15">
        <f>SUM($N$3:N547)/B547</f>
        <v>114.42851401156986</v>
      </c>
      <c r="Q547" s="15">
        <f t="shared" si="84"/>
        <v>64.049528228219799</v>
      </c>
      <c r="R547" s="15">
        <f>AVERAGE($Q$3:Q547)</f>
        <v>32.495202512394009</v>
      </c>
      <c r="S547" s="15">
        <f>SUM($M$3:M547)/P547</f>
        <v>7.2121009117354058</v>
      </c>
    </row>
    <row r="548" spans="1:19" x14ac:dyDescent="0.3">
      <c r="A548" s="17">
        <v>41213.833333333336</v>
      </c>
      <c r="B548" s="13">
        <v>546</v>
      </c>
      <c r="C548" s="15">
        <v>268</v>
      </c>
      <c r="D548" s="15"/>
      <c r="E548" s="15">
        <f t="shared" si="81"/>
        <v>471.73930130840967</v>
      </c>
      <c r="F548" s="23">
        <f t="shared" si="85"/>
        <v>0.56811039329705804</v>
      </c>
      <c r="G548" s="21"/>
      <c r="H548" s="15" t="s">
        <v>2</v>
      </c>
      <c r="I548" s="24">
        <f t="shared" si="82"/>
        <v>198.50024538525827</v>
      </c>
      <c r="J548" s="15">
        <f t="shared" si="83"/>
        <v>-6.9196457580731581</v>
      </c>
      <c r="K548" s="22">
        <f t="shared" si="90"/>
        <v>0.68123174361325112</v>
      </c>
      <c r="L548" s="26">
        <f t="shared" si="86"/>
        <v>120.47185363495299</v>
      </c>
      <c r="M548" s="13">
        <f t="shared" si="87"/>
        <v>-147.52814636504701</v>
      </c>
      <c r="N548" s="15">
        <f t="shared" si="88"/>
        <v>147.52814636504701</v>
      </c>
      <c r="O548" s="15">
        <f>SUMSQ($M$3:M548)/B548</f>
        <v>23777.714399278222</v>
      </c>
      <c r="P548" s="15">
        <f>SUM($N$3:N548)/B548</f>
        <v>114.48913604884729</v>
      </c>
      <c r="Q548" s="15">
        <f t="shared" si="84"/>
        <v>55.047815807853361</v>
      </c>
      <c r="R548" s="15">
        <f>AVERAGE($Q$3:Q548)</f>
        <v>32.536507664949795</v>
      </c>
      <c r="S548" s="15">
        <f>SUM($M$3:M548)/P548</f>
        <v>5.919704412627957</v>
      </c>
    </row>
    <row r="549" spans="1:19" x14ac:dyDescent="0.3">
      <c r="B549" s="13">
        <v>547</v>
      </c>
      <c r="C549" s="15">
        <f t="shared" ref="C549:C554" si="91">((B549*V$7)+V$6)*G549</f>
        <v>340.08399721693303</v>
      </c>
      <c r="G549" s="25" cm="1">
        <f t="array" ref="G549">SUMPRODUCT((MOD(ROW(F3:F548)-3,6)=0)*F3:F548)/SUMPRODUCT(--(MOD(ROW(F3:F548)-3,6)=0))</f>
        <v>0.72105045594850592</v>
      </c>
      <c r="H549" s="13">
        <v>1</v>
      </c>
      <c r="K549" s="6"/>
      <c r="L549" s="26">
        <f>C549</f>
        <v>340.08399721693303</v>
      </c>
      <c r="M549" s="1"/>
    </row>
    <row r="550" spans="1:19" x14ac:dyDescent="0.3">
      <c r="B550" s="13">
        <v>548</v>
      </c>
      <c r="C550" s="15">
        <f t="shared" si="91"/>
        <v>441.30584815329775</v>
      </c>
      <c r="G550" s="25" cm="1">
        <f t="array" ref="G550">SUMPRODUCT((MOD(ROW(F3:F548)-4,6)=0)*F3:F548)/SUMPRODUCT(--(MOD(ROW(F3:F548)-4,6)=0))</f>
        <v>0.93583800042675946</v>
      </c>
      <c r="H550" s="13">
        <v>2</v>
      </c>
      <c r="K550" s="6"/>
      <c r="L550" s="26">
        <f t="shared" ref="L550:L554" si="92">C550</f>
        <v>441.30584815329775</v>
      </c>
      <c r="M550" s="1"/>
    </row>
    <row r="551" spans="1:19" x14ac:dyDescent="0.3">
      <c r="B551" s="13">
        <v>549</v>
      </c>
      <c r="C551" s="15">
        <f t="shared" si="91"/>
        <v>673.30893421233156</v>
      </c>
      <c r="G551" s="25" cm="1">
        <f t="array" ref="G551">SUMPRODUCT((MOD(ROW(F3:F548)-5,6)=0)*F3:F548)/SUMPRODUCT(--(MOD(ROW(F3:F548)-5,6)=0))</f>
        <v>1.4280944124471635</v>
      </c>
      <c r="H551" s="13">
        <v>3</v>
      </c>
      <c r="K551" s="6"/>
      <c r="L551" s="26">
        <f t="shared" si="92"/>
        <v>673.30893421233156</v>
      </c>
      <c r="M551" s="1"/>
    </row>
    <row r="552" spans="1:19" x14ac:dyDescent="0.3">
      <c r="B552" s="13">
        <v>550</v>
      </c>
      <c r="C552" s="15">
        <f t="shared" si="91"/>
        <v>612.34804168236246</v>
      </c>
      <c r="G552" s="25" cm="1">
        <f t="array" ref="G552">SUMPRODUCT((MOD(ROW(F3:F548)-6,6)=0)*F3:F548)/SUMPRODUCT(--(MOD(ROW(F3:F548)-6,6)=0))</f>
        <v>1.2990397506873752</v>
      </c>
      <c r="H552" s="13">
        <v>4</v>
      </c>
      <c r="K552" s="6"/>
      <c r="L552" s="26">
        <f t="shared" si="92"/>
        <v>612.34804168236246</v>
      </c>
      <c r="M552" s="1"/>
    </row>
    <row r="553" spans="1:19" x14ac:dyDescent="0.3">
      <c r="B553" s="13">
        <v>551</v>
      </c>
      <c r="C553" s="15">
        <f t="shared" si="91"/>
        <v>440.18892679600719</v>
      </c>
      <c r="G553" s="25" cm="1">
        <f t="array" ref="G553">SUMPRODUCT((MOD(ROW(F3:F548)-7,6)=0)*F3:F548)/SUMPRODUCT(--(MOD(ROW(F3:F548)-7,6)=0))</f>
        <v>0.93399553670695001</v>
      </c>
      <c r="H553" s="13">
        <v>5</v>
      </c>
      <c r="K553" s="6"/>
      <c r="L553" s="26">
        <f t="shared" si="92"/>
        <v>440.18892679600719</v>
      </c>
      <c r="M553" s="1"/>
    </row>
    <row r="554" spans="1:19" x14ac:dyDescent="0.3">
      <c r="B554" s="13">
        <v>552</v>
      </c>
      <c r="C554" s="15">
        <f t="shared" si="91"/>
        <v>321.00189333111518</v>
      </c>
      <c r="G554" s="21" cm="1">
        <f t="array" ref="G554">SUMPRODUCT((MOD(ROW(F3:F548)-8,6)=0)*F3:F548)/SUMPRODUCT(--(MOD(ROW(F3:F548)-8,6)=0))</f>
        <v>0.68123174361325112</v>
      </c>
      <c r="H554" s="13">
        <v>6</v>
      </c>
      <c r="L554" s="26">
        <f t="shared" si="92"/>
        <v>321.00189333111518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540C-E7A6-493F-98B3-61CC5BE22537}">
  <sheetPr>
    <tabColor theme="5" tint="0.39997558519241921"/>
  </sheetPr>
  <dimension ref="A1:I18"/>
  <sheetViews>
    <sheetView topLeftCell="A2" workbookViewId="0">
      <selection activeCell="G25" sqref="G24:G25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5" t="s">
        <v>14</v>
      </c>
      <c r="B3" s="5"/>
    </row>
    <row r="4" spans="1:9" x14ac:dyDescent="0.3">
      <c r="A4" t="s">
        <v>15</v>
      </c>
      <c r="B4">
        <v>7.3774861954745627E-2</v>
      </c>
    </row>
    <row r="5" spans="1:9" x14ac:dyDescent="0.3">
      <c r="A5" t="s">
        <v>16</v>
      </c>
      <c r="B5">
        <v>5.4427302564417747E-3</v>
      </c>
    </row>
    <row r="6" spans="1:9" x14ac:dyDescent="0.3">
      <c r="A6" t="s">
        <v>17</v>
      </c>
      <c r="B6">
        <v>3.6144999811778804E-3</v>
      </c>
    </row>
    <row r="7" spans="1:9" x14ac:dyDescent="0.3">
      <c r="A7" t="s">
        <v>18</v>
      </c>
      <c r="B7">
        <v>196.35155007884228</v>
      </c>
    </row>
    <row r="8" spans="1:9" ht="15" thickBot="1" x14ac:dyDescent="0.35">
      <c r="A8" s="3" t="s">
        <v>19</v>
      </c>
      <c r="B8" s="3">
        <v>546</v>
      </c>
    </row>
    <row r="10" spans="1:9" ht="15" thickBot="1" x14ac:dyDescent="0.35">
      <c r="A10" t="s">
        <v>20</v>
      </c>
    </row>
    <row r="11" spans="1:9" x14ac:dyDescent="0.3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3">
      <c r="A12" t="s">
        <v>21</v>
      </c>
      <c r="B12">
        <v>1</v>
      </c>
      <c r="C12">
        <v>114776.92432189733</v>
      </c>
      <c r="D12">
        <v>114776.92432189733</v>
      </c>
      <c r="E12">
        <v>2.9770485316222821</v>
      </c>
      <c r="F12">
        <v>8.5021045187084379E-2</v>
      </c>
    </row>
    <row r="13" spans="1:9" x14ac:dyDescent="0.3">
      <c r="A13" t="s">
        <v>22</v>
      </c>
      <c r="B13">
        <v>544</v>
      </c>
      <c r="C13">
        <v>20973338.582790077</v>
      </c>
      <c r="D13">
        <v>38553.931218364109</v>
      </c>
    </row>
    <row r="14" spans="1:9" ht="15" thickBot="1" x14ac:dyDescent="0.35">
      <c r="A14" s="3" t="s">
        <v>23</v>
      </c>
      <c r="B14" s="3">
        <v>545</v>
      </c>
      <c r="C14" s="3">
        <v>21088115.507111974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 x14ac:dyDescent="0.3">
      <c r="A17" t="s">
        <v>24</v>
      </c>
      <c r="B17">
        <v>520.99110009745755</v>
      </c>
      <c r="C17">
        <v>16.82925304096829</v>
      </c>
      <c r="D17">
        <v>30.957470235261358</v>
      </c>
      <c r="E17">
        <v>4.2765358647202403E-122</v>
      </c>
      <c r="F17">
        <v>487.93282058959596</v>
      </c>
      <c r="G17">
        <v>554.04937960531913</v>
      </c>
      <c r="H17">
        <v>487.93282058959596</v>
      </c>
      <c r="I17">
        <v>554.04937960531913</v>
      </c>
    </row>
    <row r="18" spans="1:9" ht="15" thickBot="1" x14ac:dyDescent="0.35">
      <c r="A18" s="3" t="s">
        <v>37</v>
      </c>
      <c r="B18" s="3">
        <v>-9.1987682753152458E-2</v>
      </c>
      <c r="C18" s="3">
        <v>5.3313441915992972E-2</v>
      </c>
      <c r="D18" s="3">
        <v>-1.725412568524449</v>
      </c>
      <c r="E18" s="3">
        <v>8.5021045187091915E-2</v>
      </c>
      <c r="F18" s="3">
        <v>-0.1967131069947762</v>
      </c>
      <c r="G18" s="3">
        <v>1.2737741488471288E-2</v>
      </c>
      <c r="H18" s="3">
        <v>-0.1967131069947762</v>
      </c>
      <c r="I18" s="3">
        <v>1.2737741488471288E-2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55E7-3D7F-4432-8C31-E78664F3BD47}">
  <sheetPr>
    <tabColor theme="5" tint="0.39997558519241921"/>
  </sheetPr>
  <dimension ref="A1:Q554"/>
  <sheetViews>
    <sheetView topLeftCell="A512" zoomScale="66" workbookViewId="0">
      <selection activeCell="K548" sqref="K548"/>
    </sheetView>
  </sheetViews>
  <sheetFormatPr defaultRowHeight="14.4" x14ac:dyDescent="0.3"/>
  <cols>
    <col min="1" max="1" width="15.33203125" bestFit="1" customWidth="1"/>
    <col min="2" max="2" width="15.33203125" style="1" customWidth="1"/>
    <col min="6" max="6" width="12.21875" bestFit="1" customWidth="1"/>
    <col min="7" max="7" width="12.21875" customWidth="1"/>
    <col min="10" max="10" width="14.109375" customWidth="1"/>
  </cols>
  <sheetData>
    <row r="1" spans="1:17" ht="58.2" x14ac:dyDescent="0.35">
      <c r="A1" s="2" t="s">
        <v>0</v>
      </c>
      <c r="B1" s="2" t="s">
        <v>58</v>
      </c>
      <c r="C1" s="2" t="s">
        <v>1</v>
      </c>
      <c r="D1" s="2" t="s">
        <v>56</v>
      </c>
      <c r="E1" s="2" t="s">
        <v>4</v>
      </c>
      <c r="F1" s="2" t="s">
        <v>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48</v>
      </c>
      <c r="L1" s="2" t="s">
        <v>9</v>
      </c>
      <c r="M1" s="2" t="s">
        <v>10</v>
      </c>
      <c r="N1" s="2" t="s">
        <v>11</v>
      </c>
    </row>
    <row r="2" spans="1:17" x14ac:dyDescent="0.3">
      <c r="A2" s="15"/>
      <c r="B2" s="13">
        <v>0</v>
      </c>
      <c r="C2" s="15"/>
      <c r="D2" s="15"/>
      <c r="E2" s="20">
        <f>REGRESION_HOLT!B17</f>
        <v>520.99110009745755</v>
      </c>
      <c r="F2" s="2">
        <f>REGRESION_HOLT!B18</f>
        <v>-9.1987682753152458E-2</v>
      </c>
      <c r="G2" s="2"/>
      <c r="H2" s="2"/>
      <c r="I2" s="2"/>
      <c r="J2" s="2"/>
      <c r="K2" s="2"/>
      <c r="L2" s="2"/>
      <c r="M2" s="2"/>
      <c r="N2" s="2"/>
      <c r="P2" s="18" t="s">
        <v>12</v>
      </c>
      <c r="Q2" s="18">
        <v>0.3</v>
      </c>
    </row>
    <row r="3" spans="1:17" x14ac:dyDescent="0.3">
      <c r="A3" s="17">
        <v>41122.625</v>
      </c>
      <c r="B3" s="13">
        <v>1</v>
      </c>
      <c r="C3" s="15">
        <v>295</v>
      </c>
      <c r="D3" s="15" t="s">
        <v>2</v>
      </c>
      <c r="E3" s="15">
        <f>$Q$2*C3+(1-$Q$2)*(E2+F2)</f>
        <v>453.12937869029304</v>
      </c>
      <c r="F3" s="13">
        <f>$Q$3*(E3-E2)+(1-$Q$3)*F2</f>
        <v>-20.422907800076562</v>
      </c>
      <c r="G3" s="13">
        <f>E2+F2</f>
        <v>520.8991124147044</v>
      </c>
      <c r="H3" s="13">
        <f>G3-C3</f>
        <v>225.8991124147044</v>
      </c>
      <c r="I3" s="15">
        <f>ABS(H3)</f>
        <v>225.8991124147044</v>
      </c>
      <c r="J3" s="15">
        <f>SUMSQ($H$3:H3)/B3</f>
        <v>51030.40898975126</v>
      </c>
      <c r="K3" s="15">
        <f>SUM($I$3:I3)/B3</f>
        <v>225.8991124147044</v>
      </c>
      <c r="L3" s="15">
        <f>(I3/C3)*100</f>
        <v>76.57597031006928</v>
      </c>
      <c r="M3" s="15">
        <f>AVERAGE($L$3:L3)</f>
        <v>76.57597031006928</v>
      </c>
      <c r="N3" s="15">
        <f>SUM($H$3:H3)/K3</f>
        <v>1</v>
      </c>
      <c r="P3" s="18" t="s">
        <v>38</v>
      </c>
      <c r="Q3" s="18">
        <v>0.3</v>
      </c>
    </row>
    <row r="4" spans="1:17" x14ac:dyDescent="0.3">
      <c r="A4" s="17">
        <v>41122.666666666664</v>
      </c>
      <c r="B4" s="13">
        <v>2</v>
      </c>
      <c r="C4" s="15">
        <v>479</v>
      </c>
      <c r="D4" s="15" t="s">
        <v>2</v>
      </c>
      <c r="E4" s="15">
        <f t="shared" ref="E4:E67" si="0">$Q$2*C4+(1-$Q$2)*E3</f>
        <v>460.8905650832051</v>
      </c>
      <c r="F4" s="13">
        <f t="shared" ref="F4:F67" si="1">$Q$3*(E4-E3)+(1-$Q$3)*F3</f>
        <v>-11.967679542179972</v>
      </c>
      <c r="G4" s="13">
        <f t="shared" ref="G4:G67" si="2">E3+F3</f>
        <v>432.70647089021645</v>
      </c>
      <c r="H4" s="13">
        <f t="shared" ref="H4:H67" si="3">G4-C4</f>
        <v>-46.293529109783549</v>
      </c>
      <c r="I4" s="15">
        <f t="shared" ref="I4:I67" si="4">ABS(H4)</f>
        <v>46.293529109783549</v>
      </c>
      <c r="J4" s="15">
        <f>SUMSQ($H$3:H4)/B4</f>
        <v>26586.74991359482</v>
      </c>
      <c r="K4" s="15">
        <f>SUM($I$3:I4)/B4</f>
        <v>136.09632076224398</v>
      </c>
      <c r="L4" s="15">
        <f t="shared" ref="L4:L67" si="5">(I4/C4)*100</f>
        <v>9.6646198559047072</v>
      </c>
      <c r="M4" s="15">
        <f>AVERAGE($L$3:L4)</f>
        <v>43.120295082986992</v>
      </c>
      <c r="N4" s="15">
        <f>SUM($H$3:H4)/K4</f>
        <v>1.3196946272977226</v>
      </c>
    </row>
    <row r="5" spans="1:17" x14ac:dyDescent="0.3">
      <c r="A5" s="17">
        <v>41122.708333333336</v>
      </c>
      <c r="B5" s="13">
        <v>3</v>
      </c>
      <c r="C5" s="15">
        <v>837</v>
      </c>
      <c r="D5" s="15" t="s">
        <v>2</v>
      </c>
      <c r="E5" s="15">
        <f t="shared" si="0"/>
        <v>573.72339555824351</v>
      </c>
      <c r="F5" s="13">
        <f t="shared" si="1"/>
        <v>25.47247346298554</v>
      </c>
      <c r="G5" s="13">
        <f t="shared" si="2"/>
        <v>448.92288554102515</v>
      </c>
      <c r="H5" s="13">
        <f t="shared" si="3"/>
        <v>-388.07711445897485</v>
      </c>
      <c r="I5" s="15">
        <f t="shared" si="4"/>
        <v>388.07711445897485</v>
      </c>
      <c r="J5" s="15">
        <f>SUMSQ($H$3:H5)/B5</f>
        <v>67925.782197997964</v>
      </c>
      <c r="K5" s="15">
        <f>SUM($I$3:I5)/B5</f>
        <v>220.08991866115426</v>
      </c>
      <c r="L5" s="15">
        <f t="shared" si="5"/>
        <v>46.365246649817784</v>
      </c>
      <c r="M5" s="15">
        <f>AVERAGE($L$3:L5)</f>
        <v>44.201945605263923</v>
      </c>
      <c r="N5" s="15">
        <f>SUM($H$3:H5)/K5</f>
        <v>-0.94721072379063542</v>
      </c>
    </row>
    <row r="6" spans="1:17" x14ac:dyDescent="0.3">
      <c r="A6" s="17">
        <v>41122.75</v>
      </c>
      <c r="B6" s="13">
        <v>4</v>
      </c>
      <c r="C6" s="15">
        <v>811.56399999999996</v>
      </c>
      <c r="D6" s="15" t="s">
        <v>2</v>
      </c>
      <c r="E6" s="15">
        <f t="shared" si="0"/>
        <v>645.07557689077044</v>
      </c>
      <c r="F6" s="13">
        <f t="shared" si="1"/>
        <v>39.236385823847954</v>
      </c>
      <c r="G6" s="13">
        <f t="shared" si="2"/>
        <v>599.1958690212291</v>
      </c>
      <c r="H6" s="13">
        <f t="shared" si="3"/>
        <v>-212.36813097877086</v>
      </c>
      <c r="I6" s="15">
        <f t="shared" si="4"/>
        <v>212.36813097877086</v>
      </c>
      <c r="J6" s="15">
        <f>SUMSQ($H$3:H6)/B6</f>
        <v>62219.392412352565</v>
      </c>
      <c r="K6" s="15">
        <f>SUM($I$3:I6)/B6</f>
        <v>218.15947174055842</v>
      </c>
      <c r="L6" s="15">
        <f t="shared" si="5"/>
        <v>26.167761381575684</v>
      </c>
      <c r="M6" s="15">
        <f>AVERAGE($L$3:L6)</f>
        <v>39.693399549341862</v>
      </c>
      <c r="N6" s="15">
        <f>SUM($H$3:H6)/K6</f>
        <v>-1.929046026630004</v>
      </c>
    </row>
    <row r="7" spans="1:17" x14ac:dyDescent="0.3">
      <c r="A7" s="17">
        <v>41122.791666666664</v>
      </c>
      <c r="B7" s="13">
        <v>5</v>
      </c>
      <c r="C7" s="15">
        <v>579.56399999999996</v>
      </c>
      <c r="D7" s="15" t="s">
        <v>2</v>
      </c>
      <c r="E7" s="15">
        <f t="shared" si="0"/>
        <v>625.42210382353926</v>
      </c>
      <c r="F7" s="13">
        <f t="shared" si="1"/>
        <v>21.569428156524214</v>
      </c>
      <c r="G7" s="13">
        <f t="shared" si="2"/>
        <v>684.3119627146184</v>
      </c>
      <c r="H7" s="13">
        <f t="shared" si="3"/>
        <v>104.74796271461844</v>
      </c>
      <c r="I7" s="15">
        <f t="shared" si="4"/>
        <v>104.74796271461844</v>
      </c>
      <c r="J7" s="15">
        <f>SUMSQ($H$3:H7)/B7</f>
        <v>51969.941068454667</v>
      </c>
      <c r="K7" s="15">
        <f>SUM($I$3:I7)/B7</f>
        <v>195.47716993537043</v>
      </c>
      <c r="L7" s="15">
        <f t="shared" si="5"/>
        <v>18.073579917768949</v>
      </c>
      <c r="M7" s="15">
        <f>AVERAGE($L$3:L7)</f>
        <v>35.369435623027279</v>
      </c>
      <c r="N7" s="15">
        <f>SUM($H$3:H7)/K7</f>
        <v>-1.6170261699753179</v>
      </c>
    </row>
    <row r="8" spans="1:17" x14ac:dyDescent="0.3">
      <c r="A8" s="17">
        <v>41122.833333333336</v>
      </c>
      <c r="B8" s="13">
        <v>6</v>
      </c>
      <c r="C8" s="15">
        <v>427</v>
      </c>
      <c r="D8" s="15" t="s">
        <v>2</v>
      </c>
      <c r="E8" s="15">
        <f t="shared" si="0"/>
        <v>565.89547267647743</v>
      </c>
      <c r="F8" s="13">
        <f t="shared" si="1"/>
        <v>-2.7593896345516011</v>
      </c>
      <c r="G8" s="13">
        <f t="shared" si="2"/>
        <v>646.99153198006343</v>
      </c>
      <c r="H8" s="13">
        <f t="shared" si="3"/>
        <v>219.99153198006343</v>
      </c>
      <c r="I8" s="15">
        <f t="shared" si="4"/>
        <v>219.99153198006343</v>
      </c>
      <c r="J8" s="15">
        <f>SUMSQ($H$3:H8)/B8</f>
        <v>51374.329914201437</v>
      </c>
      <c r="K8" s="15">
        <f>SUM($I$3:I8)/B8</f>
        <v>199.56289694281926</v>
      </c>
      <c r="L8" s="15">
        <f t="shared" si="5"/>
        <v>51.520265100717431</v>
      </c>
      <c r="M8" s="15">
        <f>AVERAGE($L$3:L8)</f>
        <v>38.061240535975635</v>
      </c>
      <c r="N8" s="15">
        <f>SUM($H$3:H8)/K8</f>
        <v>-0.48155327924347863</v>
      </c>
    </row>
    <row r="9" spans="1:17" x14ac:dyDescent="0.3">
      <c r="A9" s="17">
        <v>41123.625</v>
      </c>
      <c r="B9" s="13">
        <v>7</v>
      </c>
      <c r="C9" s="15">
        <v>270</v>
      </c>
      <c r="D9" s="15" t="s">
        <v>2</v>
      </c>
      <c r="E9" s="15">
        <f t="shared" si="0"/>
        <v>477.12683087353417</v>
      </c>
      <c r="F9" s="13">
        <f t="shared" si="1"/>
        <v>-28.562165285069096</v>
      </c>
      <c r="G9" s="13">
        <f t="shared" si="2"/>
        <v>563.13608304192587</v>
      </c>
      <c r="H9" s="13">
        <f t="shared" si="3"/>
        <v>293.13608304192587</v>
      </c>
      <c r="I9" s="15">
        <f t="shared" si="4"/>
        <v>293.13608304192587</v>
      </c>
      <c r="J9" s="15">
        <f>SUMSQ($H$3:H9)/B9</f>
        <v>56310.677523767357</v>
      </c>
      <c r="K9" s="15">
        <f>SUM($I$3:I9)/B9</f>
        <v>212.93049495697733</v>
      </c>
      <c r="L9" s="15">
        <f t="shared" si="5"/>
        <v>108.56891964515773</v>
      </c>
      <c r="M9" s="15">
        <f>AVERAGE($L$3:L9)</f>
        <v>48.133766123001649</v>
      </c>
      <c r="N9" s="15">
        <f>SUM($H$3:H9)/K9</f>
        <v>0.92535320337086546</v>
      </c>
    </row>
    <row r="10" spans="1:17" x14ac:dyDescent="0.3">
      <c r="A10" s="17">
        <v>41123.666666666664</v>
      </c>
      <c r="B10" s="13">
        <v>8</v>
      </c>
      <c r="C10" s="15">
        <v>406</v>
      </c>
      <c r="D10" s="15" t="s">
        <v>2</v>
      </c>
      <c r="E10" s="15">
        <f t="shared" si="0"/>
        <v>455.78878161147389</v>
      </c>
      <c r="F10" s="13">
        <f t="shared" si="1"/>
        <v>-26.394930478166447</v>
      </c>
      <c r="G10" s="13">
        <f t="shared" si="2"/>
        <v>448.56466558846506</v>
      </c>
      <c r="H10" s="13">
        <f t="shared" si="3"/>
        <v>42.564665588465061</v>
      </c>
      <c r="I10" s="15">
        <f t="shared" si="4"/>
        <v>42.564665588465061</v>
      </c>
      <c r="J10" s="15">
        <f>SUMSQ($H$3:H10)/B10</f>
        <v>49498.311677878672</v>
      </c>
      <c r="K10" s="15">
        <f>SUM($I$3:I10)/B10</f>
        <v>191.63476628591329</v>
      </c>
      <c r="L10" s="15">
        <f t="shared" si="5"/>
        <v>10.483907780410114</v>
      </c>
      <c r="M10" s="15">
        <f>AVERAGE($L$3:L10)</f>
        <v>43.427533830177708</v>
      </c>
      <c r="N10" s="15">
        <f>SUM($H$3:H10)/K10</f>
        <v>1.2502980844027598</v>
      </c>
    </row>
    <row r="11" spans="1:17" x14ac:dyDescent="0.3">
      <c r="A11" s="17">
        <v>41123.708333333336</v>
      </c>
      <c r="B11" s="13">
        <v>9</v>
      </c>
      <c r="C11" s="15">
        <v>844.428</v>
      </c>
      <c r="D11" s="15" t="s">
        <v>2</v>
      </c>
      <c r="E11" s="15">
        <f t="shared" si="0"/>
        <v>572.38054712803171</v>
      </c>
      <c r="F11" s="13">
        <f t="shared" si="1"/>
        <v>16.50107832025083</v>
      </c>
      <c r="G11" s="13">
        <f t="shared" si="2"/>
        <v>429.39385113330746</v>
      </c>
      <c r="H11" s="13">
        <f t="shared" si="3"/>
        <v>-415.03414886669253</v>
      </c>
      <c r="I11" s="15">
        <f t="shared" si="4"/>
        <v>415.03414886669253</v>
      </c>
      <c r="J11" s="15">
        <f>SUMSQ($H$3:H11)/B11</f>
        <v>63137.759794281032</v>
      </c>
      <c r="K11" s="15">
        <f>SUM($I$3:I11)/B11</f>
        <v>216.45691990599985</v>
      </c>
      <c r="L11" s="15">
        <f t="shared" si="5"/>
        <v>49.149737913320322</v>
      </c>
      <c r="M11" s="15">
        <f>AVERAGE($L$3:L11)</f>
        <v>44.063334283860222</v>
      </c>
      <c r="N11" s="15">
        <f>SUM($H$3:H11)/K11</f>
        <v>-0.81047798218060962</v>
      </c>
    </row>
    <row r="12" spans="1:17" x14ac:dyDescent="0.3">
      <c r="A12" s="17">
        <v>41123.75</v>
      </c>
      <c r="B12" s="13">
        <v>10</v>
      </c>
      <c r="C12" s="15">
        <v>767</v>
      </c>
      <c r="D12" s="15" t="s">
        <v>2</v>
      </c>
      <c r="E12" s="15">
        <f t="shared" si="0"/>
        <v>630.76638298962212</v>
      </c>
      <c r="F12" s="13">
        <f t="shared" si="1"/>
        <v>29.066505582652702</v>
      </c>
      <c r="G12" s="13">
        <f t="shared" si="2"/>
        <v>588.88162544828253</v>
      </c>
      <c r="H12" s="13">
        <f t="shared" si="3"/>
        <v>-178.11837455171747</v>
      </c>
      <c r="I12" s="15">
        <f t="shared" si="4"/>
        <v>178.11837455171747</v>
      </c>
      <c r="J12" s="15">
        <f>SUMSQ($H$3:H12)/B12</f>
        <v>59996.599350147517</v>
      </c>
      <c r="K12" s="15">
        <f>SUM($I$3:I12)/B12</f>
        <v>212.62306537057162</v>
      </c>
      <c r="L12" s="15">
        <f t="shared" si="5"/>
        <v>23.22273462212744</v>
      </c>
      <c r="M12" s="15">
        <f>AVERAGE($L$3:L12)</f>
        <v>41.979274317686944</v>
      </c>
      <c r="N12" s="15">
        <f>SUM($H$3:H12)/K12</f>
        <v>-1.6628108601951135</v>
      </c>
    </row>
    <row r="13" spans="1:17" x14ac:dyDescent="0.3">
      <c r="A13" s="17">
        <v>41123.791666666664</v>
      </c>
      <c r="B13" s="13">
        <v>11</v>
      </c>
      <c r="C13" s="15">
        <v>579.56399999999996</v>
      </c>
      <c r="D13" s="15" t="s">
        <v>2</v>
      </c>
      <c r="E13" s="15">
        <f t="shared" si="0"/>
        <v>615.40566809273537</v>
      </c>
      <c r="F13" s="13">
        <f t="shared" si="1"/>
        <v>15.738339438790867</v>
      </c>
      <c r="G13" s="13">
        <f t="shared" si="2"/>
        <v>659.83288857227478</v>
      </c>
      <c r="H13" s="13">
        <f t="shared" si="3"/>
        <v>80.268888572274818</v>
      </c>
      <c r="I13" s="15">
        <f t="shared" si="4"/>
        <v>80.268888572274818</v>
      </c>
      <c r="J13" s="15">
        <f>SUMSQ($H$3:H13)/B13</f>
        <v>55128.098906736683</v>
      </c>
      <c r="K13" s="15">
        <f>SUM($I$3:I13)/B13</f>
        <v>200.59086747981738</v>
      </c>
      <c r="L13" s="15">
        <f t="shared" si="5"/>
        <v>13.849874832162595</v>
      </c>
      <c r="M13" s="15">
        <f>AVERAGE($L$3:L13)</f>
        <v>39.422056182639274</v>
      </c>
      <c r="N13" s="15">
        <f>SUM($H$3:H13)/K13</f>
        <v>-1.3623903076314472</v>
      </c>
    </row>
    <row r="14" spans="1:17" x14ac:dyDescent="0.3">
      <c r="A14" s="17">
        <v>41123.833333333336</v>
      </c>
      <c r="B14" s="13">
        <v>12</v>
      </c>
      <c r="C14" s="15">
        <v>427</v>
      </c>
      <c r="D14" s="15" t="s">
        <v>2</v>
      </c>
      <c r="E14" s="15">
        <f t="shared" si="0"/>
        <v>558.88396766491473</v>
      </c>
      <c r="F14" s="13">
        <f t="shared" si="1"/>
        <v>-5.9396725211925823</v>
      </c>
      <c r="G14" s="13">
        <f t="shared" si="2"/>
        <v>631.1440075315262</v>
      </c>
      <c r="H14" s="13">
        <f t="shared" si="3"/>
        <v>204.1440075315262</v>
      </c>
      <c r="I14" s="15">
        <f t="shared" si="4"/>
        <v>204.1440075315262</v>
      </c>
      <c r="J14" s="15">
        <f>SUMSQ($H$3:H14)/B14</f>
        <v>54006.988648761275</v>
      </c>
      <c r="K14" s="15">
        <f>SUM($I$3:I14)/B14</f>
        <v>200.88696248412646</v>
      </c>
      <c r="L14" s="15">
        <f t="shared" si="5"/>
        <v>47.808901061247354</v>
      </c>
      <c r="M14" s="15">
        <f>AVERAGE($L$3:L14)</f>
        <v>40.120959922523284</v>
      </c>
      <c r="N14" s="15">
        <f>SUM($H$3:H14)/K14</f>
        <v>-0.34416890607236006</v>
      </c>
    </row>
    <row r="15" spans="1:17" x14ac:dyDescent="0.3">
      <c r="A15" s="17">
        <v>41124.625</v>
      </c>
      <c r="B15" s="13">
        <v>13</v>
      </c>
      <c r="C15" s="15">
        <v>380</v>
      </c>
      <c r="D15" s="15" t="s">
        <v>2</v>
      </c>
      <c r="E15" s="15">
        <f t="shared" si="0"/>
        <v>505.2187773654403</v>
      </c>
      <c r="F15" s="13">
        <f t="shared" si="1"/>
        <v>-20.257327854677136</v>
      </c>
      <c r="G15" s="13">
        <f t="shared" si="2"/>
        <v>552.94429514372212</v>
      </c>
      <c r="H15" s="13">
        <f t="shared" si="3"/>
        <v>172.94429514372212</v>
      </c>
      <c r="I15" s="15">
        <f t="shared" si="4"/>
        <v>172.94429514372212</v>
      </c>
      <c r="J15" s="15">
        <f>SUMSQ($H$3:H15)/B15</f>
        <v>52153.353308299556</v>
      </c>
      <c r="K15" s="15">
        <f>SUM($I$3:I15)/B15</f>
        <v>198.7375265348646</v>
      </c>
      <c r="L15" s="15">
        <f t="shared" si="5"/>
        <v>45.511656616768974</v>
      </c>
      <c r="M15" s="15">
        <f>AVERAGE($L$3:L15)</f>
        <v>40.535628899003726</v>
      </c>
      <c r="N15" s="15">
        <f>SUM($H$3:H15)/K15</f>
        <v>0.52232334190367657</v>
      </c>
    </row>
    <row r="16" spans="1:17" x14ac:dyDescent="0.3">
      <c r="A16" s="17">
        <v>41124.666666666664</v>
      </c>
      <c r="B16" s="13">
        <v>14</v>
      </c>
      <c r="C16" s="15">
        <v>492</v>
      </c>
      <c r="D16" s="15" t="s">
        <v>2</v>
      </c>
      <c r="E16" s="15">
        <f t="shared" si="0"/>
        <v>501.25314415580817</v>
      </c>
      <c r="F16" s="13">
        <f t="shared" si="1"/>
        <v>-15.369819461163633</v>
      </c>
      <c r="G16" s="13">
        <f t="shared" si="2"/>
        <v>484.96144951076315</v>
      </c>
      <c r="H16" s="13">
        <f t="shared" si="3"/>
        <v>-7.0385504892368544</v>
      </c>
      <c r="I16" s="15">
        <f t="shared" si="4"/>
        <v>7.0385504892368544</v>
      </c>
      <c r="J16" s="15">
        <f>SUMSQ($H$3:H16)/B16</f>
        <v>48431.652442920269</v>
      </c>
      <c r="K16" s="15">
        <f>SUM($I$3:I16)/B16</f>
        <v>185.04474253160546</v>
      </c>
      <c r="L16" s="15">
        <f t="shared" si="5"/>
        <v>1.4305996929343199</v>
      </c>
      <c r="M16" s="15">
        <f>AVERAGE($L$3:L16)</f>
        <v>37.742412527141617</v>
      </c>
      <c r="N16" s="15">
        <f>SUM($H$3:H16)/K16</f>
        <v>0.52293676225681773</v>
      </c>
    </row>
    <row r="17" spans="1:14" x14ac:dyDescent="0.3">
      <c r="A17" s="17">
        <v>41124.708333333336</v>
      </c>
      <c r="B17" s="13">
        <v>15</v>
      </c>
      <c r="C17" s="15">
        <v>741</v>
      </c>
      <c r="D17" s="15" t="s">
        <v>2</v>
      </c>
      <c r="E17" s="15">
        <f t="shared" si="0"/>
        <v>573.17720090906573</v>
      </c>
      <c r="F17" s="13">
        <f t="shared" si="1"/>
        <v>10.818343403162723</v>
      </c>
      <c r="G17" s="13">
        <f t="shared" si="2"/>
        <v>485.88332469464456</v>
      </c>
      <c r="H17" s="13">
        <f t="shared" si="3"/>
        <v>-255.11667530535544</v>
      </c>
      <c r="I17" s="15">
        <f t="shared" si="4"/>
        <v>255.11667530535544</v>
      </c>
      <c r="J17" s="15">
        <f>SUMSQ($H$3:H17)/B17</f>
        <v>49541.843481316129</v>
      </c>
      <c r="K17" s="15">
        <f>SUM($I$3:I17)/B17</f>
        <v>189.71620471652213</v>
      </c>
      <c r="L17" s="15">
        <f t="shared" si="5"/>
        <v>34.428701120830695</v>
      </c>
      <c r="M17" s="15">
        <f>AVERAGE($L$3:L17)</f>
        <v>37.521498433387563</v>
      </c>
      <c r="N17" s="15">
        <f>SUM($H$3:H17)/K17</f>
        <v>-0.83466763954002254</v>
      </c>
    </row>
    <row r="18" spans="1:14" x14ac:dyDescent="0.3">
      <c r="A18" s="17">
        <v>41124.75</v>
      </c>
      <c r="B18" s="13">
        <v>16</v>
      </c>
      <c r="C18" s="15">
        <v>671</v>
      </c>
      <c r="D18" s="15" t="s">
        <v>2</v>
      </c>
      <c r="E18" s="15">
        <f t="shared" si="0"/>
        <v>602.52404063634594</v>
      </c>
      <c r="F18" s="13">
        <f t="shared" si="1"/>
        <v>16.376892300397969</v>
      </c>
      <c r="G18" s="13">
        <f t="shared" si="2"/>
        <v>583.9955443122285</v>
      </c>
      <c r="H18" s="13">
        <f t="shared" si="3"/>
        <v>-87.004455687771497</v>
      </c>
      <c r="I18" s="15">
        <f t="shared" si="4"/>
        <v>87.004455687771497</v>
      </c>
      <c r="J18" s="15">
        <f>SUMSQ($H$3:H18)/B18</f>
        <v>46918.589220579212</v>
      </c>
      <c r="K18" s="15">
        <f>SUM($I$3:I18)/B18</f>
        <v>183.29672040222522</v>
      </c>
      <c r="L18" s="15">
        <f t="shared" si="5"/>
        <v>12.966386838714083</v>
      </c>
      <c r="M18" s="15">
        <f>AVERAGE($L$3:L18)</f>
        <v>35.986803958720472</v>
      </c>
      <c r="N18" s="15">
        <f>SUM($H$3:H18)/K18</f>
        <v>-1.3385642248404577</v>
      </c>
    </row>
    <row r="19" spans="1:14" x14ac:dyDescent="0.3">
      <c r="A19" s="17">
        <v>41124.791666666664</v>
      </c>
      <c r="B19" s="13">
        <v>17</v>
      </c>
      <c r="C19" s="15">
        <v>469</v>
      </c>
      <c r="D19" s="15" t="s">
        <v>2</v>
      </c>
      <c r="E19" s="15">
        <f t="shared" si="0"/>
        <v>562.46682844544216</v>
      </c>
      <c r="F19" s="13">
        <f t="shared" si="1"/>
        <v>-0.55333904699255676</v>
      </c>
      <c r="G19" s="13">
        <f t="shared" si="2"/>
        <v>618.90093293674386</v>
      </c>
      <c r="H19" s="13">
        <f t="shared" si="3"/>
        <v>149.90093293674386</v>
      </c>
      <c r="I19" s="15">
        <f t="shared" si="4"/>
        <v>149.90093293674386</v>
      </c>
      <c r="J19" s="15">
        <f>SUMSQ($H$3:H19)/B19</f>
        <v>45480.453954386685</v>
      </c>
      <c r="K19" s="15">
        <f>SUM($I$3:I19)/B19</f>
        <v>181.33226231602043</v>
      </c>
      <c r="L19" s="15">
        <f t="shared" si="5"/>
        <v>31.961819389497627</v>
      </c>
      <c r="M19" s="15">
        <f>AVERAGE($L$3:L19)</f>
        <v>35.750040160530887</v>
      </c>
      <c r="N19" s="15">
        <f>SUM($H$3:H19)/K19</f>
        <v>-0.52640108442426736</v>
      </c>
    </row>
    <row r="20" spans="1:14" x14ac:dyDescent="0.3">
      <c r="A20" s="17">
        <v>41124.833333333336</v>
      </c>
      <c r="B20" s="13">
        <v>18</v>
      </c>
      <c r="C20" s="15">
        <v>389</v>
      </c>
      <c r="D20" s="15" t="s">
        <v>2</v>
      </c>
      <c r="E20" s="15">
        <f t="shared" si="0"/>
        <v>510.42677991180949</v>
      </c>
      <c r="F20" s="13">
        <f t="shared" si="1"/>
        <v>-15.99935189298459</v>
      </c>
      <c r="G20" s="13">
        <f t="shared" si="2"/>
        <v>561.91348939844966</v>
      </c>
      <c r="H20" s="13">
        <f t="shared" si="3"/>
        <v>172.91348939844966</v>
      </c>
      <c r="I20" s="15">
        <f t="shared" si="4"/>
        <v>172.91348939844966</v>
      </c>
      <c r="J20" s="15">
        <f>SUMSQ($H$3:H20)/B20</f>
        <v>44614.821780028964</v>
      </c>
      <c r="K20" s="15">
        <f>SUM($I$3:I20)/B20</f>
        <v>180.86455270948872</v>
      </c>
      <c r="L20" s="15">
        <f t="shared" si="5"/>
        <v>44.450768482891945</v>
      </c>
      <c r="M20" s="15">
        <f>AVERAGE($L$3:L20)</f>
        <v>36.233413956217618</v>
      </c>
      <c r="N20" s="15">
        <f>SUM($H$3:H20)/K20</f>
        <v>0.42827623607711496</v>
      </c>
    </row>
    <row r="21" spans="1:14" x14ac:dyDescent="0.3">
      <c r="A21" s="17">
        <v>41125.625</v>
      </c>
      <c r="B21" s="13">
        <v>19</v>
      </c>
      <c r="C21" s="15">
        <v>489</v>
      </c>
      <c r="D21" s="15" t="s">
        <v>2</v>
      </c>
      <c r="E21" s="15">
        <f t="shared" si="0"/>
        <v>503.99874593826661</v>
      </c>
      <c r="F21" s="13">
        <f t="shared" si="1"/>
        <v>-13.127956517152077</v>
      </c>
      <c r="G21" s="13">
        <f t="shared" si="2"/>
        <v>494.42742801882491</v>
      </c>
      <c r="H21" s="13">
        <f t="shared" si="3"/>
        <v>5.4274280188249122</v>
      </c>
      <c r="I21" s="15">
        <f t="shared" si="4"/>
        <v>5.4274280188249122</v>
      </c>
      <c r="J21" s="15">
        <f>SUMSQ($H$3:H21)/B21</f>
        <v>42268.223632390574</v>
      </c>
      <c r="K21" s="15">
        <f>SUM($I$3:I21)/B21</f>
        <v>171.63101983103275</v>
      </c>
      <c r="L21" s="15">
        <f t="shared" si="5"/>
        <v>1.1099034803322929</v>
      </c>
      <c r="M21" s="15">
        <f>AVERAGE($L$3:L21)</f>
        <v>34.384808141697334</v>
      </c>
      <c r="N21" s="15">
        <f>SUM($H$3:H21)/K21</f>
        <v>0.48293961065206448</v>
      </c>
    </row>
    <row r="22" spans="1:14" x14ac:dyDescent="0.3">
      <c r="A22" s="17">
        <v>41125.666666666664</v>
      </c>
      <c r="B22" s="13">
        <v>20</v>
      </c>
      <c r="C22" s="15">
        <v>450</v>
      </c>
      <c r="D22" s="15" t="s">
        <v>2</v>
      </c>
      <c r="E22" s="15">
        <f t="shared" si="0"/>
        <v>487.79912215678661</v>
      </c>
      <c r="F22" s="13">
        <f t="shared" si="1"/>
        <v>-14.049456696450452</v>
      </c>
      <c r="G22" s="13">
        <f t="shared" si="2"/>
        <v>490.87078942111452</v>
      </c>
      <c r="H22" s="13">
        <f t="shared" si="3"/>
        <v>40.870789421114523</v>
      </c>
      <c r="I22" s="15">
        <f t="shared" si="4"/>
        <v>40.870789421114523</v>
      </c>
      <c r="J22" s="15">
        <f>SUMSQ($H$3:H22)/B22</f>
        <v>40238.3335221663</v>
      </c>
      <c r="K22" s="15">
        <f>SUM($I$3:I22)/B22</f>
        <v>165.09300831053685</v>
      </c>
      <c r="L22" s="15">
        <f t="shared" si="5"/>
        <v>9.0823976491365599</v>
      </c>
      <c r="M22" s="15">
        <f>AVERAGE($L$3:L22)</f>
        <v>33.119687617069289</v>
      </c>
      <c r="N22" s="15">
        <f>SUM($H$3:H22)/K22</f>
        <v>0.74962718639994352</v>
      </c>
    </row>
    <row r="23" spans="1:14" x14ac:dyDescent="0.3">
      <c r="A23" s="17">
        <v>41125.708333333336</v>
      </c>
      <c r="B23" s="13">
        <v>21</v>
      </c>
      <c r="C23" s="15">
        <v>492</v>
      </c>
      <c r="D23" s="15" t="s">
        <v>2</v>
      </c>
      <c r="E23" s="15">
        <f t="shared" si="0"/>
        <v>489.05938550975065</v>
      </c>
      <c r="F23" s="13">
        <f t="shared" si="1"/>
        <v>-9.4565406816261017</v>
      </c>
      <c r="G23" s="13">
        <f t="shared" si="2"/>
        <v>473.74966546033613</v>
      </c>
      <c r="H23" s="13">
        <f t="shared" si="3"/>
        <v>-18.250334539663868</v>
      </c>
      <c r="I23" s="15">
        <f t="shared" si="4"/>
        <v>18.250334539663868</v>
      </c>
      <c r="J23" s="15">
        <f>SUMSQ($H$3:H23)/B23</f>
        <v>38338.08310257789</v>
      </c>
      <c r="K23" s="15">
        <f>SUM($I$3:I23)/B23</f>
        <v>158.10050003573338</v>
      </c>
      <c r="L23" s="15">
        <f t="shared" si="5"/>
        <v>3.7094175893625749</v>
      </c>
      <c r="M23" s="15">
        <f>AVERAGE($L$3:L23)</f>
        <v>31.719198568130878</v>
      </c>
      <c r="N23" s="15">
        <f>SUM($H$3:H23)/K23</f>
        <v>0.66734686323332193</v>
      </c>
    </row>
    <row r="24" spans="1:14" x14ac:dyDescent="0.3">
      <c r="A24" s="17">
        <v>41125.75</v>
      </c>
      <c r="B24" s="13">
        <v>22</v>
      </c>
      <c r="C24" s="15">
        <v>490</v>
      </c>
      <c r="D24" s="15" t="s">
        <v>2</v>
      </c>
      <c r="E24" s="15">
        <f t="shared" si="0"/>
        <v>489.34156985682546</v>
      </c>
      <c r="F24" s="13">
        <f t="shared" si="1"/>
        <v>-6.5349231730158301</v>
      </c>
      <c r="G24" s="13">
        <f t="shared" si="2"/>
        <v>479.60284482812455</v>
      </c>
      <c r="H24" s="13">
        <f t="shared" si="3"/>
        <v>-10.397155171875454</v>
      </c>
      <c r="I24" s="15">
        <f t="shared" si="4"/>
        <v>10.397155171875454</v>
      </c>
      <c r="J24" s="15">
        <f>SUMSQ($H$3:H24)/B24</f>
        <v>36600.356635900163</v>
      </c>
      <c r="K24" s="15">
        <f>SUM($I$3:I24)/B24</f>
        <v>151.38671163283072</v>
      </c>
      <c r="L24" s="15">
        <f t="shared" si="5"/>
        <v>2.1218684024235621</v>
      </c>
      <c r="M24" s="15">
        <f>AVERAGE($L$3:L24)</f>
        <v>30.373865378780547</v>
      </c>
      <c r="N24" s="15">
        <f>SUM($H$3:H24)/K24</f>
        <v>0.62826331701602645</v>
      </c>
    </row>
    <row r="25" spans="1:14" x14ac:dyDescent="0.3">
      <c r="A25" s="17">
        <v>41125.791666666664</v>
      </c>
      <c r="B25" s="13">
        <v>23</v>
      </c>
      <c r="C25" s="15">
        <v>397</v>
      </c>
      <c r="D25" s="15" t="s">
        <v>2</v>
      </c>
      <c r="E25" s="15">
        <f t="shared" si="0"/>
        <v>461.63909889977776</v>
      </c>
      <c r="F25" s="13">
        <f t="shared" si="1"/>
        <v>-12.885187508225389</v>
      </c>
      <c r="G25" s="13">
        <f t="shared" si="2"/>
        <v>482.80664668380962</v>
      </c>
      <c r="H25" s="13">
        <f t="shared" si="3"/>
        <v>85.806646683809618</v>
      </c>
      <c r="I25" s="15">
        <f t="shared" si="4"/>
        <v>85.806646683809618</v>
      </c>
      <c r="J25" s="15">
        <f>SUMSQ($H$3:H25)/B25</f>
        <v>35329.157678474949</v>
      </c>
      <c r="K25" s="15">
        <f>SUM($I$3:I25)/B25</f>
        <v>148.53540446113416</v>
      </c>
      <c r="L25" s="15">
        <f t="shared" si="5"/>
        <v>21.613764907760611</v>
      </c>
      <c r="M25" s="15">
        <f>AVERAGE($L$3:L25)</f>
        <v>29.992991445257939</v>
      </c>
      <c r="N25" s="15">
        <f>SUM($H$3:H25)/K25</f>
        <v>1.2180083593049322</v>
      </c>
    </row>
    <row r="26" spans="1:14" x14ac:dyDescent="0.3">
      <c r="A26" s="17">
        <v>41125.833333333336</v>
      </c>
      <c r="B26" s="13">
        <v>24</v>
      </c>
      <c r="C26" s="15">
        <v>312</v>
      </c>
      <c r="D26" s="15" t="s">
        <v>2</v>
      </c>
      <c r="E26" s="15">
        <f t="shared" si="0"/>
        <v>416.74736922984437</v>
      </c>
      <c r="F26" s="13">
        <f t="shared" si="1"/>
        <v>-22.48715015673779</v>
      </c>
      <c r="G26" s="13">
        <f t="shared" si="2"/>
        <v>448.75391139155238</v>
      </c>
      <c r="H26" s="13">
        <f t="shared" si="3"/>
        <v>136.75391139155238</v>
      </c>
      <c r="I26" s="15">
        <f t="shared" si="4"/>
        <v>136.75391139155238</v>
      </c>
      <c r="J26" s="15">
        <f>SUMSQ($H$3:H26)/B26</f>
        <v>34636.344120242175</v>
      </c>
      <c r="K26" s="15">
        <f>SUM($I$3:I26)/B26</f>
        <v>148.04450891656825</v>
      </c>
      <c r="L26" s="15">
        <f t="shared" si="5"/>
        <v>43.831381856266788</v>
      </c>
      <c r="M26" s="15">
        <f>AVERAGE($L$3:L26)</f>
        <v>30.569591045716646</v>
      </c>
      <c r="N26" s="15">
        <f>SUM($H$3:H26)/K26</f>
        <v>2.1457822245672027</v>
      </c>
    </row>
    <row r="27" spans="1:14" x14ac:dyDescent="0.3">
      <c r="A27" s="17">
        <v>41126.625</v>
      </c>
      <c r="B27" s="13">
        <v>25</v>
      </c>
      <c r="C27" s="15">
        <v>450</v>
      </c>
      <c r="D27" s="15" t="s">
        <v>2</v>
      </c>
      <c r="E27" s="15">
        <f t="shared" si="0"/>
        <v>426.72315846089106</v>
      </c>
      <c r="F27" s="13">
        <f t="shared" si="1"/>
        <v>-12.748268340402445</v>
      </c>
      <c r="G27" s="13">
        <f t="shared" si="2"/>
        <v>394.26021907310655</v>
      </c>
      <c r="H27" s="13">
        <f t="shared" si="3"/>
        <v>-55.739780926893445</v>
      </c>
      <c r="I27" s="15">
        <f t="shared" si="4"/>
        <v>55.739780926893445</v>
      </c>
      <c r="J27" s="15">
        <f>SUMSQ($H$3:H27)/B27</f>
        <v>33375.167282543611</v>
      </c>
      <c r="K27" s="15">
        <f>SUM($I$3:I27)/B27</f>
        <v>144.35231979698125</v>
      </c>
      <c r="L27" s="15">
        <f t="shared" si="5"/>
        <v>12.386617983754098</v>
      </c>
      <c r="M27" s="15">
        <f>AVERAGE($L$3:L27)</f>
        <v>29.842272123238146</v>
      </c>
      <c r="N27" s="15">
        <f>SUM($H$3:H27)/K27</f>
        <v>1.8145291680760165</v>
      </c>
    </row>
    <row r="28" spans="1:14" x14ac:dyDescent="0.3">
      <c r="A28" s="17">
        <v>41126.666666666664</v>
      </c>
      <c r="B28" s="13">
        <v>26</v>
      </c>
      <c r="C28" s="15">
        <v>421</v>
      </c>
      <c r="D28" s="15" t="s">
        <v>2</v>
      </c>
      <c r="E28" s="15">
        <f t="shared" si="0"/>
        <v>425.00621092262372</v>
      </c>
      <c r="F28" s="13">
        <f t="shared" si="1"/>
        <v>-9.4388720997619124</v>
      </c>
      <c r="G28" s="13">
        <f t="shared" si="2"/>
        <v>413.97489012048862</v>
      </c>
      <c r="H28" s="13">
        <f t="shared" si="3"/>
        <v>-7.0251098795113762</v>
      </c>
      <c r="I28" s="15">
        <f t="shared" si="4"/>
        <v>7.0251098795113762</v>
      </c>
      <c r="J28" s="15">
        <f>SUMSQ($H$3:H28)/B28</f>
        <v>32093.405162784977</v>
      </c>
      <c r="K28" s="15">
        <f>SUM($I$3:I28)/B28</f>
        <v>139.07050403092472</v>
      </c>
      <c r="L28" s="15">
        <f t="shared" si="5"/>
        <v>1.6686721804065028</v>
      </c>
      <c r="M28" s="15">
        <f>AVERAGE($L$3:L28)</f>
        <v>28.758672125436927</v>
      </c>
      <c r="N28" s="15">
        <f>SUM($H$3:H28)/K28</f>
        <v>1.8329291796833156</v>
      </c>
    </row>
    <row r="29" spans="1:14" x14ac:dyDescent="0.3">
      <c r="A29" s="17">
        <v>41126.708333333336</v>
      </c>
      <c r="B29" s="13">
        <v>27</v>
      </c>
      <c r="C29" s="15">
        <v>382</v>
      </c>
      <c r="D29" s="15" t="s">
        <v>2</v>
      </c>
      <c r="E29" s="15">
        <f t="shared" si="0"/>
        <v>412.10434764583658</v>
      </c>
      <c r="F29" s="13">
        <f t="shared" si="1"/>
        <v>-10.477769452869481</v>
      </c>
      <c r="G29" s="13">
        <f t="shared" si="2"/>
        <v>415.56733882286181</v>
      </c>
      <c r="H29" s="13">
        <f t="shared" si="3"/>
        <v>33.567338822861814</v>
      </c>
      <c r="I29" s="15">
        <f t="shared" si="4"/>
        <v>33.567338822861814</v>
      </c>
      <c r="J29" s="15">
        <f>SUMSQ($H$3:H29)/B29</f>
        <v>30946.492609928082</v>
      </c>
      <c r="K29" s="15">
        <f>SUM($I$3:I29)/B29</f>
        <v>135.16297939358907</v>
      </c>
      <c r="L29" s="15">
        <f t="shared" si="5"/>
        <v>8.7872614719533537</v>
      </c>
      <c r="M29" s="15">
        <f>AVERAGE($L$3:L29)</f>
        <v>28.018990249381979</v>
      </c>
      <c r="N29" s="15">
        <f>SUM($H$3:H29)/K29</f>
        <v>2.1342657951803963</v>
      </c>
    </row>
    <row r="30" spans="1:14" x14ac:dyDescent="0.3">
      <c r="A30" s="17">
        <v>41126.75</v>
      </c>
      <c r="B30" s="13">
        <v>28</v>
      </c>
      <c r="C30" s="15">
        <v>229</v>
      </c>
      <c r="D30" s="15" t="s">
        <v>2</v>
      </c>
      <c r="E30" s="15">
        <f t="shared" si="0"/>
        <v>357.17304335208559</v>
      </c>
      <c r="F30" s="13">
        <f t="shared" si="1"/>
        <v>-23.813829905133936</v>
      </c>
      <c r="G30" s="13">
        <f t="shared" si="2"/>
        <v>401.62657819296709</v>
      </c>
      <c r="H30" s="13">
        <f t="shared" si="3"/>
        <v>172.62657819296709</v>
      </c>
      <c r="I30" s="15">
        <f t="shared" si="4"/>
        <v>172.62657819296709</v>
      </c>
      <c r="J30" s="15">
        <f>SUMSQ($H$3:H30)/B30</f>
        <v>30905.544141666815</v>
      </c>
      <c r="K30" s="15">
        <f>SUM($I$3:I30)/B30</f>
        <v>136.50096506499543</v>
      </c>
      <c r="L30" s="15">
        <f t="shared" si="5"/>
        <v>75.382785237103533</v>
      </c>
      <c r="M30" s="15">
        <f>AVERAGE($L$3:L30)</f>
        <v>29.710554356086323</v>
      </c>
      <c r="N30" s="15">
        <f>SUM($H$3:H30)/K30</f>
        <v>3.3780003069415838</v>
      </c>
    </row>
    <row r="31" spans="1:14" x14ac:dyDescent="0.3">
      <c r="A31" s="17">
        <v>41126.791666666664</v>
      </c>
      <c r="B31" s="13">
        <v>29</v>
      </c>
      <c r="C31" s="15">
        <v>185</v>
      </c>
      <c r="D31" s="15" t="s">
        <v>2</v>
      </c>
      <c r="E31" s="15">
        <f t="shared" si="0"/>
        <v>305.52113034645993</v>
      </c>
      <c r="F31" s="13">
        <f t="shared" si="1"/>
        <v>-32.165254835281452</v>
      </c>
      <c r="G31" s="13">
        <f t="shared" si="2"/>
        <v>333.35921344695163</v>
      </c>
      <c r="H31" s="13">
        <f t="shared" si="3"/>
        <v>148.35921344695163</v>
      </c>
      <c r="I31" s="15">
        <f t="shared" si="4"/>
        <v>148.35921344695163</v>
      </c>
      <c r="J31" s="15">
        <f>SUMSQ($H$3:H31)/B31</f>
        <v>30598.816971767894</v>
      </c>
      <c r="K31" s="15">
        <f>SUM($I$3:I31)/B31</f>
        <v>136.90987018161459</v>
      </c>
      <c r="L31" s="15">
        <f t="shared" si="5"/>
        <v>80.194169430784669</v>
      </c>
      <c r="M31" s="15">
        <f>AVERAGE($L$3:L31)</f>
        <v>31.451368669006953</v>
      </c>
      <c r="N31" s="15">
        <f>SUM($H$3:H31)/K31</f>
        <v>4.451538187318886</v>
      </c>
    </row>
    <row r="32" spans="1:14" x14ac:dyDescent="0.3">
      <c r="A32" s="17">
        <v>41126.833333333336</v>
      </c>
      <c r="B32" s="13">
        <v>30</v>
      </c>
      <c r="C32" s="15">
        <v>193</v>
      </c>
      <c r="D32" s="15" t="s">
        <v>2</v>
      </c>
      <c r="E32" s="15">
        <f t="shared" si="0"/>
        <v>271.76479124252194</v>
      </c>
      <c r="F32" s="13">
        <f t="shared" si="1"/>
        <v>-32.64258011587841</v>
      </c>
      <c r="G32" s="13">
        <f t="shared" si="2"/>
        <v>273.35587551117845</v>
      </c>
      <c r="H32" s="13">
        <f t="shared" si="3"/>
        <v>80.355875511178454</v>
      </c>
      <c r="I32" s="15">
        <f t="shared" si="4"/>
        <v>80.355875511178454</v>
      </c>
      <c r="J32" s="15">
        <f>SUMSQ($H$3:H32)/B32</f>
        <v>29794.091963681232</v>
      </c>
      <c r="K32" s="15">
        <f>SUM($I$3:I32)/B32</f>
        <v>135.0247370259334</v>
      </c>
      <c r="L32" s="15">
        <f t="shared" si="5"/>
        <v>41.635168658641689</v>
      </c>
      <c r="M32" s="15">
        <f>AVERAGE($L$3:L32)</f>
        <v>31.790828668661444</v>
      </c>
      <c r="N32" s="15">
        <f>SUM($H$3:H32)/K32</f>
        <v>5.1088075121599266</v>
      </c>
    </row>
    <row r="33" spans="1:14" x14ac:dyDescent="0.3">
      <c r="A33" s="17">
        <v>41127.625</v>
      </c>
      <c r="B33" s="13">
        <v>31</v>
      </c>
      <c r="C33" s="15">
        <v>274</v>
      </c>
      <c r="D33" s="15" t="s">
        <v>2</v>
      </c>
      <c r="E33" s="15">
        <f t="shared" si="0"/>
        <v>272.43535386976532</v>
      </c>
      <c r="F33" s="13">
        <f t="shared" si="1"/>
        <v>-22.648637292941871</v>
      </c>
      <c r="G33" s="13">
        <f t="shared" si="2"/>
        <v>239.12221112664352</v>
      </c>
      <c r="H33" s="13">
        <f t="shared" si="3"/>
        <v>-34.877788873356479</v>
      </c>
      <c r="I33" s="15">
        <f t="shared" si="4"/>
        <v>34.877788873356479</v>
      </c>
      <c r="J33" s="15">
        <f>SUMSQ($H$3:H33)/B33</f>
        <v>28872.232873133271</v>
      </c>
      <c r="K33" s="15">
        <f>SUM($I$3:I33)/B33</f>
        <v>131.79419031133415</v>
      </c>
      <c r="L33" s="15">
        <f t="shared" si="5"/>
        <v>12.729120026772437</v>
      </c>
      <c r="M33" s="15">
        <f>AVERAGE($L$3:L33)</f>
        <v>31.175934841503732</v>
      </c>
      <c r="N33" s="15">
        <f>SUM($H$3:H33)/K33</f>
        <v>4.9693966056091536</v>
      </c>
    </row>
    <row r="34" spans="1:14" x14ac:dyDescent="0.3">
      <c r="A34" s="17">
        <v>41127.666666666664</v>
      </c>
      <c r="B34" s="13">
        <v>32</v>
      </c>
      <c r="C34" s="15">
        <v>451</v>
      </c>
      <c r="D34" s="15" t="s">
        <v>2</v>
      </c>
      <c r="E34" s="15">
        <f t="shared" si="0"/>
        <v>326.00474770883568</v>
      </c>
      <c r="F34" s="13">
        <f t="shared" si="1"/>
        <v>0.21677204666179684</v>
      </c>
      <c r="G34" s="13">
        <f t="shared" si="2"/>
        <v>249.78671657682344</v>
      </c>
      <c r="H34" s="13">
        <f t="shared" si="3"/>
        <v>-201.21328342317656</v>
      </c>
      <c r="I34" s="15">
        <f t="shared" si="4"/>
        <v>201.21328342317656</v>
      </c>
      <c r="J34" s="15">
        <f>SUMSQ($H$3:H34)/B34</f>
        <v>29235.187640408345</v>
      </c>
      <c r="K34" s="15">
        <f>SUM($I$3:I34)/B34</f>
        <v>133.96353697107924</v>
      </c>
      <c r="L34" s="15">
        <f t="shared" si="5"/>
        <v>44.614918719107891</v>
      </c>
      <c r="M34" s="15">
        <f>AVERAGE($L$3:L34)</f>
        <v>31.595903087678863</v>
      </c>
      <c r="N34" s="15">
        <f>SUM($H$3:H34)/K34</f>
        <v>3.3869240004235373</v>
      </c>
    </row>
    <row r="35" spans="1:14" x14ac:dyDescent="0.3">
      <c r="A35" s="17">
        <v>41127.708333333336</v>
      </c>
      <c r="B35" s="13">
        <v>33</v>
      </c>
      <c r="C35" s="15">
        <v>844.428</v>
      </c>
      <c r="D35" s="15" t="s">
        <v>2</v>
      </c>
      <c r="E35" s="15">
        <f t="shared" si="0"/>
        <v>481.53172339618493</v>
      </c>
      <c r="F35" s="13">
        <f t="shared" si="1"/>
        <v>46.809833138868036</v>
      </c>
      <c r="G35" s="13">
        <f t="shared" si="2"/>
        <v>326.22151975549747</v>
      </c>
      <c r="H35" s="13">
        <f t="shared" si="3"/>
        <v>-518.20648024450247</v>
      </c>
      <c r="I35" s="15">
        <f t="shared" si="4"/>
        <v>518.20648024450247</v>
      </c>
      <c r="J35" s="15">
        <f>SUMSQ($H$3:H35)/B35</f>
        <v>36486.786686680694</v>
      </c>
      <c r="K35" s="15">
        <f>SUM($I$3:I35)/B35</f>
        <v>145.60726252481933</v>
      </c>
      <c r="L35" s="15">
        <f t="shared" si="5"/>
        <v>61.367751927281248</v>
      </c>
      <c r="M35" s="15">
        <f>AVERAGE($L$3:L35)</f>
        <v>32.498080325242569</v>
      </c>
      <c r="N35" s="15">
        <f>SUM($H$3:H35)/K35</f>
        <v>-0.44284990032373639</v>
      </c>
    </row>
    <row r="36" spans="1:14" x14ac:dyDescent="0.3">
      <c r="A36" s="17">
        <v>41127.75</v>
      </c>
      <c r="B36" s="13">
        <v>34</v>
      </c>
      <c r="C36" s="15">
        <v>811.56399999999996</v>
      </c>
      <c r="D36" s="15" t="s">
        <v>2</v>
      </c>
      <c r="E36" s="15">
        <f t="shared" si="0"/>
        <v>580.54140637732939</v>
      </c>
      <c r="F36" s="13">
        <f t="shared" si="1"/>
        <v>62.469788091550967</v>
      </c>
      <c r="G36" s="13">
        <f t="shared" si="2"/>
        <v>528.34155653505297</v>
      </c>
      <c r="H36" s="13">
        <f t="shared" si="3"/>
        <v>-283.22244346494699</v>
      </c>
      <c r="I36" s="15">
        <f t="shared" si="4"/>
        <v>283.22244346494699</v>
      </c>
      <c r="J36" s="15">
        <f>SUMSQ($H$3:H36)/B36</f>
        <v>37772.909210079946</v>
      </c>
      <c r="K36" s="15">
        <f>SUM($I$3:I36)/B36</f>
        <v>149.65476784658779</v>
      </c>
      <c r="L36" s="15">
        <f t="shared" si="5"/>
        <v>34.898349786948039</v>
      </c>
      <c r="M36" s="15">
        <f>AVERAGE($L$3:L36)</f>
        <v>32.568676485880971</v>
      </c>
      <c r="N36" s="15">
        <f>SUM($H$3:H36)/K36</f>
        <v>-2.3233780664904038</v>
      </c>
    </row>
    <row r="37" spans="1:14" x14ac:dyDescent="0.3">
      <c r="A37" s="17">
        <v>41127.791666666664</v>
      </c>
      <c r="B37" s="13">
        <v>35</v>
      </c>
      <c r="C37" s="15">
        <v>579.56399999999996</v>
      </c>
      <c r="D37" s="15" t="s">
        <v>2</v>
      </c>
      <c r="E37" s="15">
        <f t="shared" si="0"/>
        <v>580.24818446413053</v>
      </c>
      <c r="F37" s="13">
        <f t="shared" si="1"/>
        <v>43.640885090126012</v>
      </c>
      <c r="G37" s="13">
        <f t="shared" si="2"/>
        <v>643.01119446888038</v>
      </c>
      <c r="H37" s="13">
        <f t="shared" si="3"/>
        <v>63.447194468880411</v>
      </c>
      <c r="I37" s="15">
        <f t="shared" si="4"/>
        <v>63.447194468880411</v>
      </c>
      <c r="J37" s="15">
        <f>SUMSQ($H$3:H37)/B37</f>
        <v>36808.698846534004</v>
      </c>
      <c r="K37" s="15">
        <f>SUM($I$3:I37)/B37</f>
        <v>147.19169432151043</v>
      </c>
      <c r="L37" s="15">
        <f t="shared" si="5"/>
        <v>10.947400885645141</v>
      </c>
      <c r="M37" s="15">
        <f>AVERAGE($L$3:L37)</f>
        <v>31.950925754445656</v>
      </c>
      <c r="N37" s="15">
        <f>SUM($H$3:H37)/K37</f>
        <v>-1.931205507225783</v>
      </c>
    </row>
    <row r="38" spans="1:14" x14ac:dyDescent="0.3">
      <c r="A38" s="17">
        <v>41127.833333333336</v>
      </c>
      <c r="B38" s="13">
        <v>36</v>
      </c>
      <c r="C38" s="15">
        <v>427</v>
      </c>
      <c r="D38" s="15" t="s">
        <v>2</v>
      </c>
      <c r="E38" s="15">
        <f t="shared" si="0"/>
        <v>534.27372912489136</v>
      </c>
      <c r="F38" s="13">
        <f t="shared" si="1"/>
        <v>16.756282961316455</v>
      </c>
      <c r="G38" s="13">
        <f t="shared" si="2"/>
        <v>623.88906955425659</v>
      </c>
      <c r="H38" s="13">
        <f t="shared" si="3"/>
        <v>196.88906955425659</v>
      </c>
      <c r="I38" s="15">
        <f t="shared" si="4"/>
        <v>196.88906955425659</v>
      </c>
      <c r="J38" s="15">
        <f>SUMSQ($H$3:H38)/B38</f>
        <v>36863.049037184188</v>
      </c>
      <c r="K38" s="15">
        <f>SUM($I$3:I38)/B38</f>
        <v>148.5721769668645</v>
      </c>
      <c r="L38" s="15">
        <f t="shared" si="5"/>
        <v>46.109852354626838</v>
      </c>
      <c r="M38" s="15">
        <f>AVERAGE($L$3:L38)</f>
        <v>32.344229271117356</v>
      </c>
      <c r="N38" s="15">
        <f>SUM($H$3:H38)/K38</f>
        <v>-0.58805318008380381</v>
      </c>
    </row>
    <row r="39" spans="1:14" x14ac:dyDescent="0.3">
      <c r="A39" s="17">
        <v>41128.625</v>
      </c>
      <c r="B39" s="13">
        <v>37</v>
      </c>
      <c r="C39" s="15">
        <v>306</v>
      </c>
      <c r="D39" s="15" t="s">
        <v>2</v>
      </c>
      <c r="E39" s="15">
        <f t="shared" si="0"/>
        <v>465.79161038742393</v>
      </c>
      <c r="F39" s="13">
        <f t="shared" si="1"/>
        <v>-8.8152375483187111</v>
      </c>
      <c r="G39" s="13">
        <f t="shared" si="2"/>
        <v>551.03001208620776</v>
      </c>
      <c r="H39" s="13">
        <f t="shared" si="3"/>
        <v>245.03001208620776</v>
      </c>
      <c r="I39" s="15">
        <f t="shared" si="4"/>
        <v>245.03001208620776</v>
      </c>
      <c r="J39" s="15">
        <f>SUMSQ($H$3:H39)/B39</f>
        <v>37489.445193556705</v>
      </c>
      <c r="K39" s="15">
        <f>SUM($I$3:I39)/B39</f>
        <v>151.17914548360349</v>
      </c>
      <c r="L39" s="15">
        <f t="shared" si="5"/>
        <v>80.075167348433908</v>
      </c>
      <c r="M39" s="15">
        <f>AVERAGE($L$3:L39)</f>
        <v>33.634254624558345</v>
      </c>
      <c r="N39" s="15">
        <f>SUM($H$3:H39)/K39</f>
        <v>1.0428797599333501</v>
      </c>
    </row>
    <row r="40" spans="1:14" x14ac:dyDescent="0.3">
      <c r="A40" s="17">
        <v>41128.666666666664</v>
      </c>
      <c r="B40" s="13">
        <v>38</v>
      </c>
      <c r="C40" s="15">
        <v>445</v>
      </c>
      <c r="D40" s="15" t="s">
        <v>2</v>
      </c>
      <c r="E40" s="15">
        <f t="shared" si="0"/>
        <v>459.55412727119671</v>
      </c>
      <c r="F40" s="13">
        <f t="shared" si="1"/>
        <v>-8.0419112186912649</v>
      </c>
      <c r="G40" s="13">
        <f t="shared" si="2"/>
        <v>456.97637283910524</v>
      </c>
      <c r="H40" s="13">
        <f t="shared" si="3"/>
        <v>11.976372839105238</v>
      </c>
      <c r="I40" s="15">
        <f t="shared" si="4"/>
        <v>11.976372839105238</v>
      </c>
      <c r="J40" s="15">
        <f>SUMSQ($H$3:H40)/B40</f>
        <v>36506.655412315245</v>
      </c>
      <c r="K40" s="15">
        <f>SUM($I$3:I40)/B40</f>
        <v>147.51591462453774</v>
      </c>
      <c r="L40" s="15">
        <f t="shared" si="5"/>
        <v>2.6913197391247725</v>
      </c>
      <c r="M40" s="15">
        <f>AVERAGE($L$3:L40)</f>
        <v>32.819966864415356</v>
      </c>
      <c r="N40" s="15">
        <f>SUM($H$3:H40)/K40</f>
        <v>1.1499643561831472</v>
      </c>
    </row>
    <row r="41" spans="1:14" x14ac:dyDescent="0.3">
      <c r="A41" s="17">
        <v>41128.708333333336</v>
      </c>
      <c r="B41" s="13">
        <v>39</v>
      </c>
      <c r="C41" s="15">
        <v>844.428</v>
      </c>
      <c r="D41" s="15" t="s">
        <v>2</v>
      </c>
      <c r="E41" s="15">
        <f t="shared" si="0"/>
        <v>575.01628908983764</v>
      </c>
      <c r="F41" s="13">
        <f t="shared" si="1"/>
        <v>29.009310692508397</v>
      </c>
      <c r="G41" s="13">
        <f t="shared" si="2"/>
        <v>451.51221605250544</v>
      </c>
      <c r="H41" s="13">
        <f t="shared" si="3"/>
        <v>-392.91578394749456</v>
      </c>
      <c r="I41" s="15">
        <f t="shared" si="4"/>
        <v>392.91578394749456</v>
      </c>
      <c r="J41" s="15">
        <f>SUMSQ($H$3:H41)/B41</f>
        <v>39529.120998539831</v>
      </c>
      <c r="K41" s="15">
        <f>SUM($I$3:I41)/B41</f>
        <v>153.80821896615203</v>
      </c>
      <c r="L41" s="15">
        <f t="shared" si="5"/>
        <v>46.530406849073522</v>
      </c>
      <c r="M41" s="15">
        <f>AVERAGE($L$3:L41)</f>
        <v>33.171516607611714</v>
      </c>
      <c r="N41" s="15">
        <f>SUM($H$3:H41)/K41</f>
        <v>-1.4516632574014512</v>
      </c>
    </row>
    <row r="42" spans="1:14" x14ac:dyDescent="0.3">
      <c r="A42" s="17">
        <v>41128.75</v>
      </c>
      <c r="B42" s="13">
        <v>40</v>
      </c>
      <c r="C42" s="15">
        <v>811.56399999999996</v>
      </c>
      <c r="D42" s="15" t="s">
        <v>2</v>
      </c>
      <c r="E42" s="15">
        <f t="shared" si="0"/>
        <v>645.98060236288632</v>
      </c>
      <c r="F42" s="13">
        <f t="shared" si="1"/>
        <v>41.595811466670476</v>
      </c>
      <c r="G42" s="13">
        <f t="shared" si="2"/>
        <v>604.02559978234603</v>
      </c>
      <c r="H42" s="13">
        <f t="shared" si="3"/>
        <v>-207.53840021765393</v>
      </c>
      <c r="I42" s="15">
        <f t="shared" si="4"/>
        <v>207.53840021765393</v>
      </c>
      <c r="J42" s="15">
        <f>SUMSQ($H$3:H42)/B42</f>
        <v>39617.697662698913</v>
      </c>
      <c r="K42" s="15">
        <f>SUM($I$3:I42)/B42</f>
        <v>155.15147349743958</v>
      </c>
      <c r="L42" s="15">
        <f t="shared" si="5"/>
        <v>25.572647408910935</v>
      </c>
      <c r="M42" s="15">
        <f>AVERAGE($L$3:L42)</f>
        <v>32.981544877644197</v>
      </c>
      <c r="N42" s="15">
        <f>SUM($H$3:H42)/K42</f>
        <v>-2.7767454002574037</v>
      </c>
    </row>
    <row r="43" spans="1:14" x14ac:dyDescent="0.3">
      <c r="A43" s="17">
        <v>41128.791666666664</v>
      </c>
      <c r="B43" s="13">
        <v>41</v>
      </c>
      <c r="C43" s="15">
        <v>579.56399999999996</v>
      </c>
      <c r="D43" s="15" t="s">
        <v>2</v>
      </c>
      <c r="E43" s="15">
        <f t="shared" si="0"/>
        <v>626.05562165402034</v>
      </c>
      <c r="F43" s="13">
        <f t="shared" si="1"/>
        <v>23.139573814009538</v>
      </c>
      <c r="G43" s="13">
        <f t="shared" si="2"/>
        <v>687.57641382955683</v>
      </c>
      <c r="H43" s="13">
        <f t="shared" si="3"/>
        <v>108.01241382955686</v>
      </c>
      <c r="I43" s="15">
        <f t="shared" si="4"/>
        <v>108.01241382955686</v>
      </c>
      <c r="J43" s="15">
        <f>SUMSQ($H$3:H43)/B43</f>
        <v>38935.96556217668</v>
      </c>
      <c r="K43" s="15">
        <f>SUM($I$3:I43)/B43</f>
        <v>154.00174033480829</v>
      </c>
      <c r="L43" s="15">
        <f t="shared" si="5"/>
        <v>18.636839732895222</v>
      </c>
      <c r="M43" s="15">
        <f>AVERAGE($L$3:L43)</f>
        <v>32.631674020455193</v>
      </c>
      <c r="N43" s="15">
        <f>SUM($H$3:H43)/K43</f>
        <v>-2.0961044066503653</v>
      </c>
    </row>
    <row r="44" spans="1:14" x14ac:dyDescent="0.3">
      <c r="A44" s="17">
        <v>41128.833333333336</v>
      </c>
      <c r="B44" s="13">
        <v>42</v>
      </c>
      <c r="C44" s="15">
        <v>427</v>
      </c>
      <c r="D44" s="15" t="s">
        <v>2</v>
      </c>
      <c r="E44" s="15">
        <f t="shared" si="0"/>
        <v>566.33893515781426</v>
      </c>
      <c r="F44" s="13">
        <f t="shared" si="1"/>
        <v>-1.7173042790551456</v>
      </c>
      <c r="G44" s="13">
        <f t="shared" si="2"/>
        <v>649.19519546802985</v>
      </c>
      <c r="H44" s="13">
        <f t="shared" si="3"/>
        <v>222.19519546802985</v>
      </c>
      <c r="I44" s="15">
        <f t="shared" si="4"/>
        <v>222.19519546802985</v>
      </c>
      <c r="J44" s="15">
        <f>SUMSQ($H$3:H44)/B44</f>
        <v>39184.411736626666</v>
      </c>
      <c r="K44" s="15">
        <f>SUM($I$3:I44)/B44</f>
        <v>155.62539402845644</v>
      </c>
      <c r="L44" s="15">
        <f t="shared" si="5"/>
        <v>52.03634554286414</v>
      </c>
      <c r="M44" s="15">
        <f>AVERAGE($L$3:L44)</f>
        <v>33.093690009083979</v>
      </c>
      <c r="N44" s="15">
        <f>SUM($H$3:H44)/K44</f>
        <v>-0.64647888416713428</v>
      </c>
    </row>
    <row r="45" spans="1:14" x14ac:dyDescent="0.3">
      <c r="A45" s="17">
        <v>41129.625</v>
      </c>
      <c r="B45" s="13">
        <v>43</v>
      </c>
      <c r="C45" s="15">
        <v>278</v>
      </c>
      <c r="D45" s="15" t="s">
        <v>2</v>
      </c>
      <c r="E45" s="15">
        <f t="shared" si="0"/>
        <v>479.83725461046993</v>
      </c>
      <c r="F45" s="13">
        <f t="shared" si="1"/>
        <v>-27.152617159541901</v>
      </c>
      <c r="G45" s="13">
        <f t="shared" si="2"/>
        <v>564.62163087875911</v>
      </c>
      <c r="H45" s="13">
        <f t="shared" si="3"/>
        <v>286.62163087875911</v>
      </c>
      <c r="I45" s="15">
        <f t="shared" si="4"/>
        <v>286.62163087875911</v>
      </c>
      <c r="J45" s="15">
        <f>SUMSQ($H$3:H45)/B45</f>
        <v>40183.657028509762</v>
      </c>
      <c r="K45" s="15">
        <f>SUM($I$3:I45)/B45</f>
        <v>158.67181814125416</v>
      </c>
      <c r="L45" s="15">
        <f t="shared" si="5"/>
        <v>103.10130607149608</v>
      </c>
      <c r="M45" s="15">
        <f>AVERAGE($L$3:L45)</f>
        <v>34.72177410355868</v>
      </c>
      <c r="N45" s="15">
        <f>SUM($H$3:H45)/K45</f>
        <v>1.1723134074986008</v>
      </c>
    </row>
    <row r="46" spans="1:14" x14ac:dyDescent="0.3">
      <c r="A46" s="17">
        <v>41129.666666666664</v>
      </c>
      <c r="B46" s="13">
        <v>44</v>
      </c>
      <c r="C46" s="15">
        <v>441</v>
      </c>
      <c r="D46" s="15" t="s">
        <v>2</v>
      </c>
      <c r="E46" s="15">
        <f t="shared" si="0"/>
        <v>468.18607822732895</v>
      </c>
      <c r="F46" s="13">
        <f t="shared" si="1"/>
        <v>-22.502184926621624</v>
      </c>
      <c r="G46" s="13">
        <f t="shared" si="2"/>
        <v>452.68463745092805</v>
      </c>
      <c r="H46" s="13">
        <f t="shared" si="3"/>
        <v>11.684637450928051</v>
      </c>
      <c r="I46" s="15">
        <f t="shared" si="4"/>
        <v>11.684637450928051</v>
      </c>
      <c r="J46" s="15">
        <f>SUMSQ($H$3:H46)/B46</f>
        <v>39273.495067688164</v>
      </c>
      <c r="K46" s="15">
        <f>SUM($I$3:I46)/B46</f>
        <v>155.3312003982922</v>
      </c>
      <c r="L46" s="15">
        <f t="shared" si="5"/>
        <v>2.6495776532716668</v>
      </c>
      <c r="M46" s="15">
        <f>AVERAGE($L$3:L46)</f>
        <v>33.992860547870343</v>
      </c>
      <c r="N46" s="15">
        <f>SUM($H$3:H46)/K46</f>
        <v>1.2727496906170412</v>
      </c>
    </row>
    <row r="47" spans="1:14" x14ac:dyDescent="0.3">
      <c r="A47" s="17">
        <v>41129.708333333336</v>
      </c>
      <c r="B47" s="13">
        <v>45</v>
      </c>
      <c r="C47" s="15">
        <v>844.428</v>
      </c>
      <c r="D47" s="15" t="s">
        <v>2</v>
      </c>
      <c r="E47" s="15">
        <f t="shared" si="0"/>
        <v>581.05865475913015</v>
      </c>
      <c r="F47" s="13">
        <f t="shared" si="1"/>
        <v>18.110243510905224</v>
      </c>
      <c r="G47" s="13">
        <f t="shared" si="2"/>
        <v>445.68389330070733</v>
      </c>
      <c r="H47" s="13">
        <f t="shared" si="3"/>
        <v>-398.74410669929267</v>
      </c>
      <c r="I47" s="15">
        <f t="shared" si="4"/>
        <v>398.74410669929267</v>
      </c>
      <c r="J47" s="15">
        <f>SUMSQ($H$3:H47)/B47</f>
        <v>41934.01434679325</v>
      </c>
      <c r="K47" s="15">
        <f>SUM($I$3:I47)/B47</f>
        <v>160.74037609387</v>
      </c>
      <c r="L47" s="15">
        <f t="shared" si="5"/>
        <v>47.220616405340969</v>
      </c>
      <c r="M47" s="15">
        <f>AVERAGE($L$3:L47)</f>
        <v>34.286810678036353</v>
      </c>
      <c r="N47" s="15">
        <f>SUM($H$3:H47)/K47</f>
        <v>-1.2507521404067423</v>
      </c>
    </row>
    <row r="48" spans="1:14" x14ac:dyDescent="0.3">
      <c r="A48" s="17">
        <v>41129.75</v>
      </c>
      <c r="B48" s="13">
        <v>46</v>
      </c>
      <c r="C48" s="15">
        <v>811.56399999999996</v>
      </c>
      <c r="D48" s="15" t="s">
        <v>2</v>
      </c>
      <c r="E48" s="15">
        <f t="shared" si="0"/>
        <v>650.21025833139106</v>
      </c>
      <c r="F48" s="13">
        <f t="shared" si="1"/>
        <v>33.422651529311928</v>
      </c>
      <c r="G48" s="13">
        <f t="shared" si="2"/>
        <v>599.16889827003536</v>
      </c>
      <c r="H48" s="13">
        <f t="shared" si="3"/>
        <v>-212.39510172996461</v>
      </c>
      <c r="I48" s="15">
        <f t="shared" si="4"/>
        <v>212.39510172996461</v>
      </c>
      <c r="J48" s="15">
        <f>SUMSQ($H$3:H48)/B48</f>
        <v>42003.094018360389</v>
      </c>
      <c r="K48" s="15">
        <f>SUM($I$3:I48)/B48</f>
        <v>161.86330491204595</v>
      </c>
      <c r="L48" s="15">
        <f t="shared" si="5"/>
        <v>26.171084687093639</v>
      </c>
      <c r="M48" s="15">
        <f>AVERAGE($L$3:L48)</f>
        <v>34.110381852146297</v>
      </c>
      <c r="N48" s="15">
        <f>SUM($H$3:H48)/K48</f>
        <v>-2.5542631259371298</v>
      </c>
    </row>
    <row r="49" spans="1:14" x14ac:dyDescent="0.3">
      <c r="A49" s="17">
        <v>41129.791666666664</v>
      </c>
      <c r="B49" s="13">
        <v>47</v>
      </c>
      <c r="C49" s="15">
        <v>579.56399999999996</v>
      </c>
      <c r="D49" s="15" t="s">
        <v>2</v>
      </c>
      <c r="E49" s="15">
        <f t="shared" si="0"/>
        <v>629.01638083197372</v>
      </c>
      <c r="F49" s="13">
        <f t="shared" si="1"/>
        <v>17.037692820693145</v>
      </c>
      <c r="G49" s="13">
        <f t="shared" si="2"/>
        <v>683.63290986070297</v>
      </c>
      <c r="H49" s="13">
        <f t="shared" si="3"/>
        <v>104.068909860703</v>
      </c>
      <c r="I49" s="15">
        <f t="shared" si="4"/>
        <v>104.068909860703</v>
      </c>
      <c r="J49" s="15">
        <f>SUMSQ($H$3:H49)/B49</f>
        <v>41339.843890301556</v>
      </c>
      <c r="K49" s="15">
        <f>SUM($I$3:I49)/B49</f>
        <v>160.63363693223013</v>
      </c>
      <c r="L49" s="15">
        <f t="shared" si="5"/>
        <v>17.956413762880892</v>
      </c>
      <c r="M49" s="15">
        <f>AVERAGE($L$3:L49)</f>
        <v>33.766680403438521</v>
      </c>
      <c r="N49" s="15">
        <f>SUM($H$3:H49)/K49</f>
        <v>-1.9259512965455405</v>
      </c>
    </row>
    <row r="50" spans="1:14" x14ac:dyDescent="0.3">
      <c r="A50" s="17">
        <v>41129.833333333336</v>
      </c>
      <c r="B50" s="13">
        <v>48</v>
      </c>
      <c r="C50" s="15">
        <v>427</v>
      </c>
      <c r="D50" s="15" t="s">
        <v>2</v>
      </c>
      <c r="E50" s="15">
        <f t="shared" si="0"/>
        <v>568.41146658238154</v>
      </c>
      <c r="F50" s="13">
        <f t="shared" si="1"/>
        <v>-6.2550893003924539</v>
      </c>
      <c r="G50" s="13">
        <f t="shared" si="2"/>
        <v>646.05407365266683</v>
      </c>
      <c r="H50" s="13">
        <f t="shared" si="3"/>
        <v>219.05407365266683</v>
      </c>
      <c r="I50" s="15">
        <f t="shared" si="4"/>
        <v>219.05407365266683</v>
      </c>
      <c r="J50" s="15">
        <f>SUMSQ($H$3:H50)/B50</f>
        <v>41478.278125583362</v>
      </c>
      <c r="K50" s="15">
        <f>SUM($I$3:I50)/B50</f>
        <v>161.85072936390588</v>
      </c>
      <c r="L50" s="15">
        <f t="shared" si="5"/>
        <v>51.300719824980526</v>
      </c>
      <c r="M50" s="15">
        <f>AVERAGE($L$3:L50)</f>
        <v>34.131972891387313</v>
      </c>
      <c r="N50" s="15">
        <f>SUM($H$3:H50)/K50</f>
        <v>-0.55803571612405245</v>
      </c>
    </row>
    <row r="51" spans="1:14" x14ac:dyDescent="0.3">
      <c r="A51" s="17">
        <v>41130.625</v>
      </c>
      <c r="B51" s="13">
        <v>49</v>
      </c>
      <c r="C51" s="15">
        <v>267</v>
      </c>
      <c r="D51" s="15" t="s">
        <v>2</v>
      </c>
      <c r="E51" s="15">
        <f t="shared" si="0"/>
        <v>477.98802660766705</v>
      </c>
      <c r="F51" s="13">
        <f t="shared" si="1"/>
        <v>-31.505594502689064</v>
      </c>
      <c r="G51" s="13">
        <f t="shared" si="2"/>
        <v>562.15637728198908</v>
      </c>
      <c r="H51" s="13">
        <f t="shared" si="3"/>
        <v>295.15637728198908</v>
      </c>
      <c r="I51" s="15">
        <f t="shared" si="4"/>
        <v>295.15637728198908</v>
      </c>
      <c r="J51" s="15">
        <f>SUMSQ($H$3:H51)/B51</f>
        <v>42409.68647098427</v>
      </c>
      <c r="K51" s="15">
        <f>SUM($I$3:I51)/B51</f>
        <v>164.57125279080554</v>
      </c>
      <c r="L51" s="15">
        <f t="shared" si="5"/>
        <v>110.54545965617568</v>
      </c>
      <c r="M51" s="15">
        <f>AVERAGE($L$3:L51)</f>
        <v>35.691431804954419</v>
      </c>
      <c r="N51" s="15">
        <f>SUM($H$3:H51)/K51</f>
        <v>1.2446760059399984</v>
      </c>
    </row>
    <row r="52" spans="1:14" x14ac:dyDescent="0.3">
      <c r="A52" s="17">
        <v>41130.666666666664</v>
      </c>
      <c r="B52" s="13">
        <v>50</v>
      </c>
      <c r="C52" s="15">
        <v>417</v>
      </c>
      <c r="D52" s="15" t="s">
        <v>2</v>
      </c>
      <c r="E52" s="15">
        <f t="shared" si="0"/>
        <v>459.69161862536691</v>
      </c>
      <c r="F52" s="13">
        <f t="shared" si="1"/>
        <v>-27.542838546572384</v>
      </c>
      <c r="G52" s="13">
        <f t="shared" si="2"/>
        <v>446.48243210497799</v>
      </c>
      <c r="H52" s="13">
        <f t="shared" si="3"/>
        <v>29.482432104977988</v>
      </c>
      <c r="I52" s="15">
        <f t="shared" si="4"/>
        <v>29.482432104977988</v>
      </c>
      <c r="J52" s="15">
        <f>SUMSQ($H$3:H52)/B52</f>
        <v>41578.877017621075</v>
      </c>
      <c r="K52" s="15">
        <f>SUM($I$3:I52)/B52</f>
        <v>161.869476377089</v>
      </c>
      <c r="L52" s="15">
        <f t="shared" si="5"/>
        <v>7.070127603112228</v>
      </c>
      <c r="M52" s="15">
        <f>AVERAGE($L$3:L52)</f>
        <v>35.119005720917578</v>
      </c>
      <c r="N52" s="15">
        <f>SUM($H$3:H52)/K52</f>
        <v>1.4475880627136282</v>
      </c>
    </row>
    <row r="53" spans="1:14" x14ac:dyDescent="0.3">
      <c r="A53" s="17">
        <v>41130.708333333336</v>
      </c>
      <c r="B53" s="13">
        <v>51</v>
      </c>
      <c r="C53" s="15">
        <v>810</v>
      </c>
      <c r="D53" s="15" t="s">
        <v>2</v>
      </c>
      <c r="E53" s="15">
        <f t="shared" si="0"/>
        <v>564.78413303775687</v>
      </c>
      <c r="F53" s="13">
        <f t="shared" si="1"/>
        <v>12.247767341116319</v>
      </c>
      <c r="G53" s="13">
        <f t="shared" si="2"/>
        <v>432.14878007879452</v>
      </c>
      <c r="H53" s="13">
        <f t="shared" si="3"/>
        <v>-377.85121992120548</v>
      </c>
      <c r="I53" s="15">
        <f t="shared" si="4"/>
        <v>377.85121992120548</v>
      </c>
      <c r="J53" s="15">
        <f>SUMSQ($H$3:H53)/B53</f>
        <v>43563.046966215632</v>
      </c>
      <c r="K53" s="15">
        <f>SUM($I$3:I53)/B53</f>
        <v>166.10441252501286</v>
      </c>
      <c r="L53" s="15">
        <f t="shared" si="5"/>
        <v>46.648298755704381</v>
      </c>
      <c r="M53" s="15">
        <f>AVERAGE($L$3:L53)</f>
        <v>35.34507029022712</v>
      </c>
      <c r="N53" s="15">
        <f>SUM($H$3:H53)/K53</f>
        <v>-0.86410045355304577</v>
      </c>
    </row>
    <row r="54" spans="1:14" x14ac:dyDescent="0.3">
      <c r="A54" s="17">
        <v>41130.75</v>
      </c>
      <c r="B54" s="13">
        <v>52</v>
      </c>
      <c r="C54" s="15">
        <v>811</v>
      </c>
      <c r="D54" s="15" t="s">
        <v>2</v>
      </c>
      <c r="E54" s="15">
        <f t="shared" si="0"/>
        <v>638.64889312642981</v>
      </c>
      <c r="F54" s="13">
        <f t="shared" si="1"/>
        <v>30.732865165383302</v>
      </c>
      <c r="G54" s="13">
        <f t="shared" si="2"/>
        <v>577.03190037887316</v>
      </c>
      <c r="H54" s="13">
        <f t="shared" si="3"/>
        <v>-233.96809962112684</v>
      </c>
      <c r="I54" s="15">
        <f t="shared" si="4"/>
        <v>233.96809962112684</v>
      </c>
      <c r="J54" s="15">
        <f>SUMSQ($H$3:H54)/B54</f>
        <v>43778.008979179205</v>
      </c>
      <c r="K54" s="15">
        <f>SUM($I$3:I54)/B54</f>
        <v>167.40948343070735</v>
      </c>
      <c r="L54" s="15">
        <f t="shared" si="5"/>
        <v>28.849334108646957</v>
      </c>
      <c r="M54" s="15">
        <f>AVERAGE($L$3:L54)</f>
        <v>35.220152286735193</v>
      </c>
      <c r="N54" s="15">
        <f>SUM($H$3:H54)/K54</f>
        <v>-2.2549439260255748</v>
      </c>
    </row>
    <row r="55" spans="1:14" x14ac:dyDescent="0.3">
      <c r="A55" s="17">
        <v>41130.791666666664</v>
      </c>
      <c r="B55" s="13">
        <v>53</v>
      </c>
      <c r="C55" s="15">
        <v>579.56399999999996</v>
      </c>
      <c r="D55" s="15" t="s">
        <v>2</v>
      </c>
      <c r="E55" s="15">
        <f t="shared" si="0"/>
        <v>620.9234251885008</v>
      </c>
      <c r="F55" s="13">
        <f t="shared" si="1"/>
        <v>16.195365234389609</v>
      </c>
      <c r="G55" s="13">
        <f t="shared" si="2"/>
        <v>669.38175829181307</v>
      </c>
      <c r="H55" s="13">
        <f t="shared" si="3"/>
        <v>89.817758291813107</v>
      </c>
      <c r="I55" s="15">
        <f t="shared" si="4"/>
        <v>89.817758291813107</v>
      </c>
      <c r="J55" s="15">
        <f>SUMSQ($H$3:H55)/B55</f>
        <v>43104.220690978975</v>
      </c>
      <c r="K55" s="15">
        <f>SUM($I$3:I55)/B55</f>
        <v>165.94548861676594</v>
      </c>
      <c r="L55" s="15">
        <f t="shared" si="5"/>
        <v>15.497470217579615</v>
      </c>
      <c r="M55" s="15">
        <f>AVERAGE($L$3:L55)</f>
        <v>34.848026209958675</v>
      </c>
      <c r="N55" s="15">
        <f>SUM($H$3:H55)/K55</f>
        <v>-1.733588794292021</v>
      </c>
    </row>
    <row r="56" spans="1:14" x14ac:dyDescent="0.3">
      <c r="A56" s="17">
        <v>41130.833333333336</v>
      </c>
      <c r="B56" s="13">
        <v>54</v>
      </c>
      <c r="C56" s="15">
        <v>427</v>
      </c>
      <c r="D56" s="15" t="s">
        <v>2</v>
      </c>
      <c r="E56" s="15">
        <f t="shared" si="0"/>
        <v>562.74639763195057</v>
      </c>
      <c r="F56" s="13">
        <f t="shared" si="1"/>
        <v>-6.1163526028923414</v>
      </c>
      <c r="G56" s="13">
        <f t="shared" si="2"/>
        <v>637.11879042289036</v>
      </c>
      <c r="H56" s="13">
        <f t="shared" si="3"/>
        <v>210.11879042289036</v>
      </c>
      <c r="I56" s="15">
        <f t="shared" si="4"/>
        <v>210.11879042289036</v>
      </c>
      <c r="J56" s="15">
        <f>SUMSQ($H$3:H56)/B56</f>
        <v>43123.58523538267</v>
      </c>
      <c r="K56" s="15">
        <f>SUM($I$3:I56)/B56</f>
        <v>166.76351272428676</v>
      </c>
      <c r="L56" s="15">
        <f t="shared" si="5"/>
        <v>49.20814764002116</v>
      </c>
      <c r="M56" s="15">
        <f>AVERAGE($L$3:L56)</f>
        <v>35.113954384589462</v>
      </c>
      <c r="N56" s="15">
        <f>SUM($H$3:H56)/K56</f>
        <v>-0.46510443345412528</v>
      </c>
    </row>
    <row r="57" spans="1:14" x14ac:dyDescent="0.3">
      <c r="A57" s="17">
        <v>41131.625</v>
      </c>
      <c r="B57" s="13">
        <v>55</v>
      </c>
      <c r="C57" s="15">
        <v>324</v>
      </c>
      <c r="D57" s="15" t="s">
        <v>2</v>
      </c>
      <c r="E57" s="15">
        <f t="shared" si="0"/>
        <v>491.12247834236535</v>
      </c>
      <c r="F57" s="13">
        <f t="shared" si="1"/>
        <v>-25.768622608900202</v>
      </c>
      <c r="G57" s="13">
        <f t="shared" si="2"/>
        <v>556.63004502905824</v>
      </c>
      <c r="H57" s="13">
        <f t="shared" si="3"/>
        <v>232.63004502905824</v>
      </c>
      <c r="I57" s="15">
        <f t="shared" si="4"/>
        <v>232.63004502905824</v>
      </c>
      <c r="J57" s="15">
        <f>SUMSQ($H$3:H57)/B57</f>
        <v>43323.460737470654</v>
      </c>
      <c r="K57" s="15">
        <f>SUM($I$3:I57)/B57</f>
        <v>167.96108603891898</v>
      </c>
      <c r="L57" s="15">
        <f t="shared" si="5"/>
        <v>71.799396613906865</v>
      </c>
      <c r="M57" s="15">
        <f>AVERAGE($L$3:L57)</f>
        <v>35.780962425122503</v>
      </c>
      <c r="N57" s="15">
        <f>SUM($H$3:H57)/K57</f>
        <v>0.9232352539485108</v>
      </c>
    </row>
    <row r="58" spans="1:14" x14ac:dyDescent="0.3">
      <c r="A58" s="17">
        <v>41131.666666666664</v>
      </c>
      <c r="B58" s="13">
        <v>56</v>
      </c>
      <c r="C58" s="15">
        <v>467</v>
      </c>
      <c r="D58" s="15" t="s">
        <v>2</v>
      </c>
      <c r="E58" s="15">
        <f t="shared" si="0"/>
        <v>483.8857348396557</v>
      </c>
      <c r="F58" s="13">
        <f t="shared" si="1"/>
        <v>-20.209058877043038</v>
      </c>
      <c r="G58" s="13">
        <f t="shared" si="2"/>
        <v>465.35385573346514</v>
      </c>
      <c r="H58" s="13">
        <f t="shared" si="3"/>
        <v>-1.6461442665348613</v>
      </c>
      <c r="I58" s="15">
        <f t="shared" si="4"/>
        <v>1.6461442665348613</v>
      </c>
      <c r="J58" s="15">
        <f>SUMSQ($H$3:H58)/B58</f>
        <v>42549.875899139864</v>
      </c>
      <c r="K58" s="15">
        <f>SUM($I$3:I58)/B58</f>
        <v>164.9911763644121</v>
      </c>
      <c r="L58" s="15">
        <f t="shared" si="5"/>
        <v>0.3524934189582144</v>
      </c>
      <c r="M58" s="15">
        <f>AVERAGE($L$3:L58)</f>
        <v>35.148311192869571</v>
      </c>
      <c r="N58" s="15">
        <f>SUM($H$3:H58)/K58</f>
        <v>0.92987670635922881</v>
      </c>
    </row>
    <row r="59" spans="1:14" x14ac:dyDescent="0.3">
      <c r="A59" s="17">
        <v>41131.708333333336</v>
      </c>
      <c r="B59" s="13">
        <v>57</v>
      </c>
      <c r="C59" s="15">
        <v>730</v>
      </c>
      <c r="D59" s="15" t="s">
        <v>2</v>
      </c>
      <c r="E59" s="15">
        <f t="shared" si="0"/>
        <v>557.72001438775897</v>
      </c>
      <c r="F59" s="13">
        <f t="shared" si="1"/>
        <v>8.0039426505008535</v>
      </c>
      <c r="G59" s="13">
        <f t="shared" si="2"/>
        <v>463.67667596261265</v>
      </c>
      <c r="H59" s="13">
        <f t="shared" si="3"/>
        <v>-266.32332403738735</v>
      </c>
      <c r="I59" s="15">
        <f t="shared" si="4"/>
        <v>266.32332403738735</v>
      </c>
      <c r="J59" s="15">
        <f>SUMSQ($H$3:H59)/B59</f>
        <v>43047.739706634318</v>
      </c>
      <c r="K59" s="15">
        <f>SUM($I$3:I59)/B59</f>
        <v>166.76893334113095</v>
      </c>
      <c r="L59" s="15">
        <f t="shared" si="5"/>
        <v>36.482647128409226</v>
      </c>
      <c r="M59" s="15">
        <f>AVERAGE($L$3:L59)</f>
        <v>35.171720595247457</v>
      </c>
      <c r="N59" s="15">
        <f>SUM($H$3:H59)/K59</f>
        <v>-0.67699582961515348</v>
      </c>
    </row>
    <row r="60" spans="1:14" x14ac:dyDescent="0.3">
      <c r="A60" s="17">
        <v>41131.75</v>
      </c>
      <c r="B60" s="13">
        <v>58</v>
      </c>
      <c r="C60" s="15">
        <v>640</v>
      </c>
      <c r="D60" s="15" t="s">
        <v>2</v>
      </c>
      <c r="E60" s="15">
        <f t="shared" si="0"/>
        <v>582.40401007143123</v>
      </c>
      <c r="F60" s="13">
        <f t="shared" si="1"/>
        <v>13.007958560452277</v>
      </c>
      <c r="G60" s="13">
        <f t="shared" si="2"/>
        <v>565.72395703825987</v>
      </c>
      <c r="H60" s="13">
        <f t="shared" si="3"/>
        <v>-74.276042961740131</v>
      </c>
      <c r="I60" s="15">
        <f t="shared" si="4"/>
        <v>74.276042961740131</v>
      </c>
      <c r="J60" s="15">
        <f>SUMSQ($H$3:H60)/B60</f>
        <v>42400.656790279485</v>
      </c>
      <c r="K60" s="15">
        <f>SUM($I$3:I60)/B60</f>
        <v>165.17422833458971</v>
      </c>
      <c r="L60" s="15">
        <f t="shared" si="5"/>
        <v>11.605631712771896</v>
      </c>
      <c r="M60" s="15">
        <f>AVERAGE($L$3:L60)</f>
        <v>34.765408717963396</v>
      </c>
      <c r="N60" s="15">
        <f>SUM($H$3:H60)/K60</f>
        <v>-1.1332150132034595</v>
      </c>
    </row>
    <row r="61" spans="1:14" x14ac:dyDescent="0.3">
      <c r="A61" s="17">
        <v>41131.791666666664</v>
      </c>
      <c r="B61" s="13">
        <v>59</v>
      </c>
      <c r="C61" s="15">
        <v>492</v>
      </c>
      <c r="D61" s="15" t="s">
        <v>2</v>
      </c>
      <c r="E61" s="15">
        <f t="shared" si="0"/>
        <v>555.28280705000179</v>
      </c>
      <c r="F61" s="13">
        <f t="shared" si="1"/>
        <v>0.96921008588776303</v>
      </c>
      <c r="G61" s="13">
        <f t="shared" si="2"/>
        <v>595.4119686318835</v>
      </c>
      <c r="H61" s="13">
        <f t="shared" si="3"/>
        <v>103.4119686318835</v>
      </c>
      <c r="I61" s="15">
        <f t="shared" si="4"/>
        <v>103.4119686318835</v>
      </c>
      <c r="J61" s="15">
        <f>SUMSQ($H$3:H61)/B61</f>
        <v>41863.25642529715</v>
      </c>
      <c r="K61" s="15">
        <f>SUM($I$3:I61)/B61</f>
        <v>164.12741037352689</v>
      </c>
      <c r="L61" s="15">
        <f t="shared" si="5"/>
        <v>21.018692811358434</v>
      </c>
      <c r="M61" s="15">
        <f>AVERAGE($L$3:L61)</f>
        <v>34.532413533105689</v>
      </c>
      <c r="N61" s="15">
        <f>SUM($H$3:H61)/K61</f>
        <v>-0.51037146397748157</v>
      </c>
    </row>
    <row r="62" spans="1:14" x14ac:dyDescent="0.3">
      <c r="A62" s="17">
        <v>41131.833333333336</v>
      </c>
      <c r="B62" s="13">
        <v>60</v>
      </c>
      <c r="C62" s="15">
        <v>370</v>
      </c>
      <c r="D62" s="15" t="s">
        <v>2</v>
      </c>
      <c r="E62" s="15">
        <f t="shared" si="0"/>
        <v>499.69796493500121</v>
      </c>
      <c r="F62" s="13">
        <f t="shared" si="1"/>
        <v>-15.997005574378742</v>
      </c>
      <c r="G62" s="13">
        <f t="shared" si="2"/>
        <v>556.25201713588956</v>
      </c>
      <c r="H62" s="13">
        <f t="shared" si="3"/>
        <v>186.25201713588956</v>
      </c>
      <c r="I62" s="15">
        <f t="shared" si="4"/>
        <v>186.25201713588956</v>
      </c>
      <c r="J62" s="15">
        <f>SUMSQ($H$3:H62)/B62</f>
        <v>41743.699049661991</v>
      </c>
      <c r="K62" s="15">
        <f>SUM($I$3:I62)/B62</f>
        <v>164.49615381956627</v>
      </c>
      <c r="L62" s="15">
        <f t="shared" si="5"/>
        <v>50.338383009699882</v>
      </c>
      <c r="M62" s="15">
        <f>AVERAGE($L$3:L62)</f>
        <v>34.79584635771559</v>
      </c>
      <c r="N62" s="15">
        <f>SUM($H$3:H62)/K62</f>
        <v>0.62303019277359761</v>
      </c>
    </row>
    <row r="63" spans="1:14" x14ac:dyDescent="0.3">
      <c r="A63" s="17">
        <v>41132.625</v>
      </c>
      <c r="B63" s="13">
        <v>61</v>
      </c>
      <c r="C63" s="15">
        <v>499</v>
      </c>
      <c r="D63" s="15" t="s">
        <v>2</v>
      </c>
      <c r="E63" s="15">
        <f t="shared" si="0"/>
        <v>499.48857545450079</v>
      </c>
      <c r="F63" s="13">
        <f t="shared" si="1"/>
        <v>-11.260720746215243</v>
      </c>
      <c r="G63" s="13">
        <f t="shared" si="2"/>
        <v>483.70095936062245</v>
      </c>
      <c r="H63" s="13">
        <f t="shared" si="3"/>
        <v>-15.299040639377552</v>
      </c>
      <c r="I63" s="15">
        <f t="shared" si="4"/>
        <v>15.299040639377552</v>
      </c>
      <c r="J63" s="15">
        <f>SUMSQ($H$3:H63)/B63</f>
        <v>41063.213174167293</v>
      </c>
      <c r="K63" s="15">
        <f>SUM($I$3:I63)/B63</f>
        <v>162.05029950513696</v>
      </c>
      <c r="L63" s="15">
        <f t="shared" si="5"/>
        <v>3.0659400078912928</v>
      </c>
      <c r="M63" s="15">
        <f>AVERAGE($L$3:L63)</f>
        <v>34.275683958538139</v>
      </c>
      <c r="N63" s="15">
        <f>SUM($H$3:H63)/K63</f>
        <v>0.53802449024525489</v>
      </c>
    </row>
    <row r="64" spans="1:14" x14ac:dyDescent="0.3">
      <c r="A64" s="17">
        <v>41132.666666666664</v>
      </c>
      <c r="B64" s="13">
        <v>62</v>
      </c>
      <c r="C64" s="15">
        <v>531</v>
      </c>
      <c r="D64" s="15" t="s">
        <v>2</v>
      </c>
      <c r="E64" s="15">
        <f t="shared" si="0"/>
        <v>508.94200281815051</v>
      </c>
      <c r="F64" s="13">
        <f t="shared" si="1"/>
        <v>-5.046476313255754</v>
      </c>
      <c r="G64" s="13">
        <f t="shared" si="2"/>
        <v>488.22785470828552</v>
      </c>
      <c r="H64" s="13">
        <f t="shared" si="3"/>
        <v>-42.77214529171448</v>
      </c>
      <c r="I64" s="15">
        <f t="shared" si="4"/>
        <v>42.77214529171448</v>
      </c>
      <c r="J64" s="15">
        <f>SUMSQ($H$3:H64)/B64</f>
        <v>40430.410645759039</v>
      </c>
      <c r="K64" s="15">
        <f>SUM($I$3:I64)/B64</f>
        <v>160.12645830814628</v>
      </c>
      <c r="L64" s="15">
        <f t="shared" si="5"/>
        <v>8.0550179457089417</v>
      </c>
      <c r="M64" s="15">
        <f>AVERAGE($L$3:L64)</f>
        <v>33.85276999058928</v>
      </c>
      <c r="N64" s="15">
        <f>SUM($H$3:H64)/K64</f>
        <v>0.27737380169962922</v>
      </c>
    </row>
    <row r="65" spans="1:14" x14ac:dyDescent="0.3">
      <c r="A65" s="17">
        <v>41132.708333333336</v>
      </c>
      <c r="B65" s="13">
        <v>63</v>
      </c>
      <c r="C65" s="15">
        <v>512</v>
      </c>
      <c r="D65" s="15" t="s">
        <v>2</v>
      </c>
      <c r="E65" s="15">
        <f t="shared" si="0"/>
        <v>509.85940197270531</v>
      </c>
      <c r="F65" s="13">
        <f t="shared" si="1"/>
        <v>-3.2573136729125873</v>
      </c>
      <c r="G65" s="13">
        <f t="shared" si="2"/>
        <v>503.89552650489475</v>
      </c>
      <c r="H65" s="13">
        <f t="shared" si="3"/>
        <v>-8.1044734951052533</v>
      </c>
      <c r="I65" s="15">
        <f t="shared" si="4"/>
        <v>8.1044734951052533</v>
      </c>
      <c r="J65" s="15">
        <f>SUMSQ($H$3:H65)/B65</f>
        <v>39789.700675042754</v>
      </c>
      <c r="K65" s="15">
        <f>SUM($I$3:I65)/B65</f>
        <v>157.7134109301615</v>
      </c>
      <c r="L65" s="15">
        <f t="shared" si="5"/>
        <v>1.5829049795127448</v>
      </c>
      <c r="M65" s="15">
        <f>AVERAGE($L$3:L65)</f>
        <v>33.340549911048392</v>
      </c>
      <c r="N65" s="15">
        <f>SUM($H$3:H65)/K65</f>
        <v>0.23023033224867223</v>
      </c>
    </row>
    <row r="66" spans="1:14" x14ac:dyDescent="0.3">
      <c r="A66" s="17">
        <v>41132.75</v>
      </c>
      <c r="B66" s="13">
        <v>64</v>
      </c>
      <c r="C66" s="15">
        <v>300</v>
      </c>
      <c r="D66" s="15" t="s">
        <v>2</v>
      </c>
      <c r="E66" s="15">
        <f t="shared" si="0"/>
        <v>446.90158138089367</v>
      </c>
      <c r="F66" s="13">
        <f t="shared" si="1"/>
        <v>-21.167465748582302</v>
      </c>
      <c r="G66" s="13">
        <f t="shared" si="2"/>
        <v>506.60208829979274</v>
      </c>
      <c r="H66" s="13">
        <f t="shared" si="3"/>
        <v>206.60208829979274</v>
      </c>
      <c r="I66" s="15">
        <f t="shared" si="4"/>
        <v>206.60208829979274</v>
      </c>
      <c r="J66" s="15">
        <f>SUMSQ($H$3:H66)/B66</f>
        <v>39834.930709648885</v>
      </c>
      <c r="K66" s="15">
        <f>SUM($I$3:I66)/B66</f>
        <v>158.47729651406198</v>
      </c>
      <c r="L66" s="15">
        <f t="shared" si="5"/>
        <v>68.86736276659758</v>
      </c>
      <c r="M66" s="15">
        <f>AVERAGE($L$3:L66)</f>
        <v>33.895656361916345</v>
      </c>
      <c r="N66" s="15">
        <f>SUM($H$3:H66)/K66</f>
        <v>1.5327905298836362</v>
      </c>
    </row>
    <row r="67" spans="1:14" x14ac:dyDescent="0.3">
      <c r="A67" s="17">
        <v>41132.791666666664</v>
      </c>
      <c r="B67" s="13">
        <v>65</v>
      </c>
      <c r="C67" s="15">
        <v>275</v>
      </c>
      <c r="D67" s="15" t="s">
        <v>2</v>
      </c>
      <c r="E67" s="15">
        <f t="shared" si="0"/>
        <v>395.33110696662555</v>
      </c>
      <c r="F67" s="13">
        <f t="shared" si="1"/>
        <v>-30.288368348288046</v>
      </c>
      <c r="G67" s="13">
        <f t="shared" si="2"/>
        <v>425.73411563231139</v>
      </c>
      <c r="H67" s="13">
        <f t="shared" si="3"/>
        <v>150.73411563231139</v>
      </c>
      <c r="I67" s="15">
        <f t="shared" si="4"/>
        <v>150.73411563231139</v>
      </c>
      <c r="J67" s="15">
        <f>SUMSQ($H$3:H67)/B67</f>
        <v>39571.635985122819</v>
      </c>
      <c r="K67" s="15">
        <f>SUM($I$3:I67)/B67</f>
        <v>158.35817065434273</v>
      </c>
      <c r="L67" s="15">
        <f t="shared" si="5"/>
        <v>54.812405684476872</v>
      </c>
      <c r="M67" s="15">
        <f>AVERAGE($L$3:L67)</f>
        <v>34.217452505340354</v>
      </c>
      <c r="N67" s="15">
        <f>SUM($H$3:H67)/K67</f>
        <v>2.4857992063438341</v>
      </c>
    </row>
    <row r="68" spans="1:14" x14ac:dyDescent="0.3">
      <c r="A68" s="17">
        <v>41132.833333333336</v>
      </c>
      <c r="B68" s="13">
        <v>66</v>
      </c>
      <c r="C68" s="15">
        <v>160</v>
      </c>
      <c r="D68" s="15" t="s">
        <v>2</v>
      </c>
      <c r="E68" s="15">
        <f t="shared" ref="E68:E131" si="6">$Q$2*C68+(1-$Q$2)*E67</f>
        <v>324.73177487663787</v>
      </c>
      <c r="F68" s="13">
        <f t="shared" ref="F68:F131" si="7">$Q$3*(E68-E67)+(1-$Q$3)*F67</f>
        <v>-42.381657470797933</v>
      </c>
      <c r="G68" s="13">
        <f t="shared" ref="G68:G131" si="8">E67+F67</f>
        <v>365.04273861833752</v>
      </c>
      <c r="H68" s="13">
        <f t="shared" ref="H68:H131" si="9">G68-C68</f>
        <v>205.04273861833752</v>
      </c>
      <c r="I68" s="15">
        <f t="shared" ref="I68:I131" si="10">ABS(H68)</f>
        <v>205.04273861833752</v>
      </c>
      <c r="J68" s="15">
        <f>SUMSQ($H$3:H68)/B68</f>
        <v>39609.073692319565</v>
      </c>
      <c r="K68" s="15">
        <f>SUM($I$3:I68)/B68</f>
        <v>159.06551259319116</v>
      </c>
      <c r="L68" s="15">
        <f t="shared" ref="L68:L131" si="11">(I68/C68)*100</f>
        <v>128.15171163646096</v>
      </c>
      <c r="M68" s="15">
        <f>AVERAGE($L$3:L68)</f>
        <v>35.640698855811877</v>
      </c>
      <c r="N68" s="15">
        <f>SUM($H$3:H68)/K68</f>
        <v>3.7637910555766267</v>
      </c>
    </row>
    <row r="69" spans="1:14" x14ac:dyDescent="0.3">
      <c r="A69" s="17">
        <v>41133.625</v>
      </c>
      <c r="B69" s="13">
        <v>67</v>
      </c>
      <c r="C69" s="15">
        <v>499</v>
      </c>
      <c r="D69" s="15" t="s">
        <v>2</v>
      </c>
      <c r="E69" s="15">
        <f t="shared" si="6"/>
        <v>377.0122424136465</v>
      </c>
      <c r="F69" s="13">
        <f t="shared" si="7"/>
        <v>-13.983019968455961</v>
      </c>
      <c r="G69" s="13">
        <f t="shared" si="8"/>
        <v>282.35011740583991</v>
      </c>
      <c r="H69" s="13">
        <f t="shared" si="9"/>
        <v>-216.64988259416009</v>
      </c>
      <c r="I69" s="15">
        <f t="shared" si="10"/>
        <v>216.64988259416009</v>
      </c>
      <c r="J69" s="15">
        <f>SUMSQ($H$3:H69)/B69</f>
        <v>39718.448288375439</v>
      </c>
      <c r="K69" s="15">
        <f>SUM($I$3:I69)/B69</f>
        <v>159.92498080216083</v>
      </c>
      <c r="L69" s="15">
        <f t="shared" si="11"/>
        <v>43.41681013911024</v>
      </c>
      <c r="M69" s="15">
        <f>AVERAGE($L$3:L69)</f>
        <v>35.756760218249163</v>
      </c>
      <c r="N69" s="15">
        <f>SUM($H$3:H69)/K69</f>
        <v>2.388866761393678</v>
      </c>
    </row>
    <row r="70" spans="1:14" x14ac:dyDescent="0.3">
      <c r="A70" s="17">
        <v>41133.666666666664</v>
      </c>
      <c r="B70" s="13">
        <v>68</v>
      </c>
      <c r="C70" s="15">
        <v>513</v>
      </c>
      <c r="D70" s="15" t="s">
        <v>2</v>
      </c>
      <c r="E70" s="15">
        <f t="shared" si="6"/>
        <v>417.80856968955254</v>
      </c>
      <c r="F70" s="13">
        <f t="shared" si="7"/>
        <v>2.4507842048526385</v>
      </c>
      <c r="G70" s="13">
        <f t="shared" si="8"/>
        <v>363.02922244519056</v>
      </c>
      <c r="H70" s="13">
        <f t="shared" si="9"/>
        <v>-149.97077755480944</v>
      </c>
      <c r="I70" s="15">
        <f t="shared" si="10"/>
        <v>149.97077755480944</v>
      </c>
      <c r="J70" s="15">
        <f>SUMSQ($H$3:H70)/B70</f>
        <v>39465.106903552187</v>
      </c>
      <c r="K70" s="15">
        <f>SUM($I$3:I70)/B70</f>
        <v>159.77859546028799</v>
      </c>
      <c r="L70" s="15">
        <f t="shared" si="11"/>
        <v>29.234069698793263</v>
      </c>
      <c r="M70" s="15">
        <f>AVERAGE($L$3:L70)</f>
        <v>35.660838298845398</v>
      </c>
      <c r="N70" s="15">
        <f>SUM($H$3:H70)/K70</f>
        <v>1.452439187686275</v>
      </c>
    </row>
    <row r="71" spans="1:14" x14ac:dyDescent="0.3">
      <c r="A71" s="17">
        <v>41133.708333333336</v>
      </c>
      <c r="B71" s="13">
        <v>69</v>
      </c>
      <c r="C71" s="15">
        <v>505</v>
      </c>
      <c r="D71" s="15" t="s">
        <v>2</v>
      </c>
      <c r="E71" s="15">
        <f t="shared" si="6"/>
        <v>443.96599878268677</v>
      </c>
      <c r="F71" s="13">
        <f t="shared" si="7"/>
        <v>9.5627776713371144</v>
      </c>
      <c r="G71" s="13">
        <f t="shared" si="8"/>
        <v>420.25935389440519</v>
      </c>
      <c r="H71" s="13">
        <f t="shared" si="9"/>
        <v>-84.740646105594806</v>
      </c>
      <c r="I71" s="15">
        <f t="shared" si="10"/>
        <v>84.740646105594806</v>
      </c>
      <c r="J71" s="15">
        <f>SUMSQ($H$3:H71)/B71</f>
        <v>38997.220964404965</v>
      </c>
      <c r="K71" s="15">
        <f>SUM($I$3:I71)/B71</f>
        <v>158.69108894790114</v>
      </c>
      <c r="L71" s="15">
        <f t="shared" si="11"/>
        <v>16.780325961503923</v>
      </c>
      <c r="M71" s="15">
        <f>AVERAGE($L$3:L71)</f>
        <v>35.387207685260741</v>
      </c>
      <c r="N71" s="15">
        <f>SUM($H$3:H71)/K71</f>
        <v>0.92839521280724313</v>
      </c>
    </row>
    <row r="72" spans="1:14" x14ac:dyDescent="0.3">
      <c r="A72" s="17">
        <v>41133.75</v>
      </c>
      <c r="B72" s="13">
        <v>70</v>
      </c>
      <c r="C72" s="15">
        <v>491</v>
      </c>
      <c r="D72" s="15" t="s">
        <v>2</v>
      </c>
      <c r="E72" s="15">
        <f t="shared" si="6"/>
        <v>458.07619914788074</v>
      </c>
      <c r="F72" s="13">
        <f t="shared" si="7"/>
        <v>10.927004479494173</v>
      </c>
      <c r="G72" s="13">
        <f t="shared" si="8"/>
        <v>453.5287764540239</v>
      </c>
      <c r="H72" s="13">
        <f t="shared" si="9"/>
        <v>-37.471223545976102</v>
      </c>
      <c r="I72" s="15">
        <f t="shared" si="10"/>
        <v>37.471223545976102</v>
      </c>
      <c r="J72" s="15">
        <f>SUMSQ($H$3:H72)/B72</f>
        <v>38460.176273399644</v>
      </c>
      <c r="K72" s="15">
        <f>SUM($I$3:I72)/B72</f>
        <v>156.95937658501649</v>
      </c>
      <c r="L72" s="15">
        <f t="shared" si="11"/>
        <v>7.6316137568179441</v>
      </c>
      <c r="M72" s="15">
        <f>AVERAGE($L$3:L72)</f>
        <v>34.990699200568699</v>
      </c>
      <c r="N72" s="15">
        <f>SUM($H$3:H72)/K72</f>
        <v>0.69990609123578018</v>
      </c>
    </row>
    <row r="73" spans="1:14" x14ac:dyDescent="0.3">
      <c r="A73" s="17">
        <v>41133.791666666664</v>
      </c>
      <c r="B73" s="13">
        <v>71</v>
      </c>
      <c r="C73" s="15">
        <v>465</v>
      </c>
      <c r="D73" s="15" t="s">
        <v>2</v>
      </c>
      <c r="E73" s="15">
        <f t="shared" si="6"/>
        <v>460.1533394035165</v>
      </c>
      <c r="F73" s="13">
        <f t="shared" si="7"/>
        <v>8.2720452123366464</v>
      </c>
      <c r="G73" s="13">
        <f t="shared" si="8"/>
        <v>469.00320362737489</v>
      </c>
      <c r="H73" s="13">
        <f t="shared" si="9"/>
        <v>4.0032036273748872</v>
      </c>
      <c r="I73" s="15">
        <f t="shared" si="10"/>
        <v>4.0032036273748872</v>
      </c>
      <c r="J73" s="15">
        <f>SUMSQ($H$3:H73)/B73</f>
        <v>37918.709363059963</v>
      </c>
      <c r="K73" s="15">
        <f>SUM($I$3:I73)/B73</f>
        <v>154.80506428983844</v>
      </c>
      <c r="L73" s="15">
        <f t="shared" si="11"/>
        <v>0.86090400588707239</v>
      </c>
      <c r="M73" s="15">
        <f>AVERAGE($L$3:L73)</f>
        <v>34.509997859798538</v>
      </c>
      <c r="N73" s="15">
        <f>SUM($H$3:H73)/K73</f>
        <v>0.73550583049803042</v>
      </c>
    </row>
    <row r="74" spans="1:14" x14ac:dyDescent="0.3">
      <c r="A74" s="17">
        <v>41133.833333333336</v>
      </c>
      <c r="B74" s="13">
        <v>72</v>
      </c>
      <c r="C74" s="15">
        <v>300</v>
      </c>
      <c r="D74" s="15" t="s">
        <v>2</v>
      </c>
      <c r="E74" s="15">
        <f t="shared" si="6"/>
        <v>412.10733758246153</v>
      </c>
      <c r="F74" s="13">
        <f t="shared" si="7"/>
        <v>-8.6233688976808391</v>
      </c>
      <c r="G74" s="13">
        <f t="shared" si="8"/>
        <v>468.42538461585315</v>
      </c>
      <c r="H74" s="13">
        <f t="shared" si="9"/>
        <v>168.42538461585315</v>
      </c>
      <c r="I74" s="15">
        <f t="shared" si="10"/>
        <v>168.42538461585315</v>
      </c>
      <c r="J74" s="15">
        <f>SUMSQ($H$3:H74)/B74</f>
        <v>37786.048263336881</v>
      </c>
      <c r="K74" s="15">
        <f>SUM($I$3:I74)/B74</f>
        <v>154.99423540547753</v>
      </c>
      <c r="L74" s="15">
        <f t="shared" si="11"/>
        <v>56.141794871951042</v>
      </c>
      <c r="M74" s="15">
        <f>AVERAGE($L$3:L74)</f>
        <v>34.810439484967318</v>
      </c>
      <c r="N74" s="15">
        <f>SUM($H$3:H74)/K74</f>
        <v>1.8212639409018674</v>
      </c>
    </row>
    <row r="75" spans="1:14" x14ac:dyDescent="0.3">
      <c r="A75" s="17">
        <v>41134.625</v>
      </c>
      <c r="B75" s="13">
        <v>73</v>
      </c>
      <c r="C75" s="15">
        <v>274</v>
      </c>
      <c r="D75" s="15" t="s">
        <v>2</v>
      </c>
      <c r="E75" s="15">
        <f t="shared" si="6"/>
        <v>370.67513630772305</v>
      </c>
      <c r="F75" s="13">
        <f t="shared" si="7"/>
        <v>-18.46601861079813</v>
      </c>
      <c r="G75" s="13">
        <f t="shared" si="8"/>
        <v>403.48396868478068</v>
      </c>
      <c r="H75" s="13">
        <f t="shared" si="9"/>
        <v>129.48396868478068</v>
      </c>
      <c r="I75" s="15">
        <f t="shared" si="10"/>
        <v>129.48396868478068</v>
      </c>
      <c r="J75" s="15">
        <f>SUMSQ($H$3:H75)/B75</f>
        <v>37498.103741186533</v>
      </c>
      <c r="K75" s="15">
        <f>SUM($I$3:I75)/B75</f>
        <v>154.64477969697484</v>
      </c>
      <c r="L75" s="15">
        <f t="shared" si="11"/>
        <v>47.256922877657182</v>
      </c>
      <c r="M75" s="15">
        <f>AVERAGE($L$3:L75)</f>
        <v>34.98093925746992</v>
      </c>
      <c r="N75" s="15">
        <f>SUM($H$3:H75)/K75</f>
        <v>2.6626788274605269</v>
      </c>
    </row>
    <row r="76" spans="1:14" x14ac:dyDescent="0.3">
      <c r="A76" s="17">
        <v>41134.666666666664</v>
      </c>
      <c r="B76" s="13">
        <v>74</v>
      </c>
      <c r="C76" s="15">
        <v>464</v>
      </c>
      <c r="D76" s="15" t="s">
        <v>2</v>
      </c>
      <c r="E76" s="15">
        <f t="shared" si="6"/>
        <v>398.67259541540614</v>
      </c>
      <c r="F76" s="13">
        <f t="shared" si="7"/>
        <v>-4.5269752952537647</v>
      </c>
      <c r="G76" s="13">
        <f t="shared" si="8"/>
        <v>352.20911769692492</v>
      </c>
      <c r="H76" s="13">
        <f t="shared" si="9"/>
        <v>-111.79088230307508</v>
      </c>
      <c r="I76" s="15">
        <f t="shared" si="10"/>
        <v>111.79088230307508</v>
      </c>
      <c r="J76" s="15">
        <f>SUMSQ($H$3:H76)/B76</f>
        <v>37160.253709090764</v>
      </c>
      <c r="K76" s="15">
        <f>SUM($I$3:I76)/B76</f>
        <v>154.06567297543566</v>
      </c>
      <c r="L76" s="15">
        <f t="shared" si="11"/>
        <v>24.092862565317905</v>
      </c>
      <c r="M76" s="15">
        <f>AVERAGE($L$3:L76)</f>
        <v>34.833803085954351</v>
      </c>
      <c r="N76" s="15">
        <f>SUM($H$3:H76)/K76</f>
        <v>1.947081998085233</v>
      </c>
    </row>
    <row r="77" spans="1:14" x14ac:dyDescent="0.3">
      <c r="A77" s="17">
        <v>41134.708333333336</v>
      </c>
      <c r="B77" s="13">
        <v>75</v>
      </c>
      <c r="C77" s="15">
        <v>818</v>
      </c>
      <c r="D77" s="15" t="s">
        <v>2</v>
      </c>
      <c r="E77" s="15">
        <f t="shared" si="6"/>
        <v>524.47081679078428</v>
      </c>
      <c r="F77" s="13">
        <f t="shared" si="7"/>
        <v>34.57058370593581</v>
      </c>
      <c r="G77" s="13">
        <f t="shared" si="8"/>
        <v>394.14562012015239</v>
      </c>
      <c r="H77" s="13">
        <f t="shared" si="9"/>
        <v>-423.85437987984761</v>
      </c>
      <c r="I77" s="15">
        <f t="shared" si="10"/>
        <v>423.85437987984761</v>
      </c>
      <c r="J77" s="15">
        <f>SUMSQ($H$3:H77)/B77</f>
        <v>39060.150797547292</v>
      </c>
      <c r="K77" s="15">
        <f>SUM($I$3:I77)/B77</f>
        <v>157.66285573416116</v>
      </c>
      <c r="L77" s="15">
        <f t="shared" si="11"/>
        <v>51.815938860617074</v>
      </c>
      <c r="M77" s="15">
        <f>AVERAGE($L$3:L77)</f>
        <v>35.060231562949852</v>
      </c>
      <c r="N77" s="15">
        <f>SUM($H$3:H77)/K77</f>
        <v>-0.78570111475945947</v>
      </c>
    </row>
    <row r="78" spans="1:14" x14ac:dyDescent="0.3">
      <c r="A78" s="17">
        <v>41134.75</v>
      </c>
      <c r="B78" s="13">
        <v>76</v>
      </c>
      <c r="C78" s="15">
        <v>811.56399999999996</v>
      </c>
      <c r="D78" s="15" t="s">
        <v>2</v>
      </c>
      <c r="E78" s="15">
        <f t="shared" si="6"/>
        <v>610.59877175354893</v>
      </c>
      <c r="F78" s="13">
        <f t="shared" si="7"/>
        <v>50.037795082984459</v>
      </c>
      <c r="G78" s="13">
        <f t="shared" si="8"/>
        <v>559.04140049672014</v>
      </c>
      <c r="H78" s="13">
        <f t="shared" si="9"/>
        <v>-252.52259950327982</v>
      </c>
      <c r="I78" s="15">
        <f t="shared" si="10"/>
        <v>252.52259950327982</v>
      </c>
      <c r="J78" s="15">
        <f>SUMSQ($H$3:H78)/B78</f>
        <v>39385.249645736061</v>
      </c>
      <c r="K78" s="15">
        <f>SUM($I$3:I78)/B78</f>
        <v>158.91101025743902</v>
      </c>
      <c r="L78" s="15">
        <f t="shared" si="11"/>
        <v>31.115549667466745</v>
      </c>
      <c r="M78" s="15">
        <f>AVERAGE($L$3:L78)</f>
        <v>35.008327853798761</v>
      </c>
      <c r="N78" s="15">
        <f>SUM($H$3:H78)/K78</f>
        <v>-2.3686117179671631</v>
      </c>
    </row>
    <row r="79" spans="1:14" x14ac:dyDescent="0.3">
      <c r="A79" s="17">
        <v>41134.791666666664</v>
      </c>
      <c r="B79" s="13">
        <v>77</v>
      </c>
      <c r="C79" s="15">
        <v>555</v>
      </c>
      <c r="D79" s="15" t="s">
        <v>2</v>
      </c>
      <c r="E79" s="15">
        <f t="shared" si="6"/>
        <v>593.91914022748415</v>
      </c>
      <c r="F79" s="13">
        <f t="shared" si="7"/>
        <v>30.022567100269683</v>
      </c>
      <c r="G79" s="13">
        <f t="shared" si="8"/>
        <v>660.63656683653335</v>
      </c>
      <c r="H79" s="13">
        <f t="shared" si="9"/>
        <v>105.63656683653335</v>
      </c>
      <c r="I79" s="15">
        <f t="shared" si="10"/>
        <v>105.63656683653335</v>
      </c>
      <c r="J79" s="15">
        <f>SUMSQ($H$3:H79)/B79</f>
        <v>39018.676069207148</v>
      </c>
      <c r="K79" s="15">
        <f>SUM($I$3:I79)/B79</f>
        <v>158.21913436885583</v>
      </c>
      <c r="L79" s="15">
        <f t="shared" si="11"/>
        <v>19.033615646222223</v>
      </c>
      <c r="M79" s="15">
        <f>AVERAGE($L$3:L79)</f>
        <v>34.800864058895172</v>
      </c>
      <c r="N79" s="15">
        <f>SUM($H$3:H79)/K79</f>
        <v>-1.7113095407411991</v>
      </c>
    </row>
    <row r="80" spans="1:14" x14ac:dyDescent="0.3">
      <c r="A80" s="17">
        <v>41134.833333333336</v>
      </c>
      <c r="B80" s="13">
        <v>78</v>
      </c>
      <c r="C80" s="15">
        <v>427</v>
      </c>
      <c r="D80" s="15" t="s">
        <v>2</v>
      </c>
      <c r="E80" s="15">
        <f t="shared" si="6"/>
        <v>543.84339815923886</v>
      </c>
      <c r="F80" s="13">
        <f t="shared" si="7"/>
        <v>5.9930743497151902</v>
      </c>
      <c r="G80" s="13">
        <f t="shared" si="8"/>
        <v>623.94170732775387</v>
      </c>
      <c r="H80" s="13">
        <f t="shared" si="9"/>
        <v>196.94170732775387</v>
      </c>
      <c r="I80" s="15">
        <f t="shared" si="10"/>
        <v>196.94170732775387</v>
      </c>
      <c r="J80" s="15">
        <f>SUMSQ($H$3:H80)/B80</f>
        <v>39015.693505309238</v>
      </c>
      <c r="K80" s="15">
        <f>SUM($I$3:I80)/B80</f>
        <v>158.71557761191863</v>
      </c>
      <c r="L80" s="15">
        <f t="shared" si="11"/>
        <v>46.12217970205009</v>
      </c>
      <c r="M80" s="15">
        <f>AVERAGE($L$3:L80)</f>
        <v>34.946009131243315</v>
      </c>
      <c r="N80" s="15">
        <f>SUM($H$3:H80)/K80</f>
        <v>-0.46511002861977035</v>
      </c>
    </row>
    <row r="81" spans="1:14" x14ac:dyDescent="0.3">
      <c r="A81" s="17">
        <v>41135.625</v>
      </c>
      <c r="B81" s="13">
        <v>79</v>
      </c>
      <c r="C81" s="15">
        <v>283</v>
      </c>
      <c r="D81" s="15" t="s">
        <v>2</v>
      </c>
      <c r="E81" s="15">
        <f t="shared" si="6"/>
        <v>465.59037871146717</v>
      </c>
      <c r="F81" s="13">
        <f t="shared" si="7"/>
        <v>-19.280753789530873</v>
      </c>
      <c r="G81" s="13">
        <f t="shared" si="8"/>
        <v>549.8364725089541</v>
      </c>
      <c r="H81" s="13">
        <f t="shared" si="9"/>
        <v>266.8364725089541</v>
      </c>
      <c r="I81" s="15">
        <f t="shared" si="10"/>
        <v>266.8364725089541</v>
      </c>
      <c r="J81" s="15">
        <f>SUMSQ($H$3:H81)/B81</f>
        <v>39423.111347786617</v>
      </c>
      <c r="K81" s="15">
        <f>SUM($I$3:I81)/B81</f>
        <v>160.08419653466592</v>
      </c>
      <c r="L81" s="15">
        <f t="shared" si="11"/>
        <v>94.288506186909586</v>
      </c>
      <c r="M81" s="15">
        <f>AVERAGE($L$3:L81)</f>
        <v>35.697179980049214</v>
      </c>
      <c r="N81" s="15">
        <f>SUM($H$3:H81)/K81</f>
        <v>1.2057171778456841</v>
      </c>
    </row>
    <row r="82" spans="1:14" x14ac:dyDescent="0.3">
      <c r="A82" s="17">
        <v>41135.666666666664</v>
      </c>
      <c r="B82" s="13">
        <v>80</v>
      </c>
      <c r="C82" s="15">
        <v>458</v>
      </c>
      <c r="D82" s="15" t="s">
        <v>2</v>
      </c>
      <c r="E82" s="15">
        <f t="shared" si="6"/>
        <v>463.31326509802705</v>
      </c>
      <c r="F82" s="13">
        <f t="shared" si="7"/>
        <v>-14.179661736703649</v>
      </c>
      <c r="G82" s="13">
        <f t="shared" si="8"/>
        <v>446.30962492193629</v>
      </c>
      <c r="H82" s="13">
        <f t="shared" si="9"/>
        <v>-11.69037507806371</v>
      </c>
      <c r="I82" s="15">
        <f t="shared" si="10"/>
        <v>11.69037507806371</v>
      </c>
      <c r="J82" s="15">
        <f>SUMSQ($H$3:H82)/B82</f>
        <v>38932.030766807606</v>
      </c>
      <c r="K82" s="15">
        <f>SUM($I$3:I82)/B82</f>
        <v>158.22927376645839</v>
      </c>
      <c r="L82" s="15">
        <f t="shared" si="11"/>
        <v>2.5524836414986267</v>
      </c>
      <c r="M82" s="15">
        <f>AVERAGE($L$3:L82)</f>
        <v>35.282871275817335</v>
      </c>
      <c r="N82" s="15">
        <f>SUM($H$3:H82)/K82</f>
        <v>1.1459693030825575</v>
      </c>
    </row>
    <row r="83" spans="1:14" x14ac:dyDescent="0.3">
      <c r="A83" s="17">
        <v>41135.708333333336</v>
      </c>
      <c r="B83" s="13">
        <v>81</v>
      </c>
      <c r="C83" s="15">
        <v>812</v>
      </c>
      <c r="D83" s="15" t="s">
        <v>2</v>
      </c>
      <c r="E83" s="15">
        <f t="shared" si="6"/>
        <v>567.91928556861888</v>
      </c>
      <c r="F83" s="13">
        <f t="shared" si="7"/>
        <v>21.456042925484994</v>
      </c>
      <c r="G83" s="13">
        <f t="shared" si="8"/>
        <v>449.13360336132342</v>
      </c>
      <c r="H83" s="13">
        <f t="shared" si="9"/>
        <v>-362.86639663867658</v>
      </c>
      <c r="I83" s="15">
        <f t="shared" si="10"/>
        <v>362.86639663867658</v>
      </c>
      <c r="J83" s="15">
        <f>SUMSQ($H$3:H83)/B83</f>
        <v>40076.968927828966</v>
      </c>
      <c r="K83" s="15">
        <f>SUM($I$3:I83)/B83</f>
        <v>160.75565799944872</v>
      </c>
      <c r="L83" s="15">
        <f t="shared" si="11"/>
        <v>44.687979881610417</v>
      </c>
      <c r="M83" s="15">
        <f>AVERAGE($L$3:L83)</f>
        <v>35.398983727740706</v>
      </c>
      <c r="N83" s="15">
        <f>SUM($H$3:H83)/K83</f>
        <v>-1.1292946594383111</v>
      </c>
    </row>
    <row r="84" spans="1:14" x14ac:dyDescent="0.3">
      <c r="A84" s="17">
        <v>41135.75</v>
      </c>
      <c r="B84" s="13">
        <v>82</v>
      </c>
      <c r="C84" s="15">
        <v>811.56399999999996</v>
      </c>
      <c r="D84" s="15" t="s">
        <v>2</v>
      </c>
      <c r="E84" s="15">
        <f t="shared" si="6"/>
        <v>641.01269989803313</v>
      </c>
      <c r="F84" s="13">
        <f t="shared" si="7"/>
        <v>36.947254346663769</v>
      </c>
      <c r="G84" s="13">
        <f t="shared" si="8"/>
        <v>589.37532849410388</v>
      </c>
      <c r="H84" s="13">
        <f t="shared" si="9"/>
        <v>-222.18867150589608</v>
      </c>
      <c r="I84" s="15">
        <f t="shared" si="10"/>
        <v>222.18867150589608</v>
      </c>
      <c r="J84" s="15">
        <f>SUMSQ($H$3:H84)/B84</f>
        <v>40190.271815850014</v>
      </c>
      <c r="K84" s="15">
        <f>SUM($I$3:I84)/B84</f>
        <v>161.50484109099077</v>
      </c>
      <c r="L84" s="15">
        <f t="shared" si="11"/>
        <v>27.377837300064577</v>
      </c>
      <c r="M84" s="15">
        <f>AVERAGE($L$3:L84)</f>
        <v>35.301164868866607</v>
      </c>
      <c r="N84" s="15">
        <f>SUM($H$3:H84)/K84</f>
        <v>-2.4997961350997939</v>
      </c>
    </row>
    <row r="85" spans="1:14" x14ac:dyDescent="0.3">
      <c r="A85" s="17">
        <v>41135.791666666664</v>
      </c>
      <c r="B85" s="13">
        <v>83</v>
      </c>
      <c r="C85" s="15">
        <v>579.56399999999996</v>
      </c>
      <c r="D85" s="15" t="s">
        <v>2</v>
      </c>
      <c r="E85" s="15">
        <f t="shared" si="6"/>
        <v>622.57808992862306</v>
      </c>
      <c r="F85" s="13">
        <f t="shared" si="7"/>
        <v>20.332695051841615</v>
      </c>
      <c r="G85" s="13">
        <f t="shared" si="8"/>
        <v>677.95995424469686</v>
      </c>
      <c r="H85" s="13">
        <f t="shared" si="9"/>
        <v>98.395954244696895</v>
      </c>
      <c r="I85" s="15">
        <f t="shared" si="10"/>
        <v>98.395954244696895</v>
      </c>
      <c r="J85" s="15">
        <f>SUMSQ($H$3:H85)/B85</f>
        <v>39822.699430258137</v>
      </c>
      <c r="K85" s="15">
        <f>SUM($I$3:I85)/B85</f>
        <v>160.74449305669808</v>
      </c>
      <c r="L85" s="15">
        <f t="shared" si="11"/>
        <v>16.977582155671662</v>
      </c>
      <c r="M85" s="15">
        <f>AVERAGE($L$3:L85)</f>
        <v>35.080398812081128</v>
      </c>
      <c r="N85" s="15">
        <f>SUM($H$3:H85)/K85</f>
        <v>-1.899494144454271</v>
      </c>
    </row>
    <row r="86" spans="1:14" x14ac:dyDescent="0.3">
      <c r="A86" s="17">
        <v>41135.833333333336</v>
      </c>
      <c r="B86" s="13">
        <v>84</v>
      </c>
      <c r="C86" s="15">
        <v>427</v>
      </c>
      <c r="D86" s="15" t="s">
        <v>2</v>
      </c>
      <c r="E86" s="15">
        <f t="shared" si="6"/>
        <v>563.90466295003614</v>
      </c>
      <c r="F86" s="13">
        <f t="shared" si="7"/>
        <v>-3.3691415572869445</v>
      </c>
      <c r="G86" s="13">
        <f t="shared" si="8"/>
        <v>642.91078498046465</v>
      </c>
      <c r="H86" s="13">
        <f t="shared" si="9"/>
        <v>215.91078498046465</v>
      </c>
      <c r="I86" s="15">
        <f t="shared" si="10"/>
        <v>215.91078498046465</v>
      </c>
      <c r="J86" s="15">
        <f>SUMSQ($H$3:H86)/B86</f>
        <v>39903.589521217924</v>
      </c>
      <c r="K86" s="15">
        <f>SUM($I$3:I86)/B86</f>
        <v>161.40123462721908</v>
      </c>
      <c r="L86" s="15">
        <f t="shared" si="11"/>
        <v>50.564586646478837</v>
      </c>
      <c r="M86" s="15">
        <f>AVERAGE($L$3:L86)</f>
        <v>35.264734381538247</v>
      </c>
      <c r="N86" s="15">
        <f>SUM($H$3:H86)/K86</f>
        <v>-0.55403813075245933</v>
      </c>
    </row>
    <row r="87" spans="1:14" x14ac:dyDescent="0.3">
      <c r="A87" s="17">
        <v>41136.625</v>
      </c>
      <c r="B87" s="13">
        <v>85</v>
      </c>
      <c r="C87" s="15">
        <v>266</v>
      </c>
      <c r="D87" s="15" t="s">
        <v>2</v>
      </c>
      <c r="E87" s="15">
        <f t="shared" si="6"/>
        <v>474.53326406502526</v>
      </c>
      <c r="F87" s="13">
        <f t="shared" si="7"/>
        <v>-29.169818755604123</v>
      </c>
      <c r="G87" s="13">
        <f t="shared" si="8"/>
        <v>560.53552139274916</v>
      </c>
      <c r="H87" s="13">
        <f t="shared" si="9"/>
        <v>294.53552139274916</v>
      </c>
      <c r="I87" s="15">
        <f t="shared" si="10"/>
        <v>294.53552139274916</v>
      </c>
      <c r="J87" s="15">
        <f>SUMSQ($H$3:H87)/B87</f>
        <v>40454.737566404758</v>
      </c>
      <c r="K87" s="15">
        <f>SUM($I$3:I87)/B87</f>
        <v>162.96752035387237</v>
      </c>
      <c r="L87" s="15">
        <f t="shared" si="11"/>
        <v>110.72763962133428</v>
      </c>
      <c r="M87" s="15">
        <f>AVERAGE($L$3:L87)</f>
        <v>36.152533266712311</v>
      </c>
      <c r="N87" s="15">
        <f>SUM($H$3:H87)/K87</f>
        <v>1.2586132660873597</v>
      </c>
    </row>
    <row r="88" spans="1:14" x14ac:dyDescent="0.3">
      <c r="A88" s="17">
        <v>41136.666666666664</v>
      </c>
      <c r="B88" s="13">
        <v>86</v>
      </c>
      <c r="C88" s="15">
        <v>431</v>
      </c>
      <c r="D88" s="15" t="s">
        <v>2</v>
      </c>
      <c r="E88" s="15">
        <f t="shared" si="6"/>
        <v>461.4732848455177</v>
      </c>
      <c r="F88" s="13">
        <f t="shared" si="7"/>
        <v>-24.336866894775156</v>
      </c>
      <c r="G88" s="13">
        <f t="shared" si="8"/>
        <v>445.36344530942114</v>
      </c>
      <c r="H88" s="13">
        <f t="shared" si="9"/>
        <v>14.363445309421138</v>
      </c>
      <c r="I88" s="15">
        <f t="shared" si="10"/>
        <v>14.363445309421138</v>
      </c>
      <c r="J88" s="15">
        <f>SUMSQ($H$3:H88)/B88</f>
        <v>39986.732577971641</v>
      </c>
      <c r="K88" s="15">
        <f>SUM($I$3:I88)/B88</f>
        <v>161.23956599289039</v>
      </c>
      <c r="L88" s="15">
        <f t="shared" si="11"/>
        <v>3.3325859186591971</v>
      </c>
      <c r="M88" s="15">
        <f>AVERAGE($L$3:L88)</f>
        <v>35.770905971967515</v>
      </c>
      <c r="N88" s="15">
        <f>SUM($H$3:H88)/K88</f>
        <v>1.3611828276556153</v>
      </c>
    </row>
    <row r="89" spans="1:14" x14ac:dyDescent="0.3">
      <c r="A89" s="17">
        <v>41136.708333333336</v>
      </c>
      <c r="B89" s="13">
        <v>87</v>
      </c>
      <c r="C89" s="15">
        <v>844.428</v>
      </c>
      <c r="D89" s="15" t="s">
        <v>2</v>
      </c>
      <c r="E89" s="15">
        <f t="shared" si="6"/>
        <v>576.35969939186236</v>
      </c>
      <c r="F89" s="13">
        <f t="shared" si="7"/>
        <v>17.43011753756079</v>
      </c>
      <c r="G89" s="13">
        <f t="shared" si="8"/>
        <v>437.13641795074255</v>
      </c>
      <c r="H89" s="13">
        <f t="shared" si="9"/>
        <v>-407.29158204925744</v>
      </c>
      <c r="I89" s="15">
        <f t="shared" si="10"/>
        <v>407.29158204925744</v>
      </c>
      <c r="J89" s="15">
        <f>SUMSQ($H$3:H89)/B89</f>
        <v>41433.855569123538</v>
      </c>
      <c r="K89" s="15">
        <f>SUM($I$3:I89)/B89</f>
        <v>164.06775008549232</v>
      </c>
      <c r="L89" s="15">
        <f t="shared" si="11"/>
        <v>48.232837145293317</v>
      </c>
      <c r="M89" s="15">
        <f>AVERAGE($L$3:L89)</f>
        <v>35.914146560166657</v>
      </c>
      <c r="N89" s="15">
        <f>SUM($H$3:H89)/K89</f>
        <v>-1.1447408377528441</v>
      </c>
    </row>
    <row r="90" spans="1:14" x14ac:dyDescent="0.3">
      <c r="A90" s="17">
        <v>41136.75</v>
      </c>
      <c r="B90" s="13">
        <v>88</v>
      </c>
      <c r="C90" s="15">
        <v>811.56399999999996</v>
      </c>
      <c r="D90" s="15" t="s">
        <v>2</v>
      </c>
      <c r="E90" s="15">
        <f t="shared" si="6"/>
        <v>646.92098957430358</v>
      </c>
      <c r="F90" s="13">
        <f t="shared" si="7"/>
        <v>33.369469331024916</v>
      </c>
      <c r="G90" s="13">
        <f t="shared" si="8"/>
        <v>593.78981692942318</v>
      </c>
      <c r="H90" s="13">
        <f t="shared" si="9"/>
        <v>-217.77418307057678</v>
      </c>
      <c r="I90" s="15">
        <f t="shared" si="10"/>
        <v>217.77418307057678</v>
      </c>
      <c r="J90" s="15">
        <f>SUMSQ($H$3:H90)/B90</f>
        <v>41501.943515065963</v>
      </c>
      <c r="K90" s="15">
        <f>SUM($I$3:I90)/B90</f>
        <v>164.67805046032282</v>
      </c>
      <c r="L90" s="15">
        <f t="shared" si="11"/>
        <v>26.833889018065953</v>
      </c>
      <c r="M90" s="15">
        <f>AVERAGE($L$3:L90)</f>
        <v>35.810961815370057</v>
      </c>
      <c r="N90" s="15">
        <f>SUM($H$3:H90)/K90</f>
        <v>-2.4629222632763028</v>
      </c>
    </row>
    <row r="91" spans="1:14" x14ac:dyDescent="0.3">
      <c r="A91" s="17">
        <v>41136.791666666664</v>
      </c>
      <c r="B91" s="13">
        <v>89</v>
      </c>
      <c r="C91" s="15">
        <v>579.56399999999996</v>
      </c>
      <c r="D91" s="15" t="s">
        <v>2</v>
      </c>
      <c r="E91" s="15">
        <f t="shared" si="6"/>
        <v>626.71389270201246</v>
      </c>
      <c r="F91" s="13">
        <f t="shared" si="7"/>
        <v>17.296499470030106</v>
      </c>
      <c r="G91" s="13">
        <f t="shared" si="8"/>
        <v>680.29045890532848</v>
      </c>
      <c r="H91" s="13">
        <f t="shared" si="9"/>
        <v>100.72645890532851</v>
      </c>
      <c r="I91" s="15">
        <f t="shared" si="10"/>
        <v>100.72645890532851</v>
      </c>
      <c r="J91" s="15">
        <f>SUMSQ($H$3:H91)/B91</f>
        <v>41149.627515161927</v>
      </c>
      <c r="K91" s="15">
        <f>SUM($I$3:I91)/B91</f>
        <v>163.95949325183975</v>
      </c>
      <c r="L91" s="15">
        <f t="shared" si="11"/>
        <v>17.379695582425501</v>
      </c>
      <c r="M91" s="15">
        <f>AVERAGE($L$3:L91)</f>
        <v>35.603868936348206</v>
      </c>
      <c r="N91" s="15">
        <f>SUM($H$3:H91)/K91</f>
        <v>-1.8593786294403432</v>
      </c>
    </row>
    <row r="92" spans="1:14" x14ac:dyDescent="0.3">
      <c r="A92" s="17">
        <v>41136.833333333336</v>
      </c>
      <c r="B92" s="13">
        <v>90</v>
      </c>
      <c r="C92" s="15">
        <v>427</v>
      </c>
      <c r="D92" s="15" t="s">
        <v>2</v>
      </c>
      <c r="E92" s="15">
        <f t="shared" si="6"/>
        <v>566.79972489140869</v>
      </c>
      <c r="F92" s="13">
        <f t="shared" si="7"/>
        <v>-5.8667007141600553</v>
      </c>
      <c r="G92" s="13">
        <f t="shared" si="8"/>
        <v>644.01039217204254</v>
      </c>
      <c r="H92" s="13">
        <f t="shared" si="9"/>
        <v>217.01039217204254</v>
      </c>
      <c r="I92" s="15">
        <f t="shared" si="10"/>
        <v>217.01039217204254</v>
      </c>
      <c r="J92" s="15">
        <f>SUMSQ($H$3:H92)/B92</f>
        <v>41215.670657334173</v>
      </c>
      <c r="K92" s="15">
        <f>SUM($I$3:I92)/B92</f>
        <v>164.54894768428645</v>
      </c>
      <c r="L92" s="15">
        <f t="shared" si="11"/>
        <v>50.82210589509193</v>
      </c>
      <c r="M92" s="15">
        <f>AVERAGE($L$3:L92)</f>
        <v>35.772960458112031</v>
      </c>
      <c r="N92" s="15">
        <f>SUM($H$3:H92)/K92</f>
        <v>-0.53389819206170397</v>
      </c>
    </row>
    <row r="93" spans="1:14" x14ac:dyDescent="0.3">
      <c r="A93" s="17">
        <v>41137.625</v>
      </c>
      <c r="B93" s="13">
        <v>91</v>
      </c>
      <c r="C93" s="15">
        <v>260</v>
      </c>
      <c r="D93" s="15" t="s">
        <v>2</v>
      </c>
      <c r="E93" s="15">
        <f t="shared" si="6"/>
        <v>474.75980742398605</v>
      </c>
      <c r="F93" s="13">
        <f t="shared" si="7"/>
        <v>-31.718665740138828</v>
      </c>
      <c r="G93" s="13">
        <f t="shared" si="8"/>
        <v>560.93302417724863</v>
      </c>
      <c r="H93" s="13">
        <f t="shared" si="9"/>
        <v>300.93302417724863</v>
      </c>
      <c r="I93" s="15">
        <f t="shared" si="10"/>
        <v>300.93302417724863</v>
      </c>
      <c r="J93" s="15">
        <f>SUMSQ($H$3:H93)/B93</f>
        <v>41757.9235626433</v>
      </c>
      <c r="K93" s="15">
        <f>SUM($I$3:I93)/B93</f>
        <v>166.0476737995937</v>
      </c>
      <c r="L93" s="15">
        <f t="shared" si="11"/>
        <v>115.74347083740332</v>
      </c>
      <c r="M93" s="15">
        <f>AVERAGE($L$3:L93)</f>
        <v>36.651757275466878</v>
      </c>
      <c r="N93" s="15">
        <f>SUM($H$3:H93)/K93</f>
        <v>1.283249765727664</v>
      </c>
    </row>
    <row r="94" spans="1:14" x14ac:dyDescent="0.3">
      <c r="A94" s="17">
        <v>41137.666666666664</v>
      </c>
      <c r="B94" s="13">
        <v>92</v>
      </c>
      <c r="C94" s="15">
        <v>419</v>
      </c>
      <c r="D94" s="15" t="s">
        <v>2</v>
      </c>
      <c r="E94" s="15">
        <f t="shared" si="6"/>
        <v>458.03186519679019</v>
      </c>
      <c r="F94" s="13">
        <f t="shared" si="7"/>
        <v>-27.221448686255933</v>
      </c>
      <c r="G94" s="13">
        <f t="shared" si="8"/>
        <v>443.04114168384723</v>
      </c>
      <c r="H94" s="13">
        <f t="shared" si="9"/>
        <v>24.041141683847229</v>
      </c>
      <c r="I94" s="15">
        <f t="shared" si="10"/>
        <v>24.041141683847229</v>
      </c>
      <c r="J94" s="15">
        <f>SUMSQ($H$3:H94)/B94</f>
        <v>41310.315442326122</v>
      </c>
      <c r="K94" s="15">
        <f>SUM($I$3:I94)/B94</f>
        <v>164.50412453746603</v>
      </c>
      <c r="L94" s="15">
        <f t="shared" si="11"/>
        <v>5.7377426453096012</v>
      </c>
      <c r="M94" s="15">
        <f>AVERAGE($L$3:L94)</f>
        <v>36.315735377312997</v>
      </c>
      <c r="N94" s="15">
        <f>SUM($H$3:H94)/K94</f>
        <v>1.4414336470499536</v>
      </c>
    </row>
    <row r="95" spans="1:14" x14ac:dyDescent="0.3">
      <c r="A95" s="17">
        <v>41137.708333333336</v>
      </c>
      <c r="B95" s="13">
        <v>93</v>
      </c>
      <c r="C95" s="15">
        <v>844.428</v>
      </c>
      <c r="D95" s="15" t="s">
        <v>2</v>
      </c>
      <c r="E95" s="15">
        <f t="shared" si="6"/>
        <v>573.95070563775312</v>
      </c>
      <c r="F95" s="13">
        <f t="shared" si="7"/>
        <v>15.720638051909724</v>
      </c>
      <c r="G95" s="13">
        <f t="shared" si="8"/>
        <v>430.81041651053425</v>
      </c>
      <c r="H95" s="13">
        <f t="shared" si="9"/>
        <v>-413.61758348946574</v>
      </c>
      <c r="I95" s="15">
        <f t="shared" si="10"/>
        <v>413.61758348946574</v>
      </c>
      <c r="J95" s="15">
        <f>SUMSQ($H$3:H95)/B95</f>
        <v>42705.683075974928</v>
      </c>
      <c r="K95" s="15">
        <f>SUM($I$3:I95)/B95</f>
        <v>167.1827638810359</v>
      </c>
      <c r="L95" s="15">
        <f t="shared" si="11"/>
        <v>48.981983483430888</v>
      </c>
      <c r="M95" s="15">
        <f>AVERAGE($L$3:L95)</f>
        <v>36.451931593507808</v>
      </c>
      <c r="N95" s="15">
        <f>SUM($H$3:H95)/K95</f>
        <v>-1.0557057390692346</v>
      </c>
    </row>
    <row r="96" spans="1:14" x14ac:dyDescent="0.3">
      <c r="A96" s="17">
        <v>41137.75</v>
      </c>
      <c r="B96" s="13">
        <v>94</v>
      </c>
      <c r="C96" s="15">
        <v>811.56399999999996</v>
      </c>
      <c r="D96" s="15" t="s">
        <v>2</v>
      </c>
      <c r="E96" s="15">
        <f t="shared" si="6"/>
        <v>645.23469394642711</v>
      </c>
      <c r="F96" s="13">
        <f t="shared" si="7"/>
        <v>32.389643128938999</v>
      </c>
      <c r="G96" s="13">
        <f t="shared" si="8"/>
        <v>589.67134368966288</v>
      </c>
      <c r="H96" s="13">
        <f t="shared" si="9"/>
        <v>-221.89265631033709</v>
      </c>
      <c r="I96" s="15">
        <f t="shared" si="10"/>
        <v>221.89265631033709</v>
      </c>
      <c r="J96" s="15">
        <f>SUMSQ($H$3:H96)/B96</f>
        <v>42775.158265852398</v>
      </c>
      <c r="K96" s="15">
        <f>SUM($I$3:I96)/B96</f>
        <v>167.76478401326253</v>
      </c>
      <c r="L96" s="15">
        <f t="shared" si="11"/>
        <v>27.341362641804849</v>
      </c>
      <c r="M96" s="15">
        <f>AVERAGE($L$3:L96)</f>
        <v>36.355010647213099</v>
      </c>
      <c r="N96" s="15">
        <f>SUM($H$3:H96)/K96</f>
        <v>-2.3746846631502181</v>
      </c>
    </row>
    <row r="97" spans="1:14" x14ac:dyDescent="0.3">
      <c r="A97" s="17">
        <v>41137.791666666664</v>
      </c>
      <c r="B97" s="13">
        <v>95</v>
      </c>
      <c r="C97" s="15">
        <v>579.56399999999996</v>
      </c>
      <c r="D97" s="15" t="s">
        <v>2</v>
      </c>
      <c r="E97" s="15">
        <f t="shared" si="6"/>
        <v>625.53348576249891</v>
      </c>
      <c r="F97" s="13">
        <f t="shared" si="7"/>
        <v>16.762387735078836</v>
      </c>
      <c r="G97" s="13">
        <f t="shared" si="8"/>
        <v>677.62433707536616</v>
      </c>
      <c r="H97" s="13">
        <f t="shared" si="9"/>
        <v>98.060337075366192</v>
      </c>
      <c r="I97" s="15">
        <f t="shared" si="10"/>
        <v>98.060337075366192</v>
      </c>
      <c r="J97" s="15">
        <f>SUMSQ($H$3:H97)/B97</f>
        <v>42426.112702078521</v>
      </c>
      <c r="K97" s="15">
        <f>SUM($I$3:I97)/B97</f>
        <v>167.03105299286364</v>
      </c>
      <c r="L97" s="15">
        <f t="shared" si="11"/>
        <v>16.919673595214022</v>
      </c>
      <c r="M97" s="15">
        <f>AVERAGE($L$3:L97)</f>
        <v>36.150428151928899</v>
      </c>
      <c r="N97" s="15">
        <f>SUM($H$3:H97)/K97</f>
        <v>-1.7980376532169062</v>
      </c>
    </row>
    <row r="98" spans="1:14" x14ac:dyDescent="0.3">
      <c r="A98" s="17">
        <v>41137.833333333336</v>
      </c>
      <c r="B98" s="13">
        <v>96</v>
      </c>
      <c r="C98" s="15">
        <v>427</v>
      </c>
      <c r="D98" s="15" t="s">
        <v>2</v>
      </c>
      <c r="E98" s="15">
        <f t="shared" si="6"/>
        <v>565.97344003374917</v>
      </c>
      <c r="F98" s="13">
        <f t="shared" si="7"/>
        <v>-6.1343423040697385</v>
      </c>
      <c r="G98" s="13">
        <f t="shared" si="8"/>
        <v>642.29587349757776</v>
      </c>
      <c r="H98" s="13">
        <f t="shared" si="9"/>
        <v>215.29587349757776</v>
      </c>
      <c r="I98" s="15">
        <f t="shared" si="10"/>
        <v>215.29587349757776</v>
      </c>
      <c r="J98" s="15">
        <f>SUMSQ($H$3:H98)/B98</f>
        <v>42467.010623359842</v>
      </c>
      <c r="K98" s="15">
        <f>SUM($I$3:I98)/B98</f>
        <v>167.53381153978773</v>
      </c>
      <c r="L98" s="15">
        <f t="shared" si="11"/>
        <v>50.420579273437419</v>
      </c>
      <c r="M98" s="15">
        <f>AVERAGE($L$3:L98)</f>
        <v>36.29907555944461</v>
      </c>
      <c r="N98" s="15">
        <f>SUM($H$3:H98)/K98</f>
        <v>-0.50755276357969747</v>
      </c>
    </row>
    <row r="99" spans="1:14" x14ac:dyDescent="0.3">
      <c r="A99" s="17">
        <v>41138.625</v>
      </c>
      <c r="B99" s="13">
        <v>97</v>
      </c>
      <c r="C99" s="15">
        <v>383</v>
      </c>
      <c r="D99" s="15" t="s">
        <v>2</v>
      </c>
      <c r="E99" s="15">
        <f t="shared" si="6"/>
        <v>511.08140802362436</v>
      </c>
      <c r="F99" s="13">
        <f t="shared" si="7"/>
        <v>-20.761649215886258</v>
      </c>
      <c r="G99" s="13">
        <f t="shared" si="8"/>
        <v>559.83909772967945</v>
      </c>
      <c r="H99" s="13">
        <f t="shared" si="9"/>
        <v>176.83909772967945</v>
      </c>
      <c r="I99" s="15">
        <f t="shared" si="10"/>
        <v>176.83909772967945</v>
      </c>
      <c r="J99" s="15">
        <f>SUMSQ($H$3:H99)/B99</f>
        <v>42351.598828127753</v>
      </c>
      <c r="K99" s="15">
        <f>SUM($I$3:I99)/B99</f>
        <v>167.62974232525053</v>
      </c>
      <c r="L99" s="15">
        <f t="shared" si="11"/>
        <v>46.172088180072961</v>
      </c>
      <c r="M99" s="15">
        <f>AVERAGE($L$3:L99)</f>
        <v>36.400859194708822</v>
      </c>
      <c r="N99" s="15">
        <f>SUM($H$3:H99)/K99</f>
        <v>0.54767636945648912</v>
      </c>
    </row>
    <row r="100" spans="1:14" x14ac:dyDescent="0.3">
      <c r="A100" s="17">
        <v>41138.666666666664</v>
      </c>
      <c r="B100" s="13">
        <v>98</v>
      </c>
      <c r="C100" s="15">
        <v>488</v>
      </c>
      <c r="D100" s="15" t="s">
        <v>2</v>
      </c>
      <c r="E100" s="15">
        <f t="shared" si="6"/>
        <v>504.15698561653699</v>
      </c>
      <c r="F100" s="13">
        <f t="shared" si="7"/>
        <v>-16.610481173246594</v>
      </c>
      <c r="G100" s="13">
        <f t="shared" si="8"/>
        <v>490.31975880773808</v>
      </c>
      <c r="H100" s="13">
        <f t="shared" si="9"/>
        <v>2.3197588077380829</v>
      </c>
      <c r="I100" s="15">
        <f t="shared" si="10"/>
        <v>2.3197588077380829</v>
      </c>
      <c r="J100" s="15">
        <f>SUMSQ($H$3:H100)/B100</f>
        <v>41919.494567442023</v>
      </c>
      <c r="K100" s="15">
        <f>SUM($I$3:I100)/B100</f>
        <v>165.94290575874533</v>
      </c>
      <c r="L100" s="15">
        <f t="shared" si="11"/>
        <v>0.47536041142173829</v>
      </c>
      <c r="M100" s="15">
        <f>AVERAGE($L$3:L100)</f>
        <v>36.034272472430381</v>
      </c>
      <c r="N100" s="15">
        <f>SUM($H$3:H100)/K100</f>
        <v>0.56722284732197725</v>
      </c>
    </row>
    <row r="101" spans="1:14" x14ac:dyDescent="0.3">
      <c r="A101" s="17">
        <v>41138.708333333336</v>
      </c>
      <c r="B101" s="13">
        <v>99</v>
      </c>
      <c r="C101" s="15">
        <v>791</v>
      </c>
      <c r="D101" s="15" t="s">
        <v>2</v>
      </c>
      <c r="E101" s="15">
        <f t="shared" si="6"/>
        <v>590.20988993157584</v>
      </c>
      <c r="F101" s="13">
        <f t="shared" si="7"/>
        <v>14.18853447323904</v>
      </c>
      <c r="G101" s="13">
        <f t="shared" si="8"/>
        <v>487.54650444329042</v>
      </c>
      <c r="H101" s="13">
        <f t="shared" si="9"/>
        <v>-303.45349555670958</v>
      </c>
      <c r="I101" s="15">
        <f t="shared" si="10"/>
        <v>303.45349555670958</v>
      </c>
      <c r="J101" s="15">
        <f>SUMSQ($H$3:H101)/B101</f>
        <v>42426.206985605088</v>
      </c>
      <c r="K101" s="15">
        <f>SUM($I$3:I101)/B101</f>
        <v>167.33190161529043</v>
      </c>
      <c r="L101" s="15">
        <f t="shared" si="11"/>
        <v>38.363273774552411</v>
      </c>
      <c r="M101" s="15">
        <f>AVERAGE($L$3:L101)</f>
        <v>36.057797738108384</v>
      </c>
      <c r="N101" s="15">
        <f>SUM($H$3:H101)/K101</f>
        <v>-1.250968201751576</v>
      </c>
    </row>
    <row r="102" spans="1:14" x14ac:dyDescent="0.3">
      <c r="A102" s="17">
        <v>41138.75</v>
      </c>
      <c r="B102" s="13">
        <v>100</v>
      </c>
      <c r="C102" s="15">
        <v>669</v>
      </c>
      <c r="D102" s="15" t="s">
        <v>2</v>
      </c>
      <c r="E102" s="15">
        <f t="shared" si="6"/>
        <v>613.84692295210311</v>
      </c>
      <c r="F102" s="13">
        <f t="shared" si="7"/>
        <v>17.023084037425509</v>
      </c>
      <c r="G102" s="13">
        <f t="shared" si="8"/>
        <v>604.39842440481493</v>
      </c>
      <c r="H102" s="13">
        <f t="shared" si="9"/>
        <v>-64.601575595185068</v>
      </c>
      <c r="I102" s="15">
        <f t="shared" si="10"/>
        <v>64.601575595185068</v>
      </c>
      <c r="J102" s="15">
        <f>SUMSQ($H$3:H102)/B102</f>
        <v>42043.678551442848</v>
      </c>
      <c r="K102" s="15">
        <f>SUM($I$3:I102)/B102</f>
        <v>166.30459835508935</v>
      </c>
      <c r="L102" s="15">
        <f t="shared" si="11"/>
        <v>9.6564388034656314</v>
      </c>
      <c r="M102" s="15">
        <f>AVERAGE($L$3:L102)</f>
        <v>35.793784148761958</v>
      </c>
      <c r="N102" s="15">
        <f>SUM($H$3:H102)/K102</f>
        <v>-1.6471490648120954</v>
      </c>
    </row>
    <row r="103" spans="1:14" x14ac:dyDescent="0.3">
      <c r="A103" s="17">
        <v>41138.791666666664</v>
      </c>
      <c r="B103" s="13">
        <v>101</v>
      </c>
      <c r="C103" s="15">
        <v>491</v>
      </c>
      <c r="D103" s="15" t="s">
        <v>2</v>
      </c>
      <c r="E103" s="15">
        <f t="shared" si="6"/>
        <v>576.99284606647211</v>
      </c>
      <c r="F103" s="13">
        <f t="shared" si="7"/>
        <v>0.8599357605085558</v>
      </c>
      <c r="G103" s="13">
        <f t="shared" si="8"/>
        <v>630.87000698952863</v>
      </c>
      <c r="H103" s="13">
        <f t="shared" si="9"/>
        <v>139.87000698952863</v>
      </c>
      <c r="I103" s="15">
        <f t="shared" si="10"/>
        <v>139.87000698952863</v>
      </c>
      <c r="J103" s="15">
        <f>SUMSQ($H$3:H103)/B103</f>
        <v>41821.103702965702</v>
      </c>
      <c r="K103" s="15">
        <f>SUM($I$3:I103)/B103</f>
        <v>166.04286972770757</v>
      </c>
      <c r="L103" s="15">
        <f t="shared" si="11"/>
        <v>28.486763134323549</v>
      </c>
      <c r="M103" s="15">
        <f>AVERAGE($L$3:L103)</f>
        <v>35.721437406044743</v>
      </c>
      <c r="N103" s="15">
        <f>SUM($H$3:H103)/K103</f>
        <v>-0.8073725591761296</v>
      </c>
    </row>
    <row r="104" spans="1:14" x14ac:dyDescent="0.3">
      <c r="A104" s="17">
        <v>41138.833333333336</v>
      </c>
      <c r="B104" s="13">
        <v>102</v>
      </c>
      <c r="C104" s="15">
        <v>359</v>
      </c>
      <c r="D104" s="15" t="s">
        <v>2</v>
      </c>
      <c r="E104" s="15">
        <f t="shared" si="6"/>
        <v>511.59499224653047</v>
      </c>
      <c r="F104" s="13">
        <f t="shared" si="7"/>
        <v>-19.017401113626505</v>
      </c>
      <c r="G104" s="13">
        <f t="shared" si="8"/>
        <v>577.85278182698062</v>
      </c>
      <c r="H104" s="13">
        <f t="shared" si="9"/>
        <v>218.85278182698062</v>
      </c>
      <c r="I104" s="15">
        <f t="shared" si="10"/>
        <v>218.85278182698062</v>
      </c>
      <c r="J104" s="15">
        <f>SUMSQ($H$3:H104)/B104</f>
        <v>41880.666805028857</v>
      </c>
      <c r="K104" s="15">
        <f>SUM($I$3:I104)/B104</f>
        <v>166.56061396397493</v>
      </c>
      <c r="L104" s="15">
        <f t="shared" si="11"/>
        <v>60.961777667682625</v>
      </c>
      <c r="M104" s="15">
        <f>AVERAGE($L$3:L104)</f>
        <v>35.968891722335314</v>
      </c>
      <c r="N104" s="15">
        <f>SUM($H$3:H104)/K104</f>
        <v>0.50908989312631059</v>
      </c>
    </row>
    <row r="105" spans="1:14" x14ac:dyDescent="0.3">
      <c r="A105" s="17">
        <v>41139.625</v>
      </c>
      <c r="B105" s="13">
        <v>103</v>
      </c>
      <c r="C105" s="15">
        <v>499</v>
      </c>
      <c r="D105" s="15" t="s">
        <v>2</v>
      </c>
      <c r="E105" s="15">
        <f t="shared" si="6"/>
        <v>507.81649457257129</v>
      </c>
      <c r="F105" s="13">
        <f t="shared" si="7"/>
        <v>-14.445730081726307</v>
      </c>
      <c r="G105" s="13">
        <f t="shared" si="8"/>
        <v>492.57759113290399</v>
      </c>
      <c r="H105" s="13">
        <f t="shared" si="9"/>
        <v>-6.42240886709601</v>
      </c>
      <c r="I105" s="15">
        <f t="shared" si="10"/>
        <v>6.42240886709601</v>
      </c>
      <c r="J105" s="15">
        <f>SUMSQ($H$3:H105)/B105</f>
        <v>41474.458849015537</v>
      </c>
      <c r="K105" s="15">
        <f>SUM($I$3:I105)/B105</f>
        <v>165.00587410866544</v>
      </c>
      <c r="L105" s="15">
        <f t="shared" si="11"/>
        <v>1.2870558851895813</v>
      </c>
      <c r="M105" s="15">
        <f>AVERAGE($L$3:L105)</f>
        <v>35.632174869547491</v>
      </c>
      <c r="N105" s="15">
        <f>SUM($H$3:H105)/K105</f>
        <v>0.4749644018325338</v>
      </c>
    </row>
    <row r="106" spans="1:14" x14ac:dyDescent="0.3">
      <c r="A106" s="17">
        <v>41139.666666666664</v>
      </c>
      <c r="B106" s="13">
        <v>104</v>
      </c>
      <c r="C106" s="15">
        <v>534.428</v>
      </c>
      <c r="D106" s="15" t="s">
        <v>2</v>
      </c>
      <c r="E106" s="15">
        <f t="shared" si="6"/>
        <v>515.79994620079992</v>
      </c>
      <c r="F106" s="13">
        <f t="shared" si="7"/>
        <v>-7.7169755687398247</v>
      </c>
      <c r="G106" s="13">
        <f t="shared" si="8"/>
        <v>493.37076449084498</v>
      </c>
      <c r="H106" s="13">
        <f t="shared" si="9"/>
        <v>-41.057235509155021</v>
      </c>
      <c r="I106" s="15">
        <f t="shared" si="10"/>
        <v>41.057235509155021</v>
      </c>
      <c r="J106" s="15">
        <f>SUMSQ($H$3:H106)/B106</f>
        <v>41091.874596502443</v>
      </c>
      <c r="K106" s="15">
        <f>SUM($I$3:I106)/B106</f>
        <v>163.81406027597782</v>
      </c>
      <c r="L106" s="15">
        <f t="shared" si="11"/>
        <v>7.6824634018343012</v>
      </c>
      <c r="M106" s="15">
        <f>AVERAGE($L$3:L106)</f>
        <v>35.363427643896401</v>
      </c>
      <c r="N106" s="15">
        <f>SUM($H$3:H106)/K106</f>
        <v>0.22778680122364056</v>
      </c>
    </row>
    <row r="107" spans="1:14" x14ac:dyDescent="0.3">
      <c r="A107" s="17">
        <v>41139.708333333336</v>
      </c>
      <c r="B107" s="13">
        <v>105</v>
      </c>
      <c r="C107" s="15">
        <v>635</v>
      </c>
      <c r="D107" s="15" t="s">
        <v>2</v>
      </c>
      <c r="E107" s="15">
        <f t="shared" si="6"/>
        <v>551.55996234055988</v>
      </c>
      <c r="F107" s="13">
        <f t="shared" si="7"/>
        <v>5.3261219438101088</v>
      </c>
      <c r="G107" s="13">
        <f t="shared" si="8"/>
        <v>508.0829706320601</v>
      </c>
      <c r="H107" s="13">
        <f t="shared" si="9"/>
        <v>-126.9170293679399</v>
      </c>
      <c r="I107" s="15">
        <f t="shared" si="10"/>
        <v>126.9170293679399</v>
      </c>
      <c r="J107" s="15">
        <f>SUMSQ($H$3:H107)/B107</f>
        <v>40853.93228933178</v>
      </c>
      <c r="K107" s="15">
        <f>SUM($I$3:I107)/B107</f>
        <v>163.46265998161556</v>
      </c>
      <c r="L107" s="15">
        <f t="shared" si="11"/>
        <v>19.986933758730693</v>
      </c>
      <c r="M107" s="15">
        <f>AVERAGE($L$3:L107)</f>
        <v>35.216984844990066</v>
      </c>
      <c r="N107" s="15">
        <f>SUM($H$3:H107)/K107</f>
        <v>-0.54815178336322024</v>
      </c>
    </row>
    <row r="108" spans="1:14" x14ac:dyDescent="0.3">
      <c r="A108" s="17">
        <v>41139.75</v>
      </c>
      <c r="B108" s="13">
        <v>106</v>
      </c>
      <c r="C108" s="15">
        <v>554</v>
      </c>
      <c r="D108" s="15" t="s">
        <v>2</v>
      </c>
      <c r="E108" s="15">
        <f t="shared" si="6"/>
        <v>552.29197363839194</v>
      </c>
      <c r="F108" s="13">
        <f t="shared" si="7"/>
        <v>3.9478887500166935</v>
      </c>
      <c r="G108" s="13">
        <f t="shared" si="8"/>
        <v>556.88608428436999</v>
      </c>
      <c r="H108" s="13">
        <f t="shared" si="9"/>
        <v>2.8860842843699857</v>
      </c>
      <c r="I108" s="15">
        <f t="shared" si="10"/>
        <v>2.8860842843699857</v>
      </c>
      <c r="J108" s="15">
        <f>SUMSQ($H$3:H108)/B108</f>
        <v>40468.596413795596</v>
      </c>
      <c r="K108" s="15">
        <f>SUM($I$3:I108)/B108</f>
        <v>161.94778662598119</v>
      </c>
      <c r="L108" s="15">
        <f t="shared" si="11"/>
        <v>0.52095384194404071</v>
      </c>
      <c r="M108" s="15">
        <f>AVERAGE($L$3:L108)</f>
        <v>34.889663797791513</v>
      </c>
      <c r="N108" s="15">
        <f>SUM($H$3:H108)/K108</f>
        <v>-0.53545816280971903</v>
      </c>
    </row>
    <row r="109" spans="1:14" x14ac:dyDescent="0.3">
      <c r="A109" s="17">
        <v>41139.791666666664</v>
      </c>
      <c r="B109" s="13">
        <v>107</v>
      </c>
      <c r="C109" s="15">
        <v>488</v>
      </c>
      <c r="D109" s="15" t="s">
        <v>2</v>
      </c>
      <c r="E109" s="15">
        <f t="shared" si="6"/>
        <v>533.00438154687436</v>
      </c>
      <c r="F109" s="13">
        <f t="shared" si="7"/>
        <v>-3.022755502443589</v>
      </c>
      <c r="G109" s="13">
        <f t="shared" si="8"/>
        <v>556.2398623884086</v>
      </c>
      <c r="H109" s="13">
        <f t="shared" si="9"/>
        <v>68.239862388408596</v>
      </c>
      <c r="I109" s="15">
        <f t="shared" si="10"/>
        <v>68.239862388408596</v>
      </c>
      <c r="J109" s="15">
        <f>SUMSQ($H$3:H109)/B109</f>
        <v>40133.905595150682</v>
      </c>
      <c r="K109" s="15">
        <f>SUM($I$3:I109)/B109</f>
        <v>161.07201163310668</v>
      </c>
      <c r="L109" s="15">
        <f t="shared" si="11"/>
        <v>13.983578358280448</v>
      </c>
      <c r="M109" s="15">
        <f>AVERAGE($L$3:L109)</f>
        <v>34.694279821721317</v>
      </c>
      <c r="N109" s="15">
        <f>SUM($H$3:H109)/K109</f>
        <v>-0.11470895360471213</v>
      </c>
    </row>
    <row r="110" spans="1:14" x14ac:dyDescent="0.3">
      <c r="A110" s="17">
        <v>41139.833333333336</v>
      </c>
      <c r="B110" s="13">
        <v>108</v>
      </c>
      <c r="C110" s="15">
        <v>341</v>
      </c>
      <c r="D110" s="15" t="s">
        <v>2</v>
      </c>
      <c r="E110" s="15">
        <f t="shared" si="6"/>
        <v>475.40306708281202</v>
      </c>
      <c r="F110" s="13">
        <f t="shared" si="7"/>
        <v>-19.396323190929216</v>
      </c>
      <c r="G110" s="13">
        <f t="shared" si="8"/>
        <v>529.98162604443075</v>
      </c>
      <c r="H110" s="13">
        <f t="shared" si="9"/>
        <v>188.98162604443075</v>
      </c>
      <c r="I110" s="15">
        <f t="shared" si="10"/>
        <v>188.98162604443075</v>
      </c>
      <c r="J110" s="15">
        <f>SUMSQ($H$3:H110)/B110</f>
        <v>40092.981052439995</v>
      </c>
      <c r="K110" s="15">
        <f>SUM($I$3:I110)/B110</f>
        <v>161.33043398876708</v>
      </c>
      <c r="L110" s="15">
        <f t="shared" si="11"/>
        <v>55.419831684583798</v>
      </c>
      <c r="M110" s="15">
        <f>AVERAGE($L$3:L110)</f>
        <v>34.886183079710783</v>
      </c>
      <c r="N110" s="15">
        <f>SUM($H$3:H110)/K110</f>
        <v>1.0568695559751782</v>
      </c>
    </row>
    <row r="111" spans="1:14" x14ac:dyDescent="0.3">
      <c r="A111" s="17">
        <v>41140.625</v>
      </c>
      <c r="B111" s="13">
        <v>109</v>
      </c>
      <c r="C111" s="15">
        <v>276</v>
      </c>
      <c r="D111" s="15" t="s">
        <v>2</v>
      </c>
      <c r="E111" s="15">
        <f t="shared" si="6"/>
        <v>415.5821469579684</v>
      </c>
      <c r="F111" s="13">
        <f t="shared" si="7"/>
        <v>-31.523702271103531</v>
      </c>
      <c r="G111" s="13">
        <f t="shared" si="8"/>
        <v>456.00674389188282</v>
      </c>
      <c r="H111" s="13">
        <f t="shared" si="9"/>
        <v>180.00674389188282</v>
      </c>
      <c r="I111" s="15">
        <f t="shared" si="10"/>
        <v>180.00674389188282</v>
      </c>
      <c r="J111" s="15">
        <f>SUMSQ($H$3:H111)/B111</f>
        <v>40022.425518441072</v>
      </c>
      <c r="K111" s="15">
        <f>SUM($I$3:I111)/B111</f>
        <v>161.50177628145622</v>
      </c>
      <c r="L111" s="15">
        <f t="shared" si="11"/>
        <v>65.219834743435797</v>
      </c>
      <c r="M111" s="15">
        <f>AVERAGE($L$3:L111)</f>
        <v>35.164473461946791</v>
      </c>
      <c r="N111" s="15">
        <f>SUM($H$3:H111)/K111</f>
        <v>2.1703288725197756</v>
      </c>
    </row>
    <row r="112" spans="1:14" x14ac:dyDescent="0.3">
      <c r="A112" s="17">
        <v>41140.666666666664</v>
      </c>
      <c r="B112" s="13">
        <v>110</v>
      </c>
      <c r="C112" s="15">
        <v>356</v>
      </c>
      <c r="D112" s="15" t="s">
        <v>2</v>
      </c>
      <c r="E112" s="15">
        <f t="shared" si="6"/>
        <v>397.70750287057785</v>
      </c>
      <c r="F112" s="13">
        <f t="shared" si="7"/>
        <v>-27.428984815989637</v>
      </c>
      <c r="G112" s="13">
        <f t="shared" si="8"/>
        <v>384.05844468686485</v>
      </c>
      <c r="H112" s="13">
        <f t="shared" si="9"/>
        <v>28.058444686864846</v>
      </c>
      <c r="I112" s="15">
        <f t="shared" si="10"/>
        <v>28.058444686864846</v>
      </c>
      <c r="J112" s="15">
        <f>SUMSQ($H$3:H112)/B112</f>
        <v>39665.742343893842</v>
      </c>
      <c r="K112" s="15">
        <f>SUM($I$3:I112)/B112</f>
        <v>160.28865508514173</v>
      </c>
      <c r="L112" s="15">
        <f t="shared" si="11"/>
        <v>7.8815855861979909</v>
      </c>
      <c r="M112" s="15">
        <f>AVERAGE($L$3:L112)</f>
        <v>34.916447208530897</v>
      </c>
      <c r="N112" s="15">
        <f>SUM($H$3:H112)/K112</f>
        <v>2.3618041620765404</v>
      </c>
    </row>
    <row r="113" spans="1:14" x14ac:dyDescent="0.3">
      <c r="A113" s="17">
        <v>41140.708333333336</v>
      </c>
      <c r="B113" s="13">
        <v>111</v>
      </c>
      <c r="C113" s="15">
        <v>343</v>
      </c>
      <c r="D113" s="15" t="s">
        <v>2</v>
      </c>
      <c r="E113" s="15">
        <f t="shared" si="6"/>
        <v>381.29525200940446</v>
      </c>
      <c r="F113" s="13">
        <f t="shared" si="7"/>
        <v>-24.123964629544762</v>
      </c>
      <c r="G113" s="13">
        <f t="shared" si="8"/>
        <v>370.27851805458823</v>
      </c>
      <c r="H113" s="13">
        <f t="shared" si="9"/>
        <v>27.278518054588233</v>
      </c>
      <c r="I113" s="15">
        <f t="shared" si="10"/>
        <v>27.278518054588233</v>
      </c>
      <c r="J113" s="15">
        <f>SUMSQ($H$3:H113)/B113</f>
        <v>39315.097075455647</v>
      </c>
      <c r="K113" s="15">
        <f>SUM($I$3:I113)/B113</f>
        <v>159.09036556234395</v>
      </c>
      <c r="L113" s="15">
        <f t="shared" si="11"/>
        <v>7.9529207156233923</v>
      </c>
      <c r="M113" s="15">
        <f>AVERAGE($L$3:L113)</f>
        <v>34.673532555441639</v>
      </c>
      <c r="N113" s="15">
        <f>SUM($H$3:H113)/K113</f>
        <v>2.5510591375772775</v>
      </c>
    </row>
    <row r="114" spans="1:14" x14ac:dyDescent="0.3">
      <c r="A114" s="17">
        <v>41140.75</v>
      </c>
      <c r="B114" s="13">
        <v>112</v>
      </c>
      <c r="C114" s="15">
        <v>377</v>
      </c>
      <c r="D114" s="15" t="s">
        <v>2</v>
      </c>
      <c r="E114" s="15">
        <f t="shared" si="6"/>
        <v>380.0066764065831</v>
      </c>
      <c r="F114" s="13">
        <f t="shared" si="7"/>
        <v>-17.273347921527741</v>
      </c>
      <c r="G114" s="13">
        <f t="shared" si="8"/>
        <v>357.17128737985968</v>
      </c>
      <c r="H114" s="13">
        <f t="shared" si="9"/>
        <v>-19.828712620140323</v>
      </c>
      <c r="I114" s="15">
        <f t="shared" si="10"/>
        <v>19.828712620140323</v>
      </c>
      <c r="J114" s="15">
        <f>SUMSQ($H$3:H114)/B114</f>
        <v>38967.579939462048</v>
      </c>
      <c r="K114" s="15">
        <f>SUM($I$3:I114)/B114</f>
        <v>157.84695794678854</v>
      </c>
      <c r="L114" s="15">
        <f t="shared" si="11"/>
        <v>5.2596054695332422</v>
      </c>
      <c r="M114" s="15">
        <f>AVERAGE($L$3:L114)</f>
        <v>34.410908206460313</v>
      </c>
      <c r="N114" s="15">
        <f>SUM($H$3:H114)/K114</f>
        <v>2.445534732942507</v>
      </c>
    </row>
    <row r="115" spans="1:14" x14ac:dyDescent="0.3">
      <c r="A115" s="17">
        <v>41140.791666666664</v>
      </c>
      <c r="B115" s="13">
        <v>113</v>
      </c>
      <c r="C115" s="15">
        <v>341</v>
      </c>
      <c r="D115" s="15" t="s">
        <v>2</v>
      </c>
      <c r="E115" s="15">
        <f t="shared" si="6"/>
        <v>368.30467348460814</v>
      </c>
      <c r="F115" s="13">
        <f t="shared" si="7"/>
        <v>-15.601944421661903</v>
      </c>
      <c r="G115" s="13">
        <f t="shared" si="8"/>
        <v>362.73332848505538</v>
      </c>
      <c r="H115" s="13">
        <f t="shared" si="9"/>
        <v>21.733328485055381</v>
      </c>
      <c r="I115" s="15">
        <f t="shared" si="10"/>
        <v>21.733328485055381</v>
      </c>
      <c r="J115" s="15">
        <f>SUMSQ($H$3:H115)/B115</f>
        <v>38626.914077759197</v>
      </c>
      <c r="K115" s="15">
        <f>SUM($I$3:I115)/B115</f>
        <v>156.64241255332186</v>
      </c>
      <c r="L115" s="15">
        <f t="shared" si="11"/>
        <v>6.3734101129194674</v>
      </c>
      <c r="M115" s="15">
        <f>AVERAGE($L$3:L115)</f>
        <v>34.162788754305083</v>
      </c>
      <c r="N115" s="15">
        <f>SUM($H$3:H115)/K115</f>
        <v>2.603085205256531</v>
      </c>
    </row>
    <row r="116" spans="1:14" x14ac:dyDescent="0.3">
      <c r="A116" s="17">
        <v>41140.833333333336</v>
      </c>
      <c r="B116" s="13">
        <v>114</v>
      </c>
      <c r="C116" s="15">
        <v>274</v>
      </c>
      <c r="D116" s="15" t="s">
        <v>2</v>
      </c>
      <c r="E116" s="15">
        <f t="shared" si="6"/>
        <v>340.01327143922566</v>
      </c>
      <c r="F116" s="13">
        <f t="shared" si="7"/>
        <v>-19.408781708778079</v>
      </c>
      <c r="G116" s="13">
        <f t="shared" si="8"/>
        <v>352.70272906294622</v>
      </c>
      <c r="H116" s="13">
        <f t="shared" si="9"/>
        <v>78.702729062946219</v>
      </c>
      <c r="I116" s="15">
        <f t="shared" si="10"/>
        <v>78.702729062946219</v>
      </c>
      <c r="J116" s="15">
        <f>SUMSQ($H$3:H116)/B116</f>
        <v>38342.415880252142</v>
      </c>
      <c r="K116" s="15">
        <f>SUM($I$3:I116)/B116</f>
        <v>155.95873111919573</v>
      </c>
      <c r="L116" s="15">
        <f t="shared" si="11"/>
        <v>28.723623745600808</v>
      </c>
      <c r="M116" s="15">
        <f>AVERAGE($L$3:L116)</f>
        <v>34.11507678054452</v>
      </c>
      <c r="N116" s="15">
        <f>SUM($H$3:H116)/K116</f>
        <v>3.1191346082727534</v>
      </c>
    </row>
    <row r="117" spans="1:14" x14ac:dyDescent="0.3">
      <c r="A117" s="17">
        <v>41141.625</v>
      </c>
      <c r="B117" s="13">
        <v>115</v>
      </c>
      <c r="C117" s="15">
        <v>309</v>
      </c>
      <c r="D117" s="15" t="s">
        <v>2</v>
      </c>
      <c r="E117" s="15">
        <f t="shared" si="6"/>
        <v>330.70929000745792</v>
      </c>
      <c r="F117" s="13">
        <f t="shared" si="7"/>
        <v>-16.377341625674976</v>
      </c>
      <c r="G117" s="13">
        <f t="shared" si="8"/>
        <v>320.6044897304476</v>
      </c>
      <c r="H117" s="13">
        <f t="shared" si="9"/>
        <v>11.604489730447597</v>
      </c>
      <c r="I117" s="15">
        <f t="shared" si="10"/>
        <v>11.604489730447597</v>
      </c>
      <c r="J117" s="15">
        <f>SUMSQ($H$3:H117)/B117</f>
        <v>38010.174561136067</v>
      </c>
      <c r="K117" s="15">
        <f>SUM($I$3:I117)/B117</f>
        <v>154.70347684625011</v>
      </c>
      <c r="L117" s="15">
        <f t="shared" si="11"/>
        <v>3.7554982946432349</v>
      </c>
      <c r="M117" s="15">
        <f>AVERAGE($L$3:L117)</f>
        <v>33.851080445884506</v>
      </c>
      <c r="N117" s="15">
        <f>SUM($H$3:H117)/K117</f>
        <v>3.2194542461487572</v>
      </c>
    </row>
    <row r="118" spans="1:14" x14ac:dyDescent="0.3">
      <c r="A118" s="17">
        <v>41141.666666666664</v>
      </c>
      <c r="B118" s="13">
        <v>116</v>
      </c>
      <c r="C118" s="15">
        <v>460</v>
      </c>
      <c r="D118" s="15" t="s">
        <v>2</v>
      </c>
      <c r="E118" s="15">
        <f t="shared" si="6"/>
        <v>369.49650300522052</v>
      </c>
      <c r="F118" s="13">
        <f t="shared" si="7"/>
        <v>0.17202476135629574</v>
      </c>
      <c r="G118" s="13">
        <f t="shared" si="8"/>
        <v>314.33194838178292</v>
      </c>
      <c r="H118" s="13">
        <f t="shared" si="9"/>
        <v>-145.66805161821708</v>
      </c>
      <c r="I118" s="15">
        <f t="shared" si="10"/>
        <v>145.66805161821708</v>
      </c>
      <c r="J118" s="15">
        <f>SUMSQ($H$3:H118)/B118</f>
        <v>37865.424618904268</v>
      </c>
      <c r="K118" s="15">
        <f>SUM($I$3:I118)/B118</f>
        <v>154.62558524945672</v>
      </c>
      <c r="L118" s="15">
        <f t="shared" si="11"/>
        <v>31.66696774309067</v>
      </c>
      <c r="M118" s="15">
        <f>AVERAGE($L$3:L118)</f>
        <v>33.832251888101801</v>
      </c>
      <c r="N118" s="15">
        <f>SUM($H$3:H118)/K118</f>
        <v>2.2790064997322745</v>
      </c>
    </row>
    <row r="119" spans="1:14" x14ac:dyDescent="0.3">
      <c r="A119" s="17">
        <v>41141.708333333336</v>
      </c>
      <c r="B119" s="13">
        <v>117</v>
      </c>
      <c r="C119" s="15">
        <v>844.428</v>
      </c>
      <c r="D119" s="15" t="s">
        <v>2</v>
      </c>
      <c r="E119" s="15">
        <f t="shared" si="6"/>
        <v>511.97595210365432</v>
      </c>
      <c r="F119" s="13">
        <f t="shared" si="7"/>
        <v>42.864252062479551</v>
      </c>
      <c r="G119" s="13">
        <f t="shared" si="8"/>
        <v>369.6685277665768</v>
      </c>
      <c r="H119" s="13">
        <f t="shared" si="9"/>
        <v>-474.7594722334232</v>
      </c>
      <c r="I119" s="15">
        <f t="shared" si="10"/>
        <v>474.7594722334232</v>
      </c>
      <c r="J119" s="15">
        <f>SUMSQ($H$3:H119)/B119</f>
        <v>39468.254805711571</v>
      </c>
      <c r="K119" s="15">
        <f>SUM($I$3:I119)/B119</f>
        <v>157.36177231769574</v>
      </c>
      <c r="L119" s="15">
        <f t="shared" si="11"/>
        <v>56.222611310072999</v>
      </c>
      <c r="M119" s="15">
        <f>AVERAGE($L$3:L119)</f>
        <v>34.02362248145198</v>
      </c>
      <c r="N119" s="15">
        <f>SUM($H$3:H119)/K119</f>
        <v>-0.77761426185490401</v>
      </c>
    </row>
    <row r="120" spans="1:14" x14ac:dyDescent="0.3">
      <c r="A120" s="17">
        <v>41141.75</v>
      </c>
      <c r="B120" s="13">
        <v>118</v>
      </c>
      <c r="C120" s="15">
        <v>811.56399999999996</v>
      </c>
      <c r="D120" s="15" t="s">
        <v>2</v>
      </c>
      <c r="E120" s="15">
        <f t="shared" si="6"/>
        <v>601.85236647255795</v>
      </c>
      <c r="F120" s="13">
        <f t="shared" si="7"/>
        <v>56.96790075440677</v>
      </c>
      <c r="G120" s="13">
        <f t="shared" si="8"/>
        <v>554.84020416613384</v>
      </c>
      <c r="H120" s="13">
        <f t="shared" si="9"/>
        <v>-256.72379583386612</v>
      </c>
      <c r="I120" s="15">
        <f t="shared" si="10"/>
        <v>256.72379583386612</v>
      </c>
      <c r="J120" s="15">
        <f>SUMSQ($H$3:H120)/B120</f>
        <v>39692.312878098324</v>
      </c>
      <c r="K120" s="15">
        <f>SUM($I$3:I120)/B120</f>
        <v>158.20382336444297</v>
      </c>
      <c r="L120" s="15">
        <f t="shared" si="11"/>
        <v>31.633216337080768</v>
      </c>
      <c r="M120" s="15">
        <f>AVERAGE($L$3:L120)</f>
        <v>34.003364802262396</v>
      </c>
      <c r="N120" s="15">
        <f>SUM($H$3:H120)/K120</f>
        <v>-2.3962161355960814</v>
      </c>
    </row>
    <row r="121" spans="1:14" x14ac:dyDescent="0.3">
      <c r="A121" s="17">
        <v>41141.791666666664</v>
      </c>
      <c r="B121" s="13">
        <v>119</v>
      </c>
      <c r="C121" s="15">
        <v>299</v>
      </c>
      <c r="D121" s="15" t="s">
        <v>2</v>
      </c>
      <c r="E121" s="15">
        <f t="shared" si="6"/>
        <v>510.99665653079052</v>
      </c>
      <c r="F121" s="13">
        <f t="shared" si="7"/>
        <v>12.620817545554505</v>
      </c>
      <c r="G121" s="13">
        <f t="shared" si="8"/>
        <v>658.82026722696469</v>
      </c>
      <c r="H121" s="13">
        <f t="shared" si="9"/>
        <v>359.82026722696469</v>
      </c>
      <c r="I121" s="15">
        <f t="shared" si="10"/>
        <v>359.82026722696469</v>
      </c>
      <c r="J121" s="15">
        <f>SUMSQ($H$3:H121)/B121</f>
        <v>40446.752473301567</v>
      </c>
      <c r="K121" s="15">
        <f>SUM($I$3:I121)/B121</f>
        <v>159.89807919522045</v>
      </c>
      <c r="L121" s="15">
        <f t="shared" si="11"/>
        <v>120.3412264973126</v>
      </c>
      <c r="M121" s="15">
        <f>AVERAGE($L$3:L121)</f>
        <v>34.728893051800625</v>
      </c>
      <c r="N121" s="15">
        <f>SUM($H$3:H121)/K121</f>
        <v>-0.12051606328790646</v>
      </c>
    </row>
    <row r="122" spans="1:14" x14ac:dyDescent="0.3">
      <c r="A122" s="17">
        <v>41141.833333333336</v>
      </c>
      <c r="B122" s="13">
        <v>120</v>
      </c>
      <c r="C122" s="15">
        <v>261</v>
      </c>
      <c r="D122" s="15" t="s">
        <v>2</v>
      </c>
      <c r="E122" s="15">
        <f t="shared" si="6"/>
        <v>435.99765957155336</v>
      </c>
      <c r="F122" s="13">
        <f t="shared" si="7"/>
        <v>-13.665126805882995</v>
      </c>
      <c r="G122" s="13">
        <f t="shared" si="8"/>
        <v>523.61747407634505</v>
      </c>
      <c r="H122" s="13">
        <f t="shared" si="9"/>
        <v>262.61747407634505</v>
      </c>
      <c r="I122" s="15">
        <f t="shared" si="10"/>
        <v>262.61747407634505</v>
      </c>
      <c r="J122" s="15">
        <f>SUMSQ($H$3:H122)/B122</f>
        <v>40684.429016776048</v>
      </c>
      <c r="K122" s="15">
        <f>SUM($I$3:I122)/B122</f>
        <v>160.75407415256316</v>
      </c>
      <c r="L122" s="15">
        <f t="shared" si="11"/>
        <v>100.61972186833144</v>
      </c>
      <c r="M122" s="15">
        <f>AVERAGE($L$3:L122)</f>
        <v>35.277983291938384</v>
      </c>
      <c r="N122" s="15">
        <f>SUM($H$3:H122)/K122</f>
        <v>1.5137855032743448</v>
      </c>
    </row>
    <row r="123" spans="1:14" x14ac:dyDescent="0.3">
      <c r="A123" s="17">
        <v>41142.625</v>
      </c>
      <c r="B123" s="13">
        <v>121</v>
      </c>
      <c r="C123" s="15">
        <v>302</v>
      </c>
      <c r="D123" s="15" t="s">
        <v>2</v>
      </c>
      <c r="E123" s="15">
        <f t="shared" si="6"/>
        <v>395.7983617000873</v>
      </c>
      <c r="F123" s="13">
        <f t="shared" si="7"/>
        <v>-21.625378125557912</v>
      </c>
      <c r="G123" s="13">
        <f t="shared" si="8"/>
        <v>422.33253276567035</v>
      </c>
      <c r="H123" s="13">
        <f t="shared" si="9"/>
        <v>120.33253276567035</v>
      </c>
      <c r="I123" s="15">
        <f t="shared" si="10"/>
        <v>120.33253276567035</v>
      </c>
      <c r="J123" s="15">
        <f>SUMSQ($H$3:H123)/B123</f>
        <v>40467.862813677086</v>
      </c>
      <c r="K123" s="15">
        <f>SUM($I$3:I123)/B123</f>
        <v>160.42001182705167</v>
      </c>
      <c r="L123" s="15">
        <f t="shared" si="11"/>
        <v>39.845209525056404</v>
      </c>
      <c r="M123" s="15">
        <f>AVERAGE($L$3:L123)</f>
        <v>35.315728963286467</v>
      </c>
      <c r="N123" s="15">
        <f>SUM($H$3:H123)/K123</f>
        <v>2.2670470826432276</v>
      </c>
    </row>
    <row r="124" spans="1:14" x14ac:dyDescent="0.3">
      <c r="A124" s="17">
        <v>41142.666666666664</v>
      </c>
      <c r="B124" s="13">
        <v>122</v>
      </c>
      <c r="C124" s="15">
        <v>467</v>
      </c>
      <c r="D124" s="15" t="s">
        <v>2</v>
      </c>
      <c r="E124" s="15">
        <f t="shared" si="6"/>
        <v>417.15885319006111</v>
      </c>
      <c r="F124" s="13">
        <f t="shared" si="7"/>
        <v>-8.7296172408983956</v>
      </c>
      <c r="G124" s="13">
        <f t="shared" si="8"/>
        <v>374.17298357452938</v>
      </c>
      <c r="H124" s="13">
        <f t="shared" si="9"/>
        <v>-92.827016425470617</v>
      </c>
      <c r="I124" s="15">
        <f t="shared" si="10"/>
        <v>92.827016425470617</v>
      </c>
      <c r="J124" s="15">
        <f>SUMSQ($H$3:H124)/B124</f>
        <v>40206.78897896214</v>
      </c>
      <c r="K124" s="15">
        <f>SUM($I$3:I124)/B124</f>
        <v>159.86597088113706</v>
      </c>
      <c r="L124" s="15">
        <f t="shared" si="11"/>
        <v>19.877305444426259</v>
      </c>
      <c r="M124" s="15">
        <f>AVERAGE($L$3:L124)</f>
        <v>35.189184508213842</v>
      </c>
      <c r="N124" s="15">
        <f>SUM($H$3:H124)/K124</f>
        <v>1.6942486377293031</v>
      </c>
    </row>
    <row r="125" spans="1:14" x14ac:dyDescent="0.3">
      <c r="A125" s="17">
        <v>41142.708333333336</v>
      </c>
      <c r="B125" s="13">
        <v>123</v>
      </c>
      <c r="C125" s="15">
        <v>844.428</v>
      </c>
      <c r="D125" s="15" t="s">
        <v>2</v>
      </c>
      <c r="E125" s="15">
        <f t="shared" si="6"/>
        <v>545.3395972330427</v>
      </c>
      <c r="F125" s="13">
        <f t="shared" si="7"/>
        <v>32.343491144265599</v>
      </c>
      <c r="G125" s="13">
        <f t="shared" si="8"/>
        <v>408.42923594916272</v>
      </c>
      <c r="H125" s="13">
        <f t="shared" si="9"/>
        <v>-435.99876405083728</v>
      </c>
      <c r="I125" s="15">
        <f t="shared" si="10"/>
        <v>435.99876405083728</v>
      </c>
      <c r="J125" s="15">
        <f>SUMSQ($H$3:H125)/B125</f>
        <v>41425.391688514137</v>
      </c>
      <c r="K125" s="15">
        <f>SUM($I$3:I125)/B125</f>
        <v>162.11095293942731</v>
      </c>
      <c r="L125" s="15">
        <f t="shared" si="11"/>
        <v>51.632438058761352</v>
      </c>
      <c r="M125" s="15">
        <f>AVERAGE($L$3:L125)</f>
        <v>35.322869496429675</v>
      </c>
      <c r="N125" s="15">
        <f>SUM($H$3:H125)/K125</f>
        <v>-1.018722410002149</v>
      </c>
    </row>
    <row r="126" spans="1:14" x14ac:dyDescent="0.3">
      <c r="A126" s="17">
        <v>41142.75</v>
      </c>
      <c r="B126" s="13">
        <v>124</v>
      </c>
      <c r="C126" s="15">
        <v>625</v>
      </c>
      <c r="D126" s="15" t="s">
        <v>2</v>
      </c>
      <c r="E126" s="15">
        <f t="shared" si="6"/>
        <v>569.23771806312993</v>
      </c>
      <c r="F126" s="13">
        <f t="shared" si="7"/>
        <v>29.809880050012087</v>
      </c>
      <c r="G126" s="13">
        <f t="shared" si="8"/>
        <v>577.68308837730831</v>
      </c>
      <c r="H126" s="13">
        <f t="shared" si="9"/>
        <v>-47.316911622691691</v>
      </c>
      <c r="I126" s="15">
        <f t="shared" si="10"/>
        <v>47.316911622691691</v>
      </c>
      <c r="J126" s="15">
        <f>SUMSQ($H$3:H126)/B126</f>
        <v>41109.371514618935</v>
      </c>
      <c r="K126" s="15">
        <f>SUM($I$3:I126)/B126</f>
        <v>161.18519454171172</v>
      </c>
      <c r="L126" s="15">
        <f t="shared" si="11"/>
        <v>7.5707058596306709</v>
      </c>
      <c r="M126" s="15">
        <f>AVERAGE($L$3:L126)</f>
        <v>35.099061725165171</v>
      </c>
      <c r="N126" s="15">
        <f>SUM($H$3:H126)/K126</f>
        <v>-1.3181295769315129</v>
      </c>
    </row>
    <row r="127" spans="1:14" x14ac:dyDescent="0.3">
      <c r="A127" s="17">
        <v>41142.791666666664</v>
      </c>
      <c r="B127" s="13">
        <v>125</v>
      </c>
      <c r="C127" s="15">
        <v>476</v>
      </c>
      <c r="D127" s="15" t="s">
        <v>2</v>
      </c>
      <c r="E127" s="15">
        <f t="shared" si="6"/>
        <v>541.26640264419086</v>
      </c>
      <c r="F127" s="13">
        <f t="shared" si="7"/>
        <v>12.475521409326737</v>
      </c>
      <c r="G127" s="13">
        <f t="shared" si="8"/>
        <v>599.04759811314204</v>
      </c>
      <c r="H127" s="13">
        <f t="shared" si="9"/>
        <v>123.04759811314204</v>
      </c>
      <c r="I127" s="15">
        <f t="shared" si="10"/>
        <v>123.04759811314204</v>
      </c>
      <c r="J127" s="15">
        <f>SUMSQ($H$3:H127)/B127</f>
        <v>40901.622233713293</v>
      </c>
      <c r="K127" s="15">
        <f>SUM($I$3:I127)/B127</f>
        <v>160.88009377028317</v>
      </c>
      <c r="L127" s="15">
        <f t="shared" si="11"/>
        <v>25.850335738055051</v>
      </c>
      <c r="M127" s="15">
        <f>AVERAGE($L$3:L127)</f>
        <v>35.025071917268285</v>
      </c>
      <c r="N127" s="15">
        <f>SUM($H$3:H127)/K127</f>
        <v>-0.5557889237895528</v>
      </c>
    </row>
    <row r="128" spans="1:14" x14ac:dyDescent="0.3">
      <c r="A128" s="17">
        <v>41142.833333333336</v>
      </c>
      <c r="B128" s="13">
        <v>126</v>
      </c>
      <c r="C128" s="15">
        <v>358</v>
      </c>
      <c r="D128" s="15" t="s">
        <v>2</v>
      </c>
      <c r="E128" s="15">
        <f t="shared" si="6"/>
        <v>486.28648185093357</v>
      </c>
      <c r="F128" s="13">
        <f t="shared" si="7"/>
        <v>-7.7611112514484706</v>
      </c>
      <c r="G128" s="13">
        <f t="shared" si="8"/>
        <v>553.74192405351755</v>
      </c>
      <c r="H128" s="13">
        <f t="shared" si="9"/>
        <v>195.74192405351755</v>
      </c>
      <c r="I128" s="15">
        <f t="shared" si="10"/>
        <v>195.74192405351755</v>
      </c>
      <c r="J128" s="15">
        <f>SUMSQ($H$3:H128)/B128</f>
        <v>40881.092698780434</v>
      </c>
      <c r="K128" s="15">
        <f>SUM($I$3:I128)/B128</f>
        <v>161.15677496300722</v>
      </c>
      <c r="L128" s="15">
        <f t="shared" si="11"/>
        <v>54.676515098747927</v>
      </c>
      <c r="M128" s="15">
        <f>AVERAGE($L$3:L128)</f>
        <v>35.181035752041936</v>
      </c>
      <c r="N128" s="15">
        <f>SUM($H$3:H128)/K128</f>
        <v>0.65977089639685516</v>
      </c>
    </row>
    <row r="129" spans="1:14" x14ac:dyDescent="0.3">
      <c r="A129" s="17">
        <v>41143.625</v>
      </c>
      <c r="B129" s="13">
        <v>127</v>
      </c>
      <c r="C129" s="15">
        <v>316</v>
      </c>
      <c r="D129" s="15" t="s">
        <v>2</v>
      </c>
      <c r="E129" s="15">
        <f t="shared" si="6"/>
        <v>435.20053729565348</v>
      </c>
      <c r="F129" s="13">
        <f t="shared" si="7"/>
        <v>-20.758561242597956</v>
      </c>
      <c r="G129" s="13">
        <f t="shared" si="8"/>
        <v>478.52537059948509</v>
      </c>
      <c r="H129" s="13">
        <f t="shared" si="9"/>
        <v>162.52537059948509</v>
      </c>
      <c r="I129" s="15">
        <f t="shared" si="10"/>
        <v>162.52537059948509</v>
      </c>
      <c r="J129" s="15">
        <f>SUMSQ($H$3:H129)/B129</f>
        <v>40767.18248925067</v>
      </c>
      <c r="K129" s="15">
        <f>SUM($I$3:I129)/B129</f>
        <v>161.16755130660152</v>
      </c>
      <c r="L129" s="15">
        <f t="shared" si="11"/>
        <v>51.432079303634524</v>
      </c>
      <c r="M129" s="15">
        <f>AVERAGE($L$3:L129)</f>
        <v>35.30899672488912</v>
      </c>
      <c r="N129" s="15">
        <f>SUM($H$3:H129)/K129</f>
        <v>1.6681516738179931</v>
      </c>
    </row>
    <row r="130" spans="1:14" x14ac:dyDescent="0.3">
      <c r="A130" s="17">
        <v>41143.666666666664</v>
      </c>
      <c r="B130" s="13">
        <v>128</v>
      </c>
      <c r="C130" s="15">
        <v>460</v>
      </c>
      <c r="D130" s="15" t="s">
        <v>2</v>
      </c>
      <c r="E130" s="15">
        <f t="shared" si="6"/>
        <v>442.64037610695743</v>
      </c>
      <c r="F130" s="13">
        <f t="shared" si="7"/>
        <v>-12.299041226427381</v>
      </c>
      <c r="G130" s="13">
        <f t="shared" si="8"/>
        <v>414.4419760530555</v>
      </c>
      <c r="H130" s="13">
        <f t="shared" si="9"/>
        <v>-45.558023946944502</v>
      </c>
      <c r="I130" s="15">
        <f t="shared" si="10"/>
        <v>45.558023946944502</v>
      </c>
      <c r="J130" s="15">
        <f>SUMSQ($H$3:H130)/B130</f>
        <v>40464.903981881136</v>
      </c>
      <c r="K130" s="15">
        <f>SUM($I$3:I130)/B130</f>
        <v>160.26435187410422</v>
      </c>
      <c r="L130" s="15">
        <f t="shared" si="11"/>
        <v>9.90391824933576</v>
      </c>
      <c r="M130" s="15">
        <f>AVERAGE($L$3:L130)</f>
        <v>35.110519549298864</v>
      </c>
      <c r="N130" s="15">
        <f>SUM($H$3:H130)/K130</f>
        <v>1.3932848691499331</v>
      </c>
    </row>
    <row r="131" spans="1:14" x14ac:dyDescent="0.3">
      <c r="A131" s="17">
        <v>41143.708333333336</v>
      </c>
      <c r="B131" s="13">
        <v>129</v>
      </c>
      <c r="C131" s="15">
        <v>783</v>
      </c>
      <c r="D131" s="15" t="s">
        <v>2</v>
      </c>
      <c r="E131" s="15">
        <f t="shared" si="6"/>
        <v>544.74826327487017</v>
      </c>
      <c r="F131" s="13">
        <f t="shared" si="7"/>
        <v>22.023037291874651</v>
      </c>
      <c r="G131" s="13">
        <f t="shared" si="8"/>
        <v>430.34133488053004</v>
      </c>
      <c r="H131" s="13">
        <f t="shared" si="9"/>
        <v>-352.65866511946996</v>
      </c>
      <c r="I131" s="15">
        <f t="shared" si="10"/>
        <v>352.65866511946996</v>
      </c>
      <c r="J131" s="15">
        <f>SUMSQ($H$3:H131)/B131</f>
        <v>41115.316618330478</v>
      </c>
      <c r="K131" s="15">
        <f>SUM($I$3:I131)/B131</f>
        <v>161.75578065895203</v>
      </c>
      <c r="L131" s="15">
        <f t="shared" si="11"/>
        <v>45.039420832627073</v>
      </c>
      <c r="M131" s="15">
        <f>AVERAGE($L$3:L131)</f>
        <v>35.18748777630141</v>
      </c>
      <c r="N131" s="15">
        <f>SUM($H$3:H131)/K131</f>
        <v>-0.7997536042431409</v>
      </c>
    </row>
    <row r="132" spans="1:14" x14ac:dyDescent="0.3">
      <c r="A132" s="17">
        <v>41143.75</v>
      </c>
      <c r="B132" s="13">
        <v>130</v>
      </c>
      <c r="C132" s="15">
        <v>683</v>
      </c>
      <c r="D132" s="15" t="s">
        <v>2</v>
      </c>
      <c r="E132" s="15">
        <f t="shared" ref="E132:E195" si="12">$Q$2*C132+(1-$Q$2)*E131</f>
        <v>586.22378429240905</v>
      </c>
      <c r="F132" s="13">
        <f t="shared" ref="F132:F195" si="13">$Q$3*(E132-E131)+(1-$Q$3)*F131</f>
        <v>27.858782409573919</v>
      </c>
      <c r="G132" s="13">
        <f t="shared" ref="G132:G195" si="14">E131+F131</f>
        <v>566.7713005667448</v>
      </c>
      <c r="H132" s="13">
        <f t="shared" ref="H132:H195" si="15">G132-C132</f>
        <v>-116.2286994332552</v>
      </c>
      <c r="I132" s="15">
        <f t="shared" ref="I132:I195" si="16">ABS(H132)</f>
        <v>116.2286994332552</v>
      </c>
      <c r="J132" s="15">
        <f>SUMSQ($H$3:H132)/B132</f>
        <v>40902.961187204448</v>
      </c>
      <c r="K132" s="15">
        <f>SUM($I$3:I132)/B132</f>
        <v>161.40557234183126</v>
      </c>
      <c r="L132" s="15">
        <f t="shared" ref="L132:L195" si="17">(I132/C132)*100</f>
        <v>17.017379126391685</v>
      </c>
      <c r="M132" s="15">
        <f>AVERAGE($L$3:L132)</f>
        <v>35.047717709763639</v>
      </c>
      <c r="N132" s="15">
        <f>SUM($H$3:H132)/K132</f>
        <v>-1.5215922502494972</v>
      </c>
    </row>
    <row r="133" spans="1:14" x14ac:dyDescent="0.3">
      <c r="A133" s="17">
        <v>41143.791666666664</v>
      </c>
      <c r="B133" s="13">
        <v>131</v>
      </c>
      <c r="C133" s="15">
        <v>579.56399999999996</v>
      </c>
      <c r="D133" s="15" t="s">
        <v>2</v>
      </c>
      <c r="E133" s="15">
        <f t="shared" si="12"/>
        <v>584.22584900468632</v>
      </c>
      <c r="F133" s="13">
        <f t="shared" si="13"/>
        <v>18.901767100384923</v>
      </c>
      <c r="G133" s="13">
        <f t="shared" si="14"/>
        <v>614.08256670198296</v>
      </c>
      <c r="H133" s="13">
        <f t="shared" si="15"/>
        <v>34.518566701982991</v>
      </c>
      <c r="I133" s="15">
        <f t="shared" si="16"/>
        <v>34.518566701982991</v>
      </c>
      <c r="J133" s="15">
        <f>SUMSQ($H$3:H133)/B133</f>
        <v>40599.820502165931</v>
      </c>
      <c r="K133" s="15">
        <f>SUM($I$3:I133)/B133</f>
        <v>160.43696924534387</v>
      </c>
      <c r="L133" s="15">
        <f t="shared" si="17"/>
        <v>5.9559542521590352</v>
      </c>
      <c r="M133" s="15">
        <f>AVERAGE($L$3:L133)</f>
        <v>34.82564317955292</v>
      </c>
      <c r="N133" s="15">
        <f>SUM($H$3:H133)/K133</f>
        <v>-1.3156250851239373</v>
      </c>
    </row>
    <row r="134" spans="1:14" x14ac:dyDescent="0.3">
      <c r="A134" s="17">
        <v>41143.833333333336</v>
      </c>
      <c r="B134" s="13">
        <v>132</v>
      </c>
      <c r="C134" s="15">
        <v>391</v>
      </c>
      <c r="D134" s="15" t="s">
        <v>2</v>
      </c>
      <c r="E134" s="15">
        <f t="shared" si="12"/>
        <v>526.25809430328036</v>
      </c>
      <c r="F134" s="13">
        <f t="shared" si="13"/>
        <v>-4.1590894401523428</v>
      </c>
      <c r="G134" s="13">
        <f t="shared" si="14"/>
        <v>603.1276161050713</v>
      </c>
      <c r="H134" s="13">
        <f t="shared" si="15"/>
        <v>212.1276161050713</v>
      </c>
      <c r="I134" s="15">
        <f t="shared" si="16"/>
        <v>212.1276161050713</v>
      </c>
      <c r="J134" s="15">
        <f>SUMSQ($H$3:H134)/B134</f>
        <v>40633.140994683017</v>
      </c>
      <c r="K134" s="15">
        <f>SUM($I$3:I134)/B134</f>
        <v>160.82856505488726</v>
      </c>
      <c r="L134" s="15">
        <f t="shared" si="17"/>
        <v>54.252587239148667</v>
      </c>
      <c r="M134" s="15">
        <f>AVERAGE($L$3:L134)</f>
        <v>34.972816998186218</v>
      </c>
      <c r="N134" s="15">
        <f>SUM($H$3:H134)/K134</f>
        <v>6.5455709579948125E-3</v>
      </c>
    </row>
    <row r="135" spans="1:14" x14ac:dyDescent="0.3">
      <c r="A135" s="17">
        <v>41144.625</v>
      </c>
      <c r="B135" s="13">
        <v>133</v>
      </c>
      <c r="C135" s="15">
        <v>305</v>
      </c>
      <c r="D135" s="15" t="s">
        <v>2</v>
      </c>
      <c r="E135" s="15">
        <f t="shared" si="12"/>
        <v>459.88066601229622</v>
      </c>
      <c r="F135" s="13">
        <f t="shared" si="13"/>
        <v>-22.824591095401882</v>
      </c>
      <c r="G135" s="13">
        <f t="shared" si="14"/>
        <v>522.09900486312802</v>
      </c>
      <c r="H135" s="13">
        <f t="shared" si="15"/>
        <v>217.09900486312802</v>
      </c>
      <c r="I135" s="15">
        <f t="shared" si="16"/>
        <v>217.09900486312802</v>
      </c>
      <c r="J135" s="15">
        <f>SUMSQ($H$3:H135)/B135</f>
        <v>40682.004430155772</v>
      </c>
      <c r="K135" s="15">
        <f>SUM($I$3:I135)/B135</f>
        <v>161.25165106848306</v>
      </c>
      <c r="L135" s="15">
        <f t="shared" si="17"/>
        <v>71.180001594468195</v>
      </c>
      <c r="M135" s="15">
        <f>AVERAGE($L$3:L135)</f>
        <v>35.245051468834959</v>
      </c>
      <c r="N135" s="15">
        <f>SUM($H$3:H135)/K135</f>
        <v>1.3528650293020499</v>
      </c>
    </row>
    <row r="136" spans="1:14" x14ac:dyDescent="0.3">
      <c r="A136" s="17">
        <v>41144.666666666664</v>
      </c>
      <c r="B136" s="13">
        <v>134</v>
      </c>
      <c r="C136" s="15">
        <v>465</v>
      </c>
      <c r="D136" s="15" t="s">
        <v>2</v>
      </c>
      <c r="E136" s="15">
        <f t="shared" si="12"/>
        <v>461.41646620860735</v>
      </c>
      <c r="F136" s="13">
        <f t="shared" si="13"/>
        <v>-15.516473707887977</v>
      </c>
      <c r="G136" s="13">
        <f t="shared" si="14"/>
        <v>437.05607491689432</v>
      </c>
      <c r="H136" s="13">
        <f t="shared" si="15"/>
        <v>-27.943925083105682</v>
      </c>
      <c r="I136" s="15">
        <f t="shared" si="16"/>
        <v>27.943925083105682</v>
      </c>
      <c r="J136" s="15">
        <f>SUMSQ($H$3:H136)/B136</f>
        <v>40384.234717610212</v>
      </c>
      <c r="K136" s="15">
        <f>SUM($I$3:I136)/B136</f>
        <v>160.25681729247276</v>
      </c>
      <c r="L136" s="15">
        <f t="shared" si="17"/>
        <v>6.0094462544313298</v>
      </c>
      <c r="M136" s="15">
        <f>AVERAGE($L$3:L136)</f>
        <v>35.026875310518513</v>
      </c>
      <c r="N136" s="15">
        <f>SUM($H$3:H136)/K136</f>
        <v>1.1868936234864038</v>
      </c>
    </row>
    <row r="137" spans="1:14" x14ac:dyDescent="0.3">
      <c r="A137" s="17">
        <v>41144.708333333336</v>
      </c>
      <c r="B137" s="13">
        <v>135</v>
      </c>
      <c r="C137" s="15">
        <v>820</v>
      </c>
      <c r="D137" s="15" t="s">
        <v>2</v>
      </c>
      <c r="E137" s="15">
        <f t="shared" si="12"/>
        <v>568.99152634602513</v>
      </c>
      <c r="F137" s="13">
        <f t="shared" si="13"/>
        <v>21.410986445703749</v>
      </c>
      <c r="G137" s="13">
        <f t="shared" si="14"/>
        <v>445.89999250071935</v>
      </c>
      <c r="H137" s="13">
        <f t="shared" si="15"/>
        <v>-374.10000749928065</v>
      </c>
      <c r="I137" s="15">
        <f t="shared" si="16"/>
        <v>374.10000749928065</v>
      </c>
      <c r="J137" s="15">
        <f>SUMSQ($H$3:H137)/B137</f>
        <v>41121.764946449854</v>
      </c>
      <c r="K137" s="15">
        <f>SUM($I$3:I137)/B137</f>
        <v>161.84084092363432</v>
      </c>
      <c r="L137" s="15">
        <f t="shared" si="17"/>
        <v>45.62195213405861</v>
      </c>
      <c r="M137" s="15">
        <f>AVERAGE($L$3:L137)</f>
        <v>35.105357361063255</v>
      </c>
      <c r="N137" s="15">
        <f>SUM($H$3:H137)/K137</f>
        <v>-1.1362534443415913</v>
      </c>
    </row>
    <row r="138" spans="1:14" x14ac:dyDescent="0.3">
      <c r="A138" s="17">
        <v>41144.75</v>
      </c>
      <c r="B138" s="13">
        <v>136</v>
      </c>
      <c r="C138" s="15">
        <v>811.56399999999996</v>
      </c>
      <c r="D138" s="15" t="s">
        <v>2</v>
      </c>
      <c r="E138" s="15">
        <f t="shared" si="12"/>
        <v>641.76326844221751</v>
      </c>
      <c r="F138" s="13">
        <f t="shared" si="13"/>
        <v>36.819213140850337</v>
      </c>
      <c r="G138" s="13">
        <f t="shared" si="14"/>
        <v>590.4025127917289</v>
      </c>
      <c r="H138" s="13">
        <f t="shared" si="15"/>
        <v>-221.16148720827107</v>
      </c>
      <c r="I138" s="15">
        <f t="shared" si="16"/>
        <v>221.16148720827107</v>
      </c>
      <c r="J138" s="15">
        <f>SUMSQ($H$3:H138)/B138</f>
        <v>41179.049052903712</v>
      </c>
      <c r="K138" s="15">
        <f>SUM($I$3:I138)/B138</f>
        <v>162.27702214631546</v>
      </c>
      <c r="L138" s="15">
        <f t="shared" si="17"/>
        <v>27.251268810379841</v>
      </c>
      <c r="M138" s="15">
        <f>AVERAGE($L$3:L138)</f>
        <v>35.047606709955289</v>
      </c>
      <c r="N138" s="15">
        <f>SUM($H$3:H138)/K138</f>
        <v>-2.4960631812535818</v>
      </c>
    </row>
    <row r="139" spans="1:14" x14ac:dyDescent="0.3">
      <c r="A139" s="17">
        <v>41144.791666666664</v>
      </c>
      <c r="B139" s="13">
        <v>137</v>
      </c>
      <c r="C139" s="15">
        <v>579.56399999999996</v>
      </c>
      <c r="D139" s="15" t="s">
        <v>2</v>
      </c>
      <c r="E139" s="15">
        <f t="shared" si="12"/>
        <v>623.1034879095522</v>
      </c>
      <c r="F139" s="13">
        <f t="shared" si="13"/>
        <v>20.175515038795641</v>
      </c>
      <c r="G139" s="13">
        <f t="shared" si="14"/>
        <v>678.58248158306787</v>
      </c>
      <c r="H139" s="13">
        <f t="shared" si="15"/>
        <v>99.01848158306791</v>
      </c>
      <c r="I139" s="15">
        <f t="shared" si="16"/>
        <v>99.01848158306791</v>
      </c>
      <c r="J139" s="15">
        <f>SUMSQ($H$3:H139)/B139</f>
        <v>40950.038911605261</v>
      </c>
      <c r="K139" s="15">
        <f>SUM($I$3:I139)/B139</f>
        <v>161.81528097432096</v>
      </c>
      <c r="L139" s="15">
        <f t="shared" si="17"/>
        <v>17.084995200369228</v>
      </c>
      <c r="M139" s="15">
        <f>AVERAGE($L$3:L139)</f>
        <v>34.916492757330573</v>
      </c>
      <c r="N139" s="15">
        <f>SUM($H$3:H139)/K139</f>
        <v>-1.8912627825822461</v>
      </c>
    </row>
    <row r="140" spans="1:14" x14ac:dyDescent="0.3">
      <c r="A140" s="17">
        <v>41144.833333333336</v>
      </c>
      <c r="B140" s="13">
        <v>138</v>
      </c>
      <c r="C140" s="15">
        <v>427</v>
      </c>
      <c r="D140" s="15" t="s">
        <v>2</v>
      </c>
      <c r="E140" s="15">
        <f t="shared" si="12"/>
        <v>564.27244153668653</v>
      </c>
      <c r="F140" s="13">
        <f t="shared" si="13"/>
        <v>-3.5264533847027515</v>
      </c>
      <c r="G140" s="13">
        <f t="shared" si="14"/>
        <v>643.27900294834785</v>
      </c>
      <c r="H140" s="13">
        <f t="shared" si="15"/>
        <v>216.27900294834785</v>
      </c>
      <c r="I140" s="15">
        <f t="shared" si="16"/>
        <v>216.27900294834785</v>
      </c>
      <c r="J140" s="15">
        <f>SUMSQ($H$3:H140)/B140</f>
        <v>40992.260420335158</v>
      </c>
      <c r="K140" s="15">
        <f>SUM($I$3:I140)/B140</f>
        <v>162.20994562630668</v>
      </c>
      <c r="L140" s="15">
        <f t="shared" si="17"/>
        <v>50.650820362610737</v>
      </c>
      <c r="M140" s="15">
        <f>AVERAGE($L$3:L140)</f>
        <v>35.030509624035503</v>
      </c>
      <c r="N140" s="15">
        <f>SUM($H$3:H140)/K140</f>
        <v>-0.55333361505620282</v>
      </c>
    </row>
    <row r="141" spans="1:14" x14ac:dyDescent="0.3">
      <c r="A141" s="17">
        <v>41145.625</v>
      </c>
      <c r="B141" s="13">
        <v>139</v>
      </c>
      <c r="C141" s="15">
        <v>350</v>
      </c>
      <c r="D141" s="15" t="s">
        <v>2</v>
      </c>
      <c r="E141" s="15">
        <f t="shared" si="12"/>
        <v>499.99070907568057</v>
      </c>
      <c r="F141" s="13">
        <f t="shared" si="13"/>
        <v>-21.753037107593713</v>
      </c>
      <c r="G141" s="13">
        <f t="shared" si="14"/>
        <v>560.74598815198374</v>
      </c>
      <c r="H141" s="13">
        <f t="shared" si="15"/>
        <v>210.74598815198374</v>
      </c>
      <c r="I141" s="15">
        <f t="shared" si="16"/>
        <v>210.74598815198374</v>
      </c>
      <c r="J141" s="15">
        <f>SUMSQ($H$3:H141)/B141</f>
        <v>41016.876327542508</v>
      </c>
      <c r="K141" s="15">
        <f>SUM($I$3:I141)/B141</f>
        <v>162.55912578836188</v>
      </c>
      <c r="L141" s="15">
        <f t="shared" si="17"/>
        <v>60.213139471995362</v>
      </c>
      <c r="M141" s="15">
        <f>AVERAGE($L$3:L141)</f>
        <v>35.211679622941688</v>
      </c>
      <c r="N141" s="15">
        <f>SUM($H$3:H141)/K141</f>
        <v>0.74428163878063502</v>
      </c>
    </row>
    <row r="142" spans="1:14" x14ac:dyDescent="0.3">
      <c r="A142" s="17">
        <v>41145.666666666664</v>
      </c>
      <c r="B142" s="13">
        <v>140</v>
      </c>
      <c r="C142" s="15">
        <v>515</v>
      </c>
      <c r="D142" s="15" t="s">
        <v>2</v>
      </c>
      <c r="E142" s="15">
        <f t="shared" si="12"/>
        <v>504.49349635297636</v>
      </c>
      <c r="F142" s="13">
        <f t="shared" si="13"/>
        <v>-13.87628979212686</v>
      </c>
      <c r="G142" s="13">
        <f t="shared" si="14"/>
        <v>478.23767196808683</v>
      </c>
      <c r="H142" s="13">
        <f t="shared" si="15"/>
        <v>-36.762328031913171</v>
      </c>
      <c r="I142" s="15">
        <f t="shared" si="16"/>
        <v>36.762328031913171</v>
      </c>
      <c r="J142" s="15">
        <f>SUMSQ($H$3:H142)/B142</f>
        <v>40733.551987790961</v>
      </c>
      <c r="K142" s="15">
        <f>SUM($I$3:I142)/B142</f>
        <v>161.66057723295867</v>
      </c>
      <c r="L142" s="15">
        <f t="shared" si="17"/>
        <v>7.1383161227015863</v>
      </c>
      <c r="M142" s="15">
        <f>AVERAGE($L$3:L142)</f>
        <v>35.011155597939968</v>
      </c>
      <c r="N142" s="15">
        <f>SUM($H$3:H142)/K142</f>
        <v>0.52101412694587523</v>
      </c>
    </row>
    <row r="143" spans="1:14" x14ac:dyDescent="0.3">
      <c r="A143" s="17">
        <v>41145.708333333336</v>
      </c>
      <c r="B143" s="13">
        <v>141</v>
      </c>
      <c r="C143" s="15">
        <v>812</v>
      </c>
      <c r="D143" s="15" t="s">
        <v>2</v>
      </c>
      <c r="E143" s="15">
        <f t="shared" si="12"/>
        <v>596.74544744708339</v>
      </c>
      <c r="F143" s="13">
        <f t="shared" si="13"/>
        <v>17.962182473743304</v>
      </c>
      <c r="G143" s="13">
        <f t="shared" si="14"/>
        <v>490.61720656084952</v>
      </c>
      <c r="H143" s="13">
        <f t="shared" si="15"/>
        <v>-321.38279343915048</v>
      </c>
      <c r="I143" s="15">
        <f t="shared" si="16"/>
        <v>321.38279343915048</v>
      </c>
      <c r="J143" s="15">
        <f>SUMSQ($H$3:H143)/B143</f>
        <v>41177.192753258772</v>
      </c>
      <c r="K143" s="15">
        <f>SUM($I$3:I143)/B143</f>
        <v>162.79335890817993</v>
      </c>
      <c r="L143" s="15">
        <f t="shared" si="17"/>
        <v>39.579161753589958</v>
      </c>
      <c r="M143" s="15">
        <f>AVERAGE($L$3:L143)</f>
        <v>35.043552804717628</v>
      </c>
      <c r="N143" s="15">
        <f>SUM($H$3:H143)/K143</f>
        <v>-1.4567876141944871</v>
      </c>
    </row>
    <row r="144" spans="1:14" x14ac:dyDescent="0.3">
      <c r="A144" s="17">
        <v>41145.75</v>
      </c>
      <c r="B144" s="13">
        <v>142</v>
      </c>
      <c r="C144" s="15">
        <v>736</v>
      </c>
      <c r="D144" s="15" t="s">
        <v>2</v>
      </c>
      <c r="E144" s="15">
        <f t="shared" si="12"/>
        <v>638.52181321295836</v>
      </c>
      <c r="F144" s="13">
        <f t="shared" si="13"/>
        <v>25.106437461382804</v>
      </c>
      <c r="G144" s="13">
        <f t="shared" si="14"/>
        <v>614.70762992082666</v>
      </c>
      <c r="H144" s="13">
        <f t="shared" si="15"/>
        <v>-121.29237007917334</v>
      </c>
      <c r="I144" s="15">
        <f t="shared" si="16"/>
        <v>121.29237007917334</v>
      </c>
      <c r="J144" s="15">
        <f>SUMSQ($H$3:H144)/B144</f>
        <v>40990.817022879644</v>
      </c>
      <c r="K144" s="15">
        <f>SUM($I$3:I144)/B144</f>
        <v>162.50109842346859</v>
      </c>
      <c r="L144" s="15">
        <f t="shared" si="17"/>
        <v>16.479941586844205</v>
      </c>
      <c r="M144" s="15">
        <f>AVERAGE($L$3:L144)</f>
        <v>34.912823148253729</v>
      </c>
      <c r="N144" s="15">
        <f>SUM($H$3:H144)/K144</f>
        <v>-2.2058172066974793</v>
      </c>
    </row>
    <row r="145" spans="1:14" x14ac:dyDescent="0.3">
      <c r="A145" s="17">
        <v>41145.791666666664</v>
      </c>
      <c r="B145" s="13">
        <v>143</v>
      </c>
      <c r="C145" s="15">
        <v>536</v>
      </c>
      <c r="D145" s="15" t="s">
        <v>2</v>
      </c>
      <c r="E145" s="15">
        <f t="shared" si="12"/>
        <v>607.7652692490708</v>
      </c>
      <c r="F145" s="13">
        <f t="shared" si="13"/>
        <v>8.347543033801692</v>
      </c>
      <c r="G145" s="13">
        <f t="shared" si="14"/>
        <v>663.62825067434119</v>
      </c>
      <c r="H145" s="13">
        <f t="shared" si="15"/>
        <v>127.62825067434119</v>
      </c>
      <c r="I145" s="15">
        <f t="shared" si="16"/>
        <v>127.62825067434119</v>
      </c>
      <c r="J145" s="15">
        <f>SUMSQ($H$3:H145)/B145</f>
        <v>40818.076836497217</v>
      </c>
      <c r="K145" s="15">
        <f>SUM($I$3:I145)/B145</f>
        <v>162.25723235529287</v>
      </c>
      <c r="L145" s="15">
        <f t="shared" si="17"/>
        <v>23.811240797451713</v>
      </c>
      <c r="M145" s="15">
        <f>AVERAGE($L$3:L145)</f>
        <v>34.835189705241127</v>
      </c>
      <c r="N145" s="15">
        <f>SUM($H$3:H145)/K145</f>
        <v>-1.4225527268329314</v>
      </c>
    </row>
    <row r="146" spans="1:14" x14ac:dyDescent="0.3">
      <c r="A146" s="17">
        <v>41145.833333333336</v>
      </c>
      <c r="B146" s="13">
        <v>144</v>
      </c>
      <c r="C146" s="15">
        <v>363</v>
      </c>
      <c r="D146" s="15" t="s">
        <v>2</v>
      </c>
      <c r="E146" s="15">
        <f t="shared" si="12"/>
        <v>534.33568847434958</v>
      </c>
      <c r="F146" s="13">
        <f t="shared" si="13"/>
        <v>-16.185594108755179</v>
      </c>
      <c r="G146" s="13">
        <f t="shared" si="14"/>
        <v>616.11281228287248</v>
      </c>
      <c r="H146" s="13">
        <f t="shared" si="15"/>
        <v>253.11281228287248</v>
      </c>
      <c r="I146" s="15">
        <f t="shared" si="16"/>
        <v>253.11281228287248</v>
      </c>
      <c r="J146" s="15">
        <f>SUMSQ($H$3:H146)/B146</f>
        <v>40979.521412228103</v>
      </c>
      <c r="K146" s="15">
        <f>SUM($I$3:I146)/B146</f>
        <v>162.88817388256774</v>
      </c>
      <c r="L146" s="15">
        <f t="shared" si="17"/>
        <v>69.728047460846412</v>
      </c>
      <c r="M146" s="15">
        <f>AVERAGE($L$3:L146)</f>
        <v>35.077501217432825</v>
      </c>
      <c r="N146" s="15">
        <f>SUM($H$3:H146)/K146</f>
        <v>0.13686287602166974</v>
      </c>
    </row>
    <row r="147" spans="1:14" x14ac:dyDescent="0.3">
      <c r="A147" s="17">
        <v>41146.625</v>
      </c>
      <c r="B147" s="13">
        <v>145</v>
      </c>
      <c r="C147" s="15">
        <v>233</v>
      </c>
      <c r="D147" s="15" t="s">
        <v>2</v>
      </c>
      <c r="E147" s="15">
        <f t="shared" si="12"/>
        <v>443.93498193204465</v>
      </c>
      <c r="F147" s="13">
        <f t="shared" si="13"/>
        <v>-38.450127838820102</v>
      </c>
      <c r="G147" s="13">
        <f t="shared" si="14"/>
        <v>518.15009436559444</v>
      </c>
      <c r="H147" s="13">
        <f t="shared" si="15"/>
        <v>285.15009436559444</v>
      </c>
      <c r="I147" s="15">
        <f t="shared" si="16"/>
        <v>285.15009436559444</v>
      </c>
      <c r="J147" s="15">
        <f>SUMSQ($H$3:H147)/B147</f>
        <v>41257.666618465897</v>
      </c>
      <c r="K147" s="15">
        <f>SUM($I$3:I147)/B147</f>
        <v>163.73135954107138</v>
      </c>
      <c r="L147" s="15">
        <f t="shared" si="17"/>
        <v>122.38201474918216</v>
      </c>
      <c r="M147" s="15">
        <f>AVERAGE($L$3:L147)</f>
        <v>35.679601310755238</v>
      </c>
      <c r="N147" s="15">
        <f>SUM($H$3:H147)/K147</f>
        <v>1.877730931782555</v>
      </c>
    </row>
    <row r="148" spans="1:14" x14ac:dyDescent="0.3">
      <c r="A148" s="17">
        <v>41146.666666666664</v>
      </c>
      <c r="B148" s="13">
        <v>146</v>
      </c>
      <c r="C148" s="15">
        <v>434</v>
      </c>
      <c r="D148" s="15" t="s">
        <v>2</v>
      </c>
      <c r="E148" s="15">
        <f t="shared" si="12"/>
        <v>440.95448735243122</v>
      </c>
      <c r="F148" s="13">
        <f t="shared" si="13"/>
        <v>-27.809237861058097</v>
      </c>
      <c r="G148" s="13">
        <f t="shared" si="14"/>
        <v>405.48485409322456</v>
      </c>
      <c r="H148" s="13">
        <f t="shared" si="15"/>
        <v>-28.515145906775444</v>
      </c>
      <c r="I148" s="15">
        <f t="shared" si="16"/>
        <v>28.515145906775444</v>
      </c>
      <c r="J148" s="15">
        <f>SUMSQ($H$3:H148)/B148</f>
        <v>40980.649131668761</v>
      </c>
      <c r="K148" s="15">
        <f>SUM($I$3:I148)/B148</f>
        <v>162.80522109152142</v>
      </c>
      <c r="L148" s="15">
        <f t="shared" si="17"/>
        <v>6.5703101167685354</v>
      </c>
      <c r="M148" s="15">
        <f>AVERAGE($L$3:L148)</f>
        <v>35.480222603947105</v>
      </c>
      <c r="N148" s="15">
        <f>SUM($H$3:H148)/K148</f>
        <v>1.7132638040490404</v>
      </c>
    </row>
    <row r="149" spans="1:14" x14ac:dyDescent="0.3">
      <c r="A149" s="17">
        <v>41146.708333333336</v>
      </c>
      <c r="B149" s="13">
        <v>147</v>
      </c>
      <c r="C149" s="15">
        <v>403</v>
      </c>
      <c r="D149" s="15" t="s">
        <v>2</v>
      </c>
      <c r="E149" s="15">
        <f t="shared" si="12"/>
        <v>429.56814114670181</v>
      </c>
      <c r="F149" s="13">
        <f t="shared" si="13"/>
        <v>-22.88237036445949</v>
      </c>
      <c r="G149" s="13">
        <f t="shared" si="14"/>
        <v>413.14524949137314</v>
      </c>
      <c r="H149" s="13">
        <f t="shared" si="15"/>
        <v>10.145249491373136</v>
      </c>
      <c r="I149" s="15">
        <f t="shared" si="16"/>
        <v>10.145249491373136</v>
      </c>
      <c r="J149" s="15">
        <f>SUMSQ($H$3:H149)/B149</f>
        <v>40702.569383067224</v>
      </c>
      <c r="K149" s="15">
        <f>SUM($I$3:I149)/B149</f>
        <v>161.76671788335713</v>
      </c>
      <c r="L149" s="15">
        <f t="shared" si="17"/>
        <v>2.5174316355764605</v>
      </c>
      <c r="M149" s="15">
        <f>AVERAGE($L$3:L149)</f>
        <v>35.25598593069288</v>
      </c>
      <c r="N149" s="15">
        <f>SUM($H$3:H149)/K149</f>
        <v>1.7869778510689474</v>
      </c>
    </row>
    <row r="150" spans="1:14" x14ac:dyDescent="0.3">
      <c r="A150" s="17">
        <v>41146.75</v>
      </c>
      <c r="B150" s="13">
        <v>148</v>
      </c>
      <c r="C150" s="15">
        <v>383</v>
      </c>
      <c r="D150" s="15" t="s">
        <v>2</v>
      </c>
      <c r="E150" s="15">
        <f t="shared" si="12"/>
        <v>415.59769880269124</v>
      </c>
      <c r="F150" s="13">
        <f t="shared" si="13"/>
        <v>-20.208791958324813</v>
      </c>
      <c r="G150" s="13">
        <f t="shared" si="14"/>
        <v>406.68577078224234</v>
      </c>
      <c r="H150" s="13">
        <f t="shared" si="15"/>
        <v>23.685770782242344</v>
      </c>
      <c r="I150" s="15">
        <f t="shared" si="16"/>
        <v>23.685770782242344</v>
      </c>
      <c r="J150" s="15">
        <f>SUMSQ($H$3:H150)/B150</f>
        <v>40431.342669246151</v>
      </c>
      <c r="K150" s="15">
        <f>SUM($I$3:I150)/B150</f>
        <v>160.8337385110523</v>
      </c>
      <c r="L150" s="15">
        <f t="shared" si="17"/>
        <v>6.1842743556768518</v>
      </c>
      <c r="M150" s="15">
        <f>AVERAGE($L$3:L150)</f>
        <v>35.059555447077912</v>
      </c>
      <c r="N150" s="15">
        <f>SUM($H$3:H150)/K150</f>
        <v>1.9446125892200663</v>
      </c>
    </row>
    <row r="151" spans="1:14" x14ac:dyDescent="0.3">
      <c r="A151" s="17">
        <v>41146.791666666664</v>
      </c>
      <c r="B151" s="13">
        <v>149</v>
      </c>
      <c r="C151" s="15">
        <v>354</v>
      </c>
      <c r="D151" s="15" t="s">
        <v>2</v>
      </c>
      <c r="E151" s="15">
        <f t="shared" si="12"/>
        <v>397.11838916188384</v>
      </c>
      <c r="F151" s="13">
        <f t="shared" si="13"/>
        <v>-19.689947263069588</v>
      </c>
      <c r="G151" s="13">
        <f t="shared" si="14"/>
        <v>395.38890684436643</v>
      </c>
      <c r="H151" s="13">
        <f t="shared" si="15"/>
        <v>41.388906844366431</v>
      </c>
      <c r="I151" s="15">
        <f t="shared" si="16"/>
        <v>41.388906844366431</v>
      </c>
      <c r="J151" s="15">
        <f>SUMSQ($H$3:H151)/B151</f>
        <v>40171.48829971948</v>
      </c>
      <c r="K151" s="15">
        <f>SUM($I$3:I151)/B151</f>
        <v>160.03209534550408</v>
      </c>
      <c r="L151" s="15">
        <f t="shared" si="17"/>
        <v>11.691781594453794</v>
      </c>
      <c r="M151" s="15">
        <f>AVERAGE($L$3:L151)</f>
        <v>34.902724750080431</v>
      </c>
      <c r="N151" s="15">
        <f>SUM($H$3:H151)/K151</f>
        <v>2.2129824567983847</v>
      </c>
    </row>
    <row r="152" spans="1:14" x14ac:dyDescent="0.3">
      <c r="A152" s="17">
        <v>41146.833333333336</v>
      </c>
      <c r="B152" s="13">
        <v>150</v>
      </c>
      <c r="C152" s="15">
        <v>241</v>
      </c>
      <c r="D152" s="15" t="s">
        <v>2</v>
      </c>
      <c r="E152" s="15">
        <f t="shared" si="12"/>
        <v>350.28287241331867</v>
      </c>
      <c r="F152" s="13">
        <f t="shared" si="13"/>
        <v>-27.833618108718262</v>
      </c>
      <c r="G152" s="13">
        <f t="shared" si="14"/>
        <v>377.42844189881424</v>
      </c>
      <c r="H152" s="13">
        <f t="shared" si="15"/>
        <v>136.42844189881424</v>
      </c>
      <c r="I152" s="15">
        <f t="shared" si="16"/>
        <v>136.42844189881424</v>
      </c>
      <c r="J152" s="15">
        <f>SUMSQ($H$3:H152)/B152</f>
        <v>40027.763176114269</v>
      </c>
      <c r="K152" s="15">
        <f>SUM($I$3:I152)/B152</f>
        <v>159.87473765585946</v>
      </c>
      <c r="L152" s="15">
        <f t="shared" si="17"/>
        <v>56.609311991209232</v>
      </c>
      <c r="M152" s="15">
        <f>AVERAGE($L$3:L152)</f>
        <v>35.047435331687957</v>
      </c>
      <c r="N152" s="15">
        <f>SUM($H$3:H152)/K152</f>
        <v>3.0685064358266447</v>
      </c>
    </row>
    <row r="153" spans="1:14" x14ac:dyDescent="0.3">
      <c r="A153" s="17">
        <v>41147.625</v>
      </c>
      <c r="B153" s="13">
        <v>151</v>
      </c>
      <c r="C153" s="15">
        <v>391</v>
      </c>
      <c r="D153" s="15" t="s">
        <v>2</v>
      </c>
      <c r="E153" s="15">
        <f t="shared" si="12"/>
        <v>362.49801068932305</v>
      </c>
      <c r="F153" s="13">
        <f t="shared" si="13"/>
        <v>-15.818991193301468</v>
      </c>
      <c r="G153" s="13">
        <f t="shared" si="14"/>
        <v>322.4492543046004</v>
      </c>
      <c r="H153" s="13">
        <f t="shared" si="15"/>
        <v>-68.550745695399598</v>
      </c>
      <c r="I153" s="15">
        <f t="shared" si="16"/>
        <v>68.550745695399598</v>
      </c>
      <c r="J153" s="15">
        <f>SUMSQ($H$3:H153)/B153</f>
        <v>39793.799212930702</v>
      </c>
      <c r="K153" s="15">
        <f>SUM($I$3:I153)/B153</f>
        <v>159.2699430071147</v>
      </c>
      <c r="L153" s="15">
        <f t="shared" si="17"/>
        <v>17.532160024398873</v>
      </c>
      <c r="M153" s="15">
        <f>AVERAGE($L$3:L153)</f>
        <v>34.931440130977435</v>
      </c>
      <c r="N153" s="15">
        <f>SUM($H$3:H153)/K153</f>
        <v>2.649752412536805</v>
      </c>
    </row>
    <row r="154" spans="1:14" x14ac:dyDescent="0.3">
      <c r="A154" s="17">
        <v>41147.666666666664</v>
      </c>
      <c r="B154" s="13">
        <v>152</v>
      </c>
      <c r="C154" s="15">
        <v>173</v>
      </c>
      <c r="D154" s="15" t="s">
        <v>2</v>
      </c>
      <c r="E154" s="15">
        <f t="shared" si="12"/>
        <v>305.64860748252613</v>
      </c>
      <c r="F154" s="13">
        <f t="shared" si="13"/>
        <v>-28.128114797350104</v>
      </c>
      <c r="G154" s="13">
        <f t="shared" si="14"/>
        <v>346.67901949602157</v>
      </c>
      <c r="H154" s="13">
        <f t="shared" si="15"/>
        <v>173.67901949602157</v>
      </c>
      <c r="I154" s="15">
        <f t="shared" si="16"/>
        <v>173.67901949602157</v>
      </c>
      <c r="J154" s="15">
        <f>SUMSQ($H$3:H154)/B154</f>
        <v>39730.447914247598</v>
      </c>
      <c r="K154" s="15">
        <f>SUM($I$3:I154)/B154</f>
        <v>159.3647395629628</v>
      </c>
      <c r="L154" s="15">
        <f t="shared" si="17"/>
        <v>100.39249681850957</v>
      </c>
      <c r="M154" s="15">
        <f>AVERAGE($L$3:L154)</f>
        <v>35.362104977605931</v>
      </c>
      <c r="N154" s="15">
        <f>SUM($H$3:H154)/K154</f>
        <v>3.7379971056167567</v>
      </c>
    </row>
    <row r="155" spans="1:14" x14ac:dyDescent="0.3">
      <c r="A155" s="17">
        <v>41147.708333333336</v>
      </c>
      <c r="B155" s="13">
        <v>153</v>
      </c>
      <c r="C155" s="15">
        <v>233</v>
      </c>
      <c r="D155" s="15" t="s">
        <v>2</v>
      </c>
      <c r="E155" s="15">
        <f t="shared" si="12"/>
        <v>283.85402523776827</v>
      </c>
      <c r="F155" s="13">
        <f t="shared" si="13"/>
        <v>-26.228055031572431</v>
      </c>
      <c r="G155" s="13">
        <f t="shared" si="14"/>
        <v>277.52049268517601</v>
      </c>
      <c r="H155" s="13">
        <f t="shared" si="15"/>
        <v>44.520492685176009</v>
      </c>
      <c r="I155" s="15">
        <f t="shared" si="16"/>
        <v>44.520492685176009</v>
      </c>
      <c r="J155" s="15">
        <f>SUMSQ($H$3:H155)/B155</f>
        <v>39483.726517872979</v>
      </c>
      <c r="K155" s="15">
        <f>SUM($I$3:I155)/B155</f>
        <v>158.61412357029752</v>
      </c>
      <c r="L155" s="15">
        <f t="shared" si="17"/>
        <v>19.107507590204296</v>
      </c>
      <c r="M155" s="15">
        <f>AVERAGE($L$3:L155)</f>
        <v>35.255865778995464</v>
      </c>
      <c r="N155" s="15">
        <f>SUM($H$3:H155)/K155</f>
        <v>4.0363708697425817</v>
      </c>
    </row>
    <row r="156" spans="1:14" x14ac:dyDescent="0.3">
      <c r="A156" s="17">
        <v>41147.75</v>
      </c>
      <c r="B156" s="13">
        <v>154</v>
      </c>
      <c r="C156" s="15">
        <v>264</v>
      </c>
      <c r="D156" s="15" t="s">
        <v>2</v>
      </c>
      <c r="E156" s="15">
        <f t="shared" si="12"/>
        <v>277.89781766643779</v>
      </c>
      <c r="F156" s="13">
        <f t="shared" si="13"/>
        <v>-20.146500793499843</v>
      </c>
      <c r="G156" s="13">
        <f t="shared" si="14"/>
        <v>257.62597020619586</v>
      </c>
      <c r="H156" s="13">
        <f t="shared" si="15"/>
        <v>-6.3740297938041408</v>
      </c>
      <c r="I156" s="15">
        <f t="shared" si="16"/>
        <v>6.3740297938041408</v>
      </c>
      <c r="J156" s="15">
        <f>SUMSQ($H$3:H156)/B156</f>
        <v>39227.602503184273</v>
      </c>
      <c r="K156" s="15">
        <f>SUM($I$3:I156)/B156</f>
        <v>157.62555153278782</v>
      </c>
      <c r="L156" s="15">
        <f t="shared" si="17"/>
        <v>2.4144052249258108</v>
      </c>
      <c r="M156" s="15">
        <f>AVERAGE($L$3:L156)</f>
        <v>35.042609541631379</v>
      </c>
      <c r="N156" s="15">
        <f>SUM($H$3:H156)/K156</f>
        <v>4.0212477732916732</v>
      </c>
    </row>
    <row r="157" spans="1:14" x14ac:dyDescent="0.3">
      <c r="A157" s="17">
        <v>41147.791666666664</v>
      </c>
      <c r="B157" s="13">
        <v>155</v>
      </c>
      <c r="C157" s="15">
        <v>292</v>
      </c>
      <c r="D157" s="15" t="s">
        <v>2</v>
      </c>
      <c r="E157" s="15">
        <f t="shared" si="12"/>
        <v>282.12847236650646</v>
      </c>
      <c r="F157" s="13">
        <f t="shared" si="13"/>
        <v>-12.833354145429288</v>
      </c>
      <c r="G157" s="13">
        <f t="shared" si="14"/>
        <v>257.75131687293793</v>
      </c>
      <c r="H157" s="13">
        <f t="shared" si="15"/>
        <v>-34.248683127062066</v>
      </c>
      <c r="I157" s="15">
        <f t="shared" si="16"/>
        <v>34.248683127062066</v>
      </c>
      <c r="J157" s="15">
        <f>SUMSQ($H$3:H157)/B157</f>
        <v>38982.088759911712</v>
      </c>
      <c r="K157" s="15">
        <f>SUM($I$3:I157)/B157</f>
        <v>156.82957173662186</v>
      </c>
      <c r="L157" s="15">
        <f t="shared" si="17"/>
        <v>11.729001070911666</v>
      </c>
      <c r="M157" s="15">
        <f>AVERAGE($L$3:L157)</f>
        <v>34.892199164400928</v>
      </c>
      <c r="N157" s="15">
        <f>SUM($H$3:H157)/K157</f>
        <v>3.8232758551110511</v>
      </c>
    </row>
    <row r="158" spans="1:14" x14ac:dyDescent="0.3">
      <c r="A158" s="17">
        <v>41147.833333333336</v>
      </c>
      <c r="B158" s="13">
        <v>156</v>
      </c>
      <c r="C158" s="15">
        <v>211</v>
      </c>
      <c r="D158" s="15" t="s">
        <v>2</v>
      </c>
      <c r="E158" s="15">
        <f t="shared" si="12"/>
        <v>260.78993065655453</v>
      </c>
      <c r="F158" s="13">
        <f t="shared" si="13"/>
        <v>-15.384910414786079</v>
      </c>
      <c r="G158" s="13">
        <f t="shared" si="14"/>
        <v>269.29511822107719</v>
      </c>
      <c r="H158" s="13">
        <f t="shared" si="15"/>
        <v>58.295118221077189</v>
      </c>
      <c r="I158" s="15">
        <f t="shared" si="16"/>
        <v>58.295118221077189</v>
      </c>
      <c r="J158" s="15">
        <f>SUMSQ($H$3:H158)/B158</f>
        <v>38753.987683299521</v>
      </c>
      <c r="K158" s="15">
        <f>SUM($I$3:I158)/B158</f>
        <v>156.19794062434272</v>
      </c>
      <c r="L158" s="15">
        <f t="shared" si="17"/>
        <v>27.628018114254594</v>
      </c>
      <c r="M158" s="15">
        <f>AVERAGE($L$3:L158)</f>
        <v>34.845633901258964</v>
      </c>
      <c r="N158" s="15">
        <f>SUM($H$3:H158)/K158</f>
        <v>4.2119494698803974</v>
      </c>
    </row>
    <row r="159" spans="1:14" x14ac:dyDescent="0.3">
      <c r="A159" s="17">
        <v>41148.625</v>
      </c>
      <c r="B159" s="13">
        <v>157</v>
      </c>
      <c r="C159" s="15">
        <v>282</v>
      </c>
      <c r="D159" s="15" t="s">
        <v>2</v>
      </c>
      <c r="E159" s="15">
        <f t="shared" si="12"/>
        <v>267.15295145958817</v>
      </c>
      <c r="F159" s="13">
        <f t="shared" si="13"/>
        <v>-8.8605310494401639</v>
      </c>
      <c r="G159" s="13">
        <f t="shared" si="14"/>
        <v>245.40502024176845</v>
      </c>
      <c r="H159" s="13">
        <f t="shared" si="15"/>
        <v>-36.594979758231545</v>
      </c>
      <c r="I159" s="15">
        <f t="shared" si="16"/>
        <v>36.594979758231545</v>
      </c>
      <c r="J159" s="15">
        <f>SUMSQ($H$3:H159)/B159</f>
        <v>38515.676886230773</v>
      </c>
      <c r="K159" s="15">
        <f>SUM($I$3:I159)/B159</f>
        <v>155.43613832583247</v>
      </c>
      <c r="L159" s="15">
        <f t="shared" si="17"/>
        <v>12.976943176677851</v>
      </c>
      <c r="M159" s="15">
        <f>AVERAGE($L$3:L159)</f>
        <v>34.706342877535519</v>
      </c>
      <c r="N159" s="15">
        <f>SUM($H$3:H159)/K159</f>
        <v>3.997158319440969</v>
      </c>
    </row>
    <row r="160" spans="1:14" x14ac:dyDescent="0.3">
      <c r="A160" s="17">
        <v>41148.666666666664</v>
      </c>
      <c r="B160" s="13">
        <v>158</v>
      </c>
      <c r="C160" s="15">
        <v>444</v>
      </c>
      <c r="D160" s="15" t="s">
        <v>2</v>
      </c>
      <c r="E160" s="15">
        <f t="shared" si="12"/>
        <v>320.20706602171168</v>
      </c>
      <c r="F160" s="13">
        <f t="shared" si="13"/>
        <v>9.7138626340289402</v>
      </c>
      <c r="G160" s="13">
        <f t="shared" si="14"/>
        <v>258.292420410148</v>
      </c>
      <c r="H160" s="13">
        <f t="shared" si="15"/>
        <v>-185.707579589852</v>
      </c>
      <c r="I160" s="15">
        <f t="shared" si="16"/>
        <v>185.707579589852</v>
      </c>
      <c r="J160" s="15">
        <f>SUMSQ($H$3:H160)/B160</f>
        <v>38490.180862375644</v>
      </c>
      <c r="K160" s="15">
        <f>SUM($I$3:I160)/B160</f>
        <v>155.62772972623767</v>
      </c>
      <c r="L160" s="15">
        <f t="shared" si="17"/>
        <v>41.826031439155855</v>
      </c>
      <c r="M160" s="15">
        <f>AVERAGE($L$3:L160)</f>
        <v>34.751404197545774</v>
      </c>
      <c r="N160" s="15">
        <f>SUM($H$3:H160)/K160</f>
        <v>2.7989566809673017</v>
      </c>
    </row>
    <row r="161" spans="1:14" x14ac:dyDescent="0.3">
      <c r="A161" s="17">
        <v>41148.708333333336</v>
      </c>
      <c r="B161" s="13">
        <v>159</v>
      </c>
      <c r="C161" s="15">
        <v>844.428</v>
      </c>
      <c r="D161" s="15" t="s">
        <v>2</v>
      </c>
      <c r="E161" s="15">
        <f t="shared" si="12"/>
        <v>477.47334621519815</v>
      </c>
      <c r="F161" s="13">
        <f t="shared" si="13"/>
        <v>53.979587901866196</v>
      </c>
      <c r="G161" s="13">
        <f t="shared" si="14"/>
        <v>329.92092865574062</v>
      </c>
      <c r="H161" s="13">
        <f t="shared" si="15"/>
        <v>-514.50707134425943</v>
      </c>
      <c r="I161" s="15">
        <f t="shared" si="16"/>
        <v>514.50707134425943</v>
      </c>
      <c r="J161" s="15">
        <f>SUMSQ($H$3:H161)/B161</f>
        <v>39912.994356720752</v>
      </c>
      <c r="K161" s="15">
        <f>SUM($I$3:I161)/B161</f>
        <v>157.8848325037095</v>
      </c>
      <c r="L161" s="15">
        <f t="shared" si="17"/>
        <v>60.929655499848344</v>
      </c>
      <c r="M161" s="15">
        <f>AVERAGE($L$3:L161)</f>
        <v>34.916047287497364</v>
      </c>
      <c r="N161" s="15">
        <f>SUM($H$3:H161)/K161</f>
        <v>-0.49980606896725749</v>
      </c>
    </row>
    <row r="162" spans="1:14" x14ac:dyDescent="0.3">
      <c r="A162" s="17">
        <v>41148.75</v>
      </c>
      <c r="B162" s="13">
        <v>160</v>
      </c>
      <c r="C162" s="15">
        <v>811.56399999999996</v>
      </c>
      <c r="D162" s="15" t="s">
        <v>2</v>
      </c>
      <c r="E162" s="15">
        <f t="shared" si="12"/>
        <v>577.70054235063867</v>
      </c>
      <c r="F162" s="13">
        <f t="shared" si="13"/>
        <v>67.853870371938484</v>
      </c>
      <c r="G162" s="13">
        <f t="shared" si="14"/>
        <v>531.45293411706439</v>
      </c>
      <c r="H162" s="13">
        <f t="shared" si="15"/>
        <v>-280.11106588293558</v>
      </c>
      <c r="I162" s="15">
        <f t="shared" si="16"/>
        <v>280.11106588293558</v>
      </c>
      <c r="J162" s="15">
        <f>SUMSQ($H$3:H162)/B162</f>
        <v>40153.926949679211</v>
      </c>
      <c r="K162" s="15">
        <f>SUM($I$3:I162)/B162</f>
        <v>158.64874646232965</v>
      </c>
      <c r="L162" s="15">
        <f t="shared" si="17"/>
        <v>34.514969353364073</v>
      </c>
      <c r="M162" s="15">
        <f>AVERAGE($L$3:L162)</f>
        <v>34.913540550409024</v>
      </c>
      <c r="N162" s="15">
        <f>SUM($H$3:H162)/K162</f>
        <v>-2.2630047281931516</v>
      </c>
    </row>
    <row r="163" spans="1:14" x14ac:dyDescent="0.3">
      <c r="A163" s="17">
        <v>41148.791666666664</v>
      </c>
      <c r="B163" s="13">
        <v>161</v>
      </c>
      <c r="C163" s="15">
        <v>573</v>
      </c>
      <c r="D163" s="15" t="s">
        <v>2</v>
      </c>
      <c r="E163" s="15">
        <f t="shared" si="12"/>
        <v>576.29037964544705</v>
      </c>
      <c r="F163" s="13">
        <f t="shared" si="13"/>
        <v>47.074660448799449</v>
      </c>
      <c r="G163" s="13">
        <f t="shared" si="14"/>
        <v>645.55441272257713</v>
      </c>
      <c r="H163" s="13">
        <f t="shared" si="15"/>
        <v>72.554412722577126</v>
      </c>
      <c r="I163" s="15">
        <f t="shared" si="16"/>
        <v>72.554412722577126</v>
      </c>
      <c r="J163" s="15">
        <f>SUMSQ($H$3:H163)/B163</f>
        <v>39937.220215864545</v>
      </c>
      <c r="K163" s="15">
        <f>SUM($I$3:I163)/B163</f>
        <v>158.11399904779702</v>
      </c>
      <c r="L163" s="15">
        <f t="shared" si="17"/>
        <v>12.662201173224631</v>
      </c>
      <c r="M163" s="15">
        <f>AVERAGE($L$3:L163)</f>
        <v>34.7753334735321</v>
      </c>
      <c r="N163" s="15">
        <f>SUM($H$3:H163)/K163</f>
        <v>-1.8117842339626959</v>
      </c>
    </row>
    <row r="164" spans="1:14" x14ac:dyDescent="0.3">
      <c r="A164" s="17">
        <v>41148.833333333336</v>
      </c>
      <c r="B164" s="13">
        <v>162</v>
      </c>
      <c r="C164" s="15">
        <v>416</v>
      </c>
      <c r="D164" s="15" t="s">
        <v>2</v>
      </c>
      <c r="E164" s="15">
        <f t="shared" si="12"/>
        <v>528.20326575181286</v>
      </c>
      <c r="F164" s="13">
        <f t="shared" si="13"/>
        <v>18.526128146069357</v>
      </c>
      <c r="G164" s="13">
        <f t="shared" si="14"/>
        <v>623.36504009424652</v>
      </c>
      <c r="H164" s="13">
        <f t="shared" si="15"/>
        <v>207.36504009424652</v>
      </c>
      <c r="I164" s="15">
        <f t="shared" si="16"/>
        <v>207.36504009424652</v>
      </c>
      <c r="J164" s="15">
        <f>SUMSQ($H$3:H164)/B164</f>
        <v>39956.127867947405</v>
      </c>
      <c r="K164" s="15">
        <f>SUM($I$3:I164)/B164</f>
        <v>158.41801781968869</v>
      </c>
      <c r="L164" s="15">
        <f t="shared" si="17"/>
        <v>49.8473654072708</v>
      </c>
      <c r="M164" s="15">
        <f>AVERAGE($L$3:L164)</f>
        <v>34.868370707690985</v>
      </c>
      <c r="N164" s="15">
        <f>SUM($H$3:H164)/K164</f>
        <v>-0.49933341950648774</v>
      </c>
    </row>
    <row r="165" spans="1:14" x14ac:dyDescent="0.3">
      <c r="A165" s="17">
        <v>41149.625</v>
      </c>
      <c r="B165" s="13">
        <v>163</v>
      </c>
      <c r="C165" s="15">
        <v>317</v>
      </c>
      <c r="D165" s="15" t="s">
        <v>2</v>
      </c>
      <c r="E165" s="15">
        <f t="shared" si="12"/>
        <v>464.84228602626899</v>
      </c>
      <c r="F165" s="13">
        <f t="shared" si="13"/>
        <v>-6.0400042154146103</v>
      </c>
      <c r="G165" s="13">
        <f t="shared" si="14"/>
        <v>546.72939389788223</v>
      </c>
      <c r="H165" s="13">
        <f t="shared" si="15"/>
        <v>229.72939389788223</v>
      </c>
      <c r="I165" s="15">
        <f t="shared" si="16"/>
        <v>229.72939389788223</v>
      </c>
      <c r="J165" s="15">
        <f>SUMSQ($H$3:H165)/B165</f>
        <v>40034.774902013305</v>
      </c>
      <c r="K165" s="15">
        <f>SUM($I$3:I165)/B165</f>
        <v>158.85551092446289</v>
      </c>
      <c r="L165" s="15">
        <f t="shared" si="17"/>
        <v>72.46984034633509</v>
      </c>
      <c r="M165" s="15">
        <f>AVERAGE($L$3:L165)</f>
        <v>35.099054570504748</v>
      </c>
      <c r="N165" s="15">
        <f>SUM($H$3:H165)/K165</f>
        <v>0.94819488774400329</v>
      </c>
    </row>
    <row r="166" spans="1:14" x14ac:dyDescent="0.3">
      <c r="A166" s="17">
        <v>41149.666666666664</v>
      </c>
      <c r="B166" s="13">
        <v>164</v>
      </c>
      <c r="C166" s="15">
        <v>480</v>
      </c>
      <c r="D166" s="15" t="s">
        <v>2</v>
      </c>
      <c r="E166" s="15">
        <f t="shared" si="12"/>
        <v>469.3896002183883</v>
      </c>
      <c r="F166" s="13">
        <f t="shared" si="13"/>
        <v>-2.8638086931544366</v>
      </c>
      <c r="G166" s="13">
        <f t="shared" si="14"/>
        <v>458.80228181085437</v>
      </c>
      <c r="H166" s="13">
        <f t="shared" si="15"/>
        <v>-21.197718189145633</v>
      </c>
      <c r="I166" s="15">
        <f t="shared" si="16"/>
        <v>21.197718189145633</v>
      </c>
      <c r="J166" s="15">
        <f>SUMSQ($H$3:H166)/B166</f>
        <v>39793.400318808504</v>
      </c>
      <c r="K166" s="15">
        <f>SUM($I$3:I166)/B166</f>
        <v>158.01613413949144</v>
      </c>
      <c r="L166" s="15">
        <f t="shared" si="17"/>
        <v>4.4161912894053401</v>
      </c>
      <c r="M166" s="15">
        <f>AVERAGE($L$3:L166)</f>
        <v>34.911963940741948</v>
      </c>
      <c r="N166" s="15">
        <f>SUM($H$3:H166)/K166</f>
        <v>0.81908259472502176</v>
      </c>
    </row>
    <row r="167" spans="1:14" x14ac:dyDescent="0.3">
      <c r="A167" s="17">
        <v>41149.708333333336</v>
      </c>
      <c r="B167" s="13">
        <v>165</v>
      </c>
      <c r="C167" s="15">
        <v>844.428</v>
      </c>
      <c r="D167" s="15" t="s">
        <v>2</v>
      </c>
      <c r="E167" s="15">
        <f t="shared" si="12"/>
        <v>581.90112015287173</v>
      </c>
      <c r="F167" s="13">
        <f t="shared" si="13"/>
        <v>31.748789895136923</v>
      </c>
      <c r="G167" s="13">
        <f t="shared" si="14"/>
        <v>466.52579152523384</v>
      </c>
      <c r="H167" s="13">
        <f t="shared" si="15"/>
        <v>-377.90220847476616</v>
      </c>
      <c r="I167" s="15">
        <f t="shared" si="16"/>
        <v>377.90220847476616</v>
      </c>
      <c r="J167" s="15">
        <f>SUMSQ($H$3:H167)/B167</f>
        <v>40417.743826998187</v>
      </c>
      <c r="K167" s="15">
        <f>SUM($I$3:I167)/B167</f>
        <v>159.34877701425069</v>
      </c>
      <c r="L167" s="15">
        <f t="shared" si="17"/>
        <v>44.752448814436065</v>
      </c>
      <c r="M167" s="15">
        <f>AVERAGE($L$3:L167)</f>
        <v>34.971603243006761</v>
      </c>
      <c r="N167" s="15">
        <f>SUM($H$3:H167)/K167</f>
        <v>-1.5593087563712722</v>
      </c>
    </row>
    <row r="168" spans="1:14" x14ac:dyDescent="0.3">
      <c r="A168" s="17">
        <v>41149.75</v>
      </c>
      <c r="B168" s="13">
        <v>166</v>
      </c>
      <c r="C168" s="15">
        <v>811.56399999999996</v>
      </c>
      <c r="D168" s="15" t="s">
        <v>2</v>
      </c>
      <c r="E168" s="15">
        <f t="shared" si="12"/>
        <v>650.79998410701012</v>
      </c>
      <c r="F168" s="13">
        <f t="shared" si="13"/>
        <v>42.893812112837367</v>
      </c>
      <c r="G168" s="13">
        <f t="shared" si="14"/>
        <v>613.64991004800868</v>
      </c>
      <c r="H168" s="13">
        <f t="shared" si="15"/>
        <v>-197.91408995199129</v>
      </c>
      <c r="I168" s="15">
        <f t="shared" si="16"/>
        <v>197.91408995199129</v>
      </c>
      <c r="J168" s="15">
        <f>SUMSQ($H$3:H168)/B168</f>
        <v>40410.227219615816</v>
      </c>
      <c r="K168" s="15">
        <f>SUM($I$3:I168)/B168</f>
        <v>159.58109817652624</v>
      </c>
      <c r="L168" s="15">
        <f t="shared" si="17"/>
        <v>24.386750761737989</v>
      </c>
      <c r="M168" s="15">
        <f>AVERAGE($L$3:L168)</f>
        <v>34.907839071432853</v>
      </c>
      <c r="N168" s="15">
        <f>SUM($H$3:H168)/K168</f>
        <v>-2.797248786780361</v>
      </c>
    </row>
    <row r="169" spans="1:14" x14ac:dyDescent="0.3">
      <c r="A169" s="17">
        <v>41149.791666666664</v>
      </c>
      <c r="B169" s="13">
        <v>167</v>
      </c>
      <c r="C169" s="15">
        <v>579.56399999999996</v>
      </c>
      <c r="D169" s="15" t="s">
        <v>2</v>
      </c>
      <c r="E169" s="15">
        <f t="shared" si="12"/>
        <v>629.42918887490703</v>
      </c>
      <c r="F169" s="13">
        <f t="shared" si="13"/>
        <v>23.614429909355227</v>
      </c>
      <c r="G169" s="13">
        <f t="shared" si="14"/>
        <v>693.69379621984751</v>
      </c>
      <c r="H169" s="13">
        <f t="shared" si="15"/>
        <v>114.12979621984755</v>
      </c>
      <c r="I169" s="15">
        <f t="shared" si="16"/>
        <v>114.12979621984755</v>
      </c>
      <c r="J169" s="15">
        <f>SUMSQ($H$3:H169)/B169</f>
        <v>40246.247478092271</v>
      </c>
      <c r="K169" s="15">
        <f>SUM($I$3:I169)/B169</f>
        <v>159.3089346917557</v>
      </c>
      <c r="L169" s="15">
        <f t="shared" si="17"/>
        <v>19.692354290440324</v>
      </c>
      <c r="M169" s="15">
        <f>AVERAGE($L$3:L169)</f>
        <v>34.816728384121525</v>
      </c>
      <c r="N169" s="15">
        <f>SUM($H$3:H169)/K169</f>
        <v>-2.0856221133510138</v>
      </c>
    </row>
    <row r="170" spans="1:14" x14ac:dyDescent="0.3">
      <c r="A170" s="17">
        <v>41149.833333333336</v>
      </c>
      <c r="B170" s="13">
        <v>168</v>
      </c>
      <c r="C170" s="15">
        <v>427</v>
      </c>
      <c r="D170" s="15" t="s">
        <v>2</v>
      </c>
      <c r="E170" s="15">
        <f t="shared" si="12"/>
        <v>568.70043221243486</v>
      </c>
      <c r="F170" s="13">
        <f t="shared" si="13"/>
        <v>-1.6885260621929916</v>
      </c>
      <c r="G170" s="13">
        <f t="shared" si="14"/>
        <v>653.04361878426221</v>
      </c>
      <c r="H170" s="13">
        <f t="shared" si="15"/>
        <v>226.04361878426221</v>
      </c>
      <c r="I170" s="15">
        <f t="shared" si="16"/>
        <v>226.04361878426221</v>
      </c>
      <c r="J170" s="15">
        <f>SUMSQ($H$3:H170)/B170</f>
        <v>40310.827657348185</v>
      </c>
      <c r="K170" s="15">
        <f>SUM($I$3:I170)/B170</f>
        <v>159.70616495421109</v>
      </c>
      <c r="L170" s="15">
        <f t="shared" si="17"/>
        <v>52.937615640342436</v>
      </c>
      <c r="M170" s="15">
        <f>AVERAGE($L$3:L170)</f>
        <v>34.924590808265691</v>
      </c>
      <c r="N170" s="15">
        <f>SUM($H$3:H170)/K170</f>
        <v>-0.66506273125842352</v>
      </c>
    </row>
    <row r="171" spans="1:14" x14ac:dyDescent="0.3">
      <c r="A171" s="17">
        <v>41150.625</v>
      </c>
      <c r="B171" s="13">
        <v>169</v>
      </c>
      <c r="C171" s="15">
        <v>338</v>
      </c>
      <c r="D171" s="15" t="s">
        <v>2</v>
      </c>
      <c r="E171" s="15">
        <f t="shared" si="12"/>
        <v>499.49030254870434</v>
      </c>
      <c r="F171" s="13">
        <f t="shared" si="13"/>
        <v>-21.945007142654251</v>
      </c>
      <c r="G171" s="13">
        <f t="shared" si="14"/>
        <v>567.01190615024188</v>
      </c>
      <c r="H171" s="13">
        <f t="shared" si="15"/>
        <v>229.01190615024188</v>
      </c>
      <c r="I171" s="15">
        <f t="shared" si="16"/>
        <v>229.01190615024188</v>
      </c>
      <c r="J171" s="15">
        <f>SUMSQ($H$3:H171)/B171</f>
        <v>40382.636092266643</v>
      </c>
      <c r="K171" s="15">
        <f>SUM($I$3:I171)/B171</f>
        <v>160.11625809738285</v>
      </c>
      <c r="L171" s="15">
        <f t="shared" si="17"/>
        <v>67.755001819598192</v>
      </c>
      <c r="M171" s="15">
        <f>AVERAGE($L$3:L171)</f>
        <v>35.118853595314995</v>
      </c>
      <c r="N171" s="15">
        <f>SUM($H$3:H171)/K171</f>
        <v>0.76692579096059388</v>
      </c>
    </row>
    <row r="172" spans="1:14" x14ac:dyDescent="0.3">
      <c r="A172" s="17">
        <v>41150.666666666664</v>
      </c>
      <c r="B172" s="13">
        <v>170</v>
      </c>
      <c r="C172" s="15">
        <v>493</v>
      </c>
      <c r="D172" s="15" t="s">
        <v>2</v>
      </c>
      <c r="E172" s="15">
        <f t="shared" si="12"/>
        <v>497.54321178409305</v>
      </c>
      <c r="F172" s="13">
        <f t="shared" si="13"/>
        <v>-15.945632229241362</v>
      </c>
      <c r="G172" s="13">
        <f t="shared" si="14"/>
        <v>477.54529540605006</v>
      </c>
      <c r="H172" s="13">
        <f t="shared" si="15"/>
        <v>-15.454704593949941</v>
      </c>
      <c r="I172" s="15">
        <f t="shared" si="16"/>
        <v>15.454704593949941</v>
      </c>
      <c r="J172" s="15">
        <f>SUMSQ($H$3:H172)/B172</f>
        <v>40146.496161689109</v>
      </c>
      <c r="K172" s="15">
        <f>SUM($I$3:I172)/B172</f>
        <v>159.26530778265681</v>
      </c>
      <c r="L172" s="15">
        <f t="shared" si="17"/>
        <v>3.1348285180425846</v>
      </c>
      <c r="M172" s="15">
        <f>AVERAGE($L$3:L172)</f>
        <v>34.930712271331046</v>
      </c>
      <c r="N172" s="15">
        <f>SUM($H$3:H172)/K172</f>
        <v>0.67398597213350608</v>
      </c>
    </row>
    <row r="173" spans="1:14" x14ac:dyDescent="0.3">
      <c r="A173" s="17">
        <v>41150.708333333336</v>
      </c>
      <c r="B173" s="13">
        <v>171</v>
      </c>
      <c r="C173" s="15">
        <v>844.428</v>
      </c>
      <c r="D173" s="15" t="s">
        <v>2</v>
      </c>
      <c r="E173" s="15">
        <f t="shared" si="12"/>
        <v>601.60864824886517</v>
      </c>
      <c r="F173" s="13">
        <f t="shared" si="13"/>
        <v>20.057688378962681</v>
      </c>
      <c r="G173" s="13">
        <f t="shared" si="14"/>
        <v>481.59757955485168</v>
      </c>
      <c r="H173" s="13">
        <f t="shared" si="15"/>
        <v>-362.83042044514832</v>
      </c>
      <c r="I173" s="15">
        <f t="shared" si="16"/>
        <v>362.83042044514832</v>
      </c>
      <c r="J173" s="15">
        <f>SUMSQ($H$3:H173)/B173</f>
        <v>40681.58047653539</v>
      </c>
      <c r="K173" s="15">
        <f>SUM($I$3:I173)/B173</f>
        <v>160.45574703799301</v>
      </c>
      <c r="L173" s="15">
        <f t="shared" si="17"/>
        <v>42.967597053289133</v>
      </c>
      <c r="M173" s="15">
        <f>AVERAGE($L$3:L173)</f>
        <v>34.977711597541322</v>
      </c>
      <c r="N173" s="15">
        <f>SUM($H$3:H173)/K173</f>
        <v>-1.5922635484761878</v>
      </c>
    </row>
    <row r="174" spans="1:14" x14ac:dyDescent="0.3">
      <c r="A174" s="17">
        <v>41150.75</v>
      </c>
      <c r="B174" s="13">
        <v>172</v>
      </c>
      <c r="C174" s="15">
        <v>811.56399999999996</v>
      </c>
      <c r="D174" s="15" t="s">
        <v>2</v>
      </c>
      <c r="E174" s="15">
        <f t="shared" si="12"/>
        <v>664.59525377420562</v>
      </c>
      <c r="F174" s="13">
        <f t="shared" si="13"/>
        <v>32.936363522876007</v>
      </c>
      <c r="G174" s="13">
        <f t="shared" si="14"/>
        <v>621.66633662782783</v>
      </c>
      <c r="H174" s="13">
        <f t="shared" si="15"/>
        <v>-189.89766337217213</v>
      </c>
      <c r="I174" s="15">
        <f t="shared" si="16"/>
        <v>189.89766337217213</v>
      </c>
      <c r="J174" s="15">
        <f>SUMSQ($H$3:H174)/B174</f>
        <v>40654.71734908002</v>
      </c>
      <c r="K174" s="15">
        <f>SUM($I$3:I174)/B174</f>
        <v>160.62692097016847</v>
      </c>
      <c r="L174" s="15">
        <f t="shared" si="17"/>
        <v>23.398975727382208</v>
      </c>
      <c r="M174" s="15">
        <f>AVERAGE($L$3:L174)</f>
        <v>34.910393365738074</v>
      </c>
      <c r="N174" s="15">
        <f>SUM($H$3:H174)/K174</f>
        <v>-2.7727948580113861</v>
      </c>
    </row>
    <row r="175" spans="1:14" x14ac:dyDescent="0.3">
      <c r="A175" s="17">
        <v>41150.791666666664</v>
      </c>
      <c r="B175" s="13">
        <v>173</v>
      </c>
      <c r="C175" s="15">
        <v>579.56399999999996</v>
      </c>
      <c r="D175" s="15" t="s">
        <v>2</v>
      </c>
      <c r="E175" s="15">
        <f t="shared" si="12"/>
        <v>639.08587764194385</v>
      </c>
      <c r="F175" s="13">
        <f t="shared" si="13"/>
        <v>15.402641626334674</v>
      </c>
      <c r="G175" s="13">
        <f t="shared" si="14"/>
        <v>697.53161729708165</v>
      </c>
      <c r="H175" s="13">
        <f t="shared" si="15"/>
        <v>117.96761729708169</v>
      </c>
      <c r="I175" s="15">
        <f t="shared" si="16"/>
        <v>117.96761729708169</v>
      </c>
      <c r="J175" s="15">
        <f>SUMSQ($H$3:H175)/B175</f>
        <v>40500.160362846902</v>
      </c>
      <c r="K175" s="15">
        <f>SUM($I$3:I175)/B175</f>
        <v>160.38033539980381</v>
      </c>
      <c r="L175" s="15">
        <f t="shared" si="17"/>
        <v>20.354545364633019</v>
      </c>
      <c r="M175" s="15">
        <f>AVERAGE($L$3:L175)</f>
        <v>34.826255516020701</v>
      </c>
      <c r="N175" s="15">
        <f>SUM($H$3:H175)/K175</f>
        <v>-2.0415089070053365</v>
      </c>
    </row>
    <row r="176" spans="1:14" x14ac:dyDescent="0.3">
      <c r="A176" s="17">
        <v>41150.833333333336</v>
      </c>
      <c r="B176" s="13">
        <v>174</v>
      </c>
      <c r="C176" s="15">
        <v>427</v>
      </c>
      <c r="D176" s="15" t="s">
        <v>2</v>
      </c>
      <c r="E176" s="15">
        <f t="shared" si="12"/>
        <v>575.46011434936065</v>
      </c>
      <c r="F176" s="13">
        <f t="shared" si="13"/>
        <v>-8.3058798493406876</v>
      </c>
      <c r="G176" s="13">
        <f t="shared" si="14"/>
        <v>654.48851926827854</v>
      </c>
      <c r="H176" s="13">
        <f t="shared" si="15"/>
        <v>227.48851926827854</v>
      </c>
      <c r="I176" s="15">
        <f t="shared" si="16"/>
        <v>227.48851926827854</v>
      </c>
      <c r="J176" s="15">
        <f>SUMSQ($H$3:H176)/B176</f>
        <v>40564.820512479244</v>
      </c>
      <c r="K176" s="15">
        <f>SUM($I$3:I176)/B176</f>
        <v>160.76601461743871</v>
      </c>
      <c r="L176" s="15">
        <f t="shared" si="17"/>
        <v>53.275999828636657</v>
      </c>
      <c r="M176" s="15">
        <f>AVERAGE($L$3:L176)</f>
        <v>34.932288529311599</v>
      </c>
      <c r="N176" s="15">
        <f>SUM($H$3:H176)/K176</f>
        <v>-0.62158264106202843</v>
      </c>
    </row>
    <row r="177" spans="1:14" x14ac:dyDescent="0.3">
      <c r="A177" s="17">
        <v>41151.625</v>
      </c>
      <c r="B177" s="13">
        <v>175</v>
      </c>
      <c r="C177" s="15">
        <v>338</v>
      </c>
      <c r="D177" s="15" t="s">
        <v>2</v>
      </c>
      <c r="E177" s="15">
        <f t="shared" si="12"/>
        <v>504.2220800445524</v>
      </c>
      <c r="F177" s="13">
        <f t="shared" si="13"/>
        <v>-27.185526185980958</v>
      </c>
      <c r="G177" s="13">
        <f t="shared" si="14"/>
        <v>567.15423450001992</v>
      </c>
      <c r="H177" s="13">
        <f t="shared" si="15"/>
        <v>229.15423450001992</v>
      </c>
      <c r="I177" s="15">
        <f t="shared" si="16"/>
        <v>229.15423450001992</v>
      </c>
      <c r="J177" s="15">
        <f>SUMSQ($H$3:H177)/B177</f>
        <v>40633.088184918161</v>
      </c>
      <c r="K177" s="15">
        <f>SUM($I$3:I177)/B177</f>
        <v>161.15680444533919</v>
      </c>
      <c r="L177" s="15">
        <f t="shared" si="17"/>
        <v>67.797110798822459</v>
      </c>
      <c r="M177" s="15">
        <f>AVERAGE($L$3:L177)</f>
        <v>35.120087513708803</v>
      </c>
      <c r="N177" s="15">
        <f>SUM($H$3:H177)/K177</f>
        <v>0.80185798536931097</v>
      </c>
    </row>
    <row r="178" spans="1:14" x14ac:dyDescent="0.3">
      <c r="A178" s="17">
        <v>41151.666666666664</v>
      </c>
      <c r="B178" s="13">
        <v>176</v>
      </c>
      <c r="C178" s="15">
        <v>482</v>
      </c>
      <c r="D178" s="15" t="s">
        <v>2</v>
      </c>
      <c r="E178" s="15">
        <f t="shared" si="12"/>
        <v>497.55545603118662</v>
      </c>
      <c r="F178" s="13">
        <f t="shared" si="13"/>
        <v>-21.029855534196404</v>
      </c>
      <c r="G178" s="13">
        <f t="shared" si="14"/>
        <v>477.03655385857144</v>
      </c>
      <c r="H178" s="13">
        <f t="shared" si="15"/>
        <v>-4.9634461414285624</v>
      </c>
      <c r="I178" s="15">
        <f t="shared" si="16"/>
        <v>4.9634461414285624</v>
      </c>
      <c r="J178" s="15">
        <f>SUMSQ($H$3:H178)/B178</f>
        <v>40402.358341808387</v>
      </c>
      <c r="K178" s="15">
        <f>SUM($I$3:I178)/B178</f>
        <v>160.26934218224878</v>
      </c>
      <c r="L178" s="15">
        <f t="shared" si="17"/>
        <v>1.0297606102548884</v>
      </c>
      <c r="M178" s="15">
        <f>AVERAGE($L$3:L178)</f>
        <v>34.926392474484629</v>
      </c>
      <c r="N178" s="15">
        <f>SUM($H$3:H178)/K178</f>
        <v>0.7753287229341993</v>
      </c>
    </row>
    <row r="179" spans="1:14" x14ac:dyDescent="0.3">
      <c r="A179" s="17">
        <v>41151.708333333336</v>
      </c>
      <c r="B179" s="13">
        <v>177</v>
      </c>
      <c r="C179" s="15">
        <v>844</v>
      </c>
      <c r="D179" s="15" t="s">
        <v>2</v>
      </c>
      <c r="E179" s="15">
        <f t="shared" si="12"/>
        <v>601.48881922183068</v>
      </c>
      <c r="F179" s="13">
        <f t="shared" si="13"/>
        <v>16.459110083255734</v>
      </c>
      <c r="G179" s="13">
        <f t="shared" si="14"/>
        <v>476.52560049699019</v>
      </c>
      <c r="H179" s="13">
        <f t="shared" si="15"/>
        <v>-367.47439950300981</v>
      </c>
      <c r="I179" s="15">
        <f t="shared" si="16"/>
        <v>367.47439950300981</v>
      </c>
      <c r="J179" s="15">
        <f>SUMSQ($H$3:H179)/B179</f>
        <v>40937.019787843921</v>
      </c>
      <c r="K179" s="15">
        <f>SUM($I$3:I179)/B179</f>
        <v>161.43999222360901</v>
      </c>
      <c r="L179" s="15">
        <f t="shared" si="17"/>
        <v>43.539620794195478</v>
      </c>
      <c r="M179" s="15">
        <f>AVERAGE($L$3:L179)</f>
        <v>34.975054781375654</v>
      </c>
      <c r="N179" s="15">
        <f>SUM($H$3:H179)/K179</f>
        <v>-1.5065224654277156</v>
      </c>
    </row>
    <row r="180" spans="1:14" x14ac:dyDescent="0.3">
      <c r="A180" s="17">
        <v>41151.75</v>
      </c>
      <c r="B180" s="13">
        <v>178</v>
      </c>
      <c r="C180" s="15">
        <v>811.56399999999996</v>
      </c>
      <c r="D180" s="15" t="s">
        <v>2</v>
      </c>
      <c r="E180" s="15">
        <f t="shared" si="12"/>
        <v>664.51137345528139</v>
      </c>
      <c r="F180" s="13">
        <f t="shared" si="13"/>
        <v>30.428143328314221</v>
      </c>
      <c r="G180" s="13">
        <f t="shared" si="14"/>
        <v>617.9479293050864</v>
      </c>
      <c r="H180" s="13">
        <f t="shared" si="15"/>
        <v>-193.61607069491356</v>
      </c>
      <c r="I180" s="15">
        <f t="shared" si="16"/>
        <v>193.61607069491356</v>
      </c>
      <c r="J180" s="15">
        <f>SUMSQ($H$3:H180)/B180</f>
        <v>40917.638681346696</v>
      </c>
      <c r="K180" s="15">
        <f>SUM($I$3:I180)/B180</f>
        <v>161.62075670940285</v>
      </c>
      <c r="L180" s="15">
        <f t="shared" si="17"/>
        <v>23.857153680413816</v>
      </c>
      <c r="M180" s="15">
        <f>AVERAGE($L$3:L180)</f>
        <v>34.912594662830926</v>
      </c>
      <c r="N180" s="15">
        <f>SUM($H$3:H180)/K180</f>
        <v>-2.7028028744085328</v>
      </c>
    </row>
    <row r="181" spans="1:14" x14ac:dyDescent="0.3">
      <c r="A181" s="17">
        <v>41151.791666666664</v>
      </c>
      <c r="B181" s="13">
        <v>179</v>
      </c>
      <c r="C181" s="15">
        <v>579.56399999999996</v>
      </c>
      <c r="D181" s="15" t="s">
        <v>2</v>
      </c>
      <c r="E181" s="15">
        <f t="shared" si="12"/>
        <v>639.02716141869689</v>
      </c>
      <c r="F181" s="13">
        <f t="shared" si="13"/>
        <v>13.654436718844604</v>
      </c>
      <c r="G181" s="13">
        <f t="shared" si="14"/>
        <v>694.93951678359565</v>
      </c>
      <c r="H181" s="13">
        <f t="shared" si="15"/>
        <v>115.37551678359569</v>
      </c>
      <c r="I181" s="15">
        <f t="shared" si="16"/>
        <v>115.37551678359569</v>
      </c>
      <c r="J181" s="15">
        <f>SUMSQ($H$3:H181)/B181</f>
        <v>40763.414498060301</v>
      </c>
      <c r="K181" s="15">
        <f>SUM($I$3:I181)/B181</f>
        <v>161.36240341372795</v>
      </c>
      <c r="L181" s="15">
        <f t="shared" si="17"/>
        <v>19.907295274308911</v>
      </c>
      <c r="M181" s="15">
        <f>AVERAGE($L$3:L181)</f>
        <v>34.828766174626892</v>
      </c>
      <c r="N181" s="15">
        <f>SUM($H$3:H181)/K181</f>
        <v>-1.9921215984275109</v>
      </c>
    </row>
    <row r="182" spans="1:14" x14ac:dyDescent="0.3">
      <c r="A182" s="17">
        <v>41151.833333333336</v>
      </c>
      <c r="B182" s="13">
        <v>180</v>
      </c>
      <c r="C182" s="15">
        <v>427</v>
      </c>
      <c r="D182" s="15" t="s">
        <v>2</v>
      </c>
      <c r="E182" s="15">
        <f t="shared" si="12"/>
        <v>575.41901299308779</v>
      </c>
      <c r="F182" s="13">
        <f t="shared" si="13"/>
        <v>-9.5243388244915064</v>
      </c>
      <c r="G182" s="13">
        <f t="shared" si="14"/>
        <v>652.68159813754153</v>
      </c>
      <c r="H182" s="13">
        <f t="shared" si="15"/>
        <v>225.68159813754153</v>
      </c>
      <c r="I182" s="15">
        <f t="shared" si="16"/>
        <v>225.68159813754153</v>
      </c>
      <c r="J182" s="15">
        <f>SUMSQ($H$3:H182)/B182</f>
        <v>40819.907660503937</v>
      </c>
      <c r="K182" s="15">
        <f>SUM($I$3:I182)/B182</f>
        <v>161.71973227330469</v>
      </c>
      <c r="L182" s="15">
        <f t="shared" si="17"/>
        <v>52.852833287480451</v>
      </c>
      <c r="M182" s="15">
        <f>AVERAGE($L$3:L182)</f>
        <v>34.928899880809411</v>
      </c>
      <c r="N182" s="15">
        <f>SUM($H$3:H182)/K182</f>
        <v>-0.59220930885085465</v>
      </c>
    </row>
    <row r="183" spans="1:14" x14ac:dyDescent="0.3">
      <c r="A183" s="17">
        <v>41152.625</v>
      </c>
      <c r="B183" s="13">
        <v>181</v>
      </c>
      <c r="C183" s="15">
        <v>499</v>
      </c>
      <c r="D183" s="15" t="s">
        <v>2</v>
      </c>
      <c r="E183" s="15">
        <f t="shared" si="12"/>
        <v>552.49330909516141</v>
      </c>
      <c r="F183" s="13">
        <f t="shared" si="13"/>
        <v>-13.544748346521969</v>
      </c>
      <c r="G183" s="13">
        <f t="shared" si="14"/>
        <v>565.89467416859634</v>
      </c>
      <c r="H183" s="13">
        <f t="shared" si="15"/>
        <v>66.894674168596339</v>
      </c>
      <c r="I183" s="15">
        <f t="shared" si="16"/>
        <v>66.894674168596339</v>
      </c>
      <c r="J183" s="15">
        <f>SUMSQ($H$3:H183)/B183</f>
        <v>40619.106499021167</v>
      </c>
      <c r="K183" s="15">
        <f>SUM($I$3:I183)/B183</f>
        <v>161.19583692465989</v>
      </c>
      <c r="L183" s="15">
        <f t="shared" si="17"/>
        <v>13.405746326372011</v>
      </c>
      <c r="M183" s="15">
        <f>AVERAGE($L$3:L183)</f>
        <v>34.809987430232411</v>
      </c>
      <c r="N183" s="15">
        <f>SUM($H$3:H183)/K183</f>
        <v>-0.17914393609320944</v>
      </c>
    </row>
    <row r="184" spans="1:14" x14ac:dyDescent="0.3">
      <c r="A184" s="17">
        <v>41152.666666666664</v>
      </c>
      <c r="B184" s="13">
        <v>182</v>
      </c>
      <c r="C184" s="15">
        <v>528</v>
      </c>
      <c r="D184" s="15" t="s">
        <v>2</v>
      </c>
      <c r="E184" s="15">
        <f t="shared" si="12"/>
        <v>545.14531636661297</v>
      </c>
      <c r="F184" s="13">
        <f t="shared" si="13"/>
        <v>-11.685721661129907</v>
      </c>
      <c r="G184" s="13">
        <f t="shared" si="14"/>
        <v>538.94856074863947</v>
      </c>
      <c r="H184" s="13">
        <f t="shared" si="15"/>
        <v>10.948560748639466</v>
      </c>
      <c r="I184" s="15">
        <f t="shared" si="16"/>
        <v>10.948560748639466</v>
      </c>
      <c r="J184" s="15">
        <f>SUMSQ($H$3:H184)/B184</f>
        <v>40396.583226952185</v>
      </c>
      <c r="K184" s="15">
        <f>SUM($I$3:I184)/B184</f>
        <v>160.37030244017626</v>
      </c>
      <c r="L184" s="15">
        <f t="shared" si="17"/>
        <v>2.0735910508786866</v>
      </c>
      <c r="M184" s="15">
        <f>AVERAGE($L$3:L184)</f>
        <v>34.630117120455736</v>
      </c>
      <c r="N184" s="15">
        <f>SUM($H$3:H184)/K184</f>
        <v>-0.11179561107687781</v>
      </c>
    </row>
    <row r="185" spans="1:14" x14ac:dyDescent="0.3">
      <c r="A185" s="17">
        <v>41152.708333333336</v>
      </c>
      <c r="B185" s="13">
        <v>183</v>
      </c>
      <c r="C185" s="15">
        <v>617</v>
      </c>
      <c r="D185" s="15" t="s">
        <v>2</v>
      </c>
      <c r="E185" s="15">
        <f t="shared" si="12"/>
        <v>566.701721456629</v>
      </c>
      <c r="F185" s="13">
        <f t="shared" si="13"/>
        <v>-1.7130836357861261</v>
      </c>
      <c r="G185" s="13">
        <f t="shared" si="14"/>
        <v>533.45959470548303</v>
      </c>
      <c r="H185" s="13">
        <f t="shared" si="15"/>
        <v>-83.540405294516972</v>
      </c>
      <c r="I185" s="15">
        <f t="shared" si="16"/>
        <v>83.540405294516972</v>
      </c>
      <c r="J185" s="15">
        <f>SUMSQ($H$3:H185)/B185</f>
        <v>40213.973478809123</v>
      </c>
      <c r="K185" s="15">
        <f>SUM($I$3:I185)/B185</f>
        <v>159.95046693664807</v>
      </c>
      <c r="L185" s="15">
        <f t="shared" si="17"/>
        <v>13.539773953730466</v>
      </c>
      <c r="M185" s="15">
        <f>AVERAGE($L$3:L185)</f>
        <v>34.514869343588387</v>
      </c>
      <c r="N185" s="15">
        <f>SUM($H$3:H185)/K185</f>
        <v>-0.63437827471044062</v>
      </c>
    </row>
    <row r="186" spans="1:14" x14ac:dyDescent="0.3">
      <c r="A186" s="17">
        <v>41152.75</v>
      </c>
      <c r="B186" s="13">
        <v>184</v>
      </c>
      <c r="C186" s="15">
        <v>546</v>
      </c>
      <c r="D186" s="15" t="s">
        <v>2</v>
      </c>
      <c r="E186" s="15">
        <f t="shared" si="12"/>
        <v>560.49120501964023</v>
      </c>
      <c r="F186" s="13">
        <f t="shared" si="13"/>
        <v>-3.0623134761469188</v>
      </c>
      <c r="G186" s="13">
        <f t="shared" si="14"/>
        <v>564.98863782084288</v>
      </c>
      <c r="H186" s="13">
        <f t="shared" si="15"/>
        <v>18.988637820842882</v>
      </c>
      <c r="I186" s="15">
        <f t="shared" si="16"/>
        <v>18.988637820842882</v>
      </c>
      <c r="J186" s="15">
        <f>SUMSQ($H$3:H186)/B186</f>
        <v>39997.378885806313</v>
      </c>
      <c r="K186" s="15">
        <f>SUM($I$3:I186)/B186</f>
        <v>159.18437003927957</v>
      </c>
      <c r="L186" s="15">
        <f t="shared" si="17"/>
        <v>3.4777724946598685</v>
      </c>
      <c r="M186" s="15">
        <f>AVERAGE($L$3:L186)</f>
        <v>34.346189469409424</v>
      </c>
      <c r="N186" s="15">
        <f>SUM($H$3:H186)/K186</f>
        <v>-0.51814423371594098</v>
      </c>
    </row>
    <row r="187" spans="1:14" x14ac:dyDescent="0.3">
      <c r="A187" s="17">
        <v>41152.791666666664</v>
      </c>
      <c r="B187" s="13">
        <v>185</v>
      </c>
      <c r="C187" s="15">
        <v>452</v>
      </c>
      <c r="D187" s="15" t="s">
        <v>2</v>
      </c>
      <c r="E187" s="15">
        <f t="shared" si="12"/>
        <v>527.94384351374811</v>
      </c>
      <c r="F187" s="13">
        <f t="shared" si="13"/>
        <v>-11.907827885070482</v>
      </c>
      <c r="G187" s="13">
        <f t="shared" si="14"/>
        <v>557.42889154349336</v>
      </c>
      <c r="H187" s="13">
        <f t="shared" si="15"/>
        <v>105.42889154349336</v>
      </c>
      <c r="I187" s="15">
        <f t="shared" si="16"/>
        <v>105.42889154349336</v>
      </c>
      <c r="J187" s="15">
        <f>SUMSQ($H$3:H187)/B187</f>
        <v>39841.25927654298</v>
      </c>
      <c r="K187" s="15">
        <f>SUM($I$3:I187)/B187</f>
        <v>158.89379988524828</v>
      </c>
      <c r="L187" s="15">
        <f t="shared" si="17"/>
        <v>23.324976005197648</v>
      </c>
      <c r="M187" s="15">
        <f>AVERAGE($L$3:L187)</f>
        <v>34.28661534257585</v>
      </c>
      <c r="N187" s="15">
        <f>SUM($H$3:H187)/K187</f>
        <v>0.14442620244785645</v>
      </c>
    </row>
    <row r="188" spans="1:14" x14ac:dyDescent="0.3">
      <c r="A188" s="17">
        <v>41152.833333333336</v>
      </c>
      <c r="B188" s="13">
        <v>186</v>
      </c>
      <c r="C188" s="15">
        <v>356</v>
      </c>
      <c r="D188" s="15" t="s">
        <v>2</v>
      </c>
      <c r="E188" s="15">
        <f t="shared" si="12"/>
        <v>476.36069045962364</v>
      </c>
      <c r="F188" s="13">
        <f t="shared" si="13"/>
        <v>-23.810425435786676</v>
      </c>
      <c r="G188" s="13">
        <f t="shared" si="14"/>
        <v>516.03601562867766</v>
      </c>
      <c r="H188" s="13">
        <f t="shared" si="15"/>
        <v>160.03601562867766</v>
      </c>
      <c r="I188" s="15">
        <f t="shared" si="16"/>
        <v>160.03601562867766</v>
      </c>
      <c r="J188" s="15">
        <f>SUMSQ($H$3:H188)/B188</f>
        <v>39764.755335799746</v>
      </c>
      <c r="K188" s="15">
        <f>SUM($I$3:I188)/B188</f>
        <v>158.89994083010541</v>
      </c>
      <c r="L188" s="15">
        <f t="shared" si="17"/>
        <v>44.953936974347656</v>
      </c>
      <c r="M188" s="15">
        <f>AVERAGE($L$3:L188)</f>
        <v>34.343966534144514</v>
      </c>
      <c r="N188" s="15">
        <f>SUM($H$3:H188)/K188</f>
        <v>1.1515702446627043</v>
      </c>
    </row>
    <row r="189" spans="1:14" x14ac:dyDescent="0.3">
      <c r="A189" s="17">
        <v>41153.625</v>
      </c>
      <c r="B189" s="13">
        <v>187</v>
      </c>
      <c r="C189" s="15">
        <v>499</v>
      </c>
      <c r="D189" s="15" t="s">
        <v>2</v>
      </c>
      <c r="E189" s="15">
        <f t="shared" si="12"/>
        <v>483.1524833217365</v>
      </c>
      <c r="F189" s="13">
        <f t="shared" si="13"/>
        <v>-14.629759946416815</v>
      </c>
      <c r="G189" s="13">
        <f t="shared" si="14"/>
        <v>452.55026502383697</v>
      </c>
      <c r="H189" s="13">
        <f t="shared" si="15"/>
        <v>-46.449734976163029</v>
      </c>
      <c r="I189" s="15">
        <f t="shared" si="16"/>
        <v>46.449734976163029</v>
      </c>
      <c r="J189" s="15">
        <f>SUMSQ($H$3:H189)/B189</f>
        <v>39563.647434963154</v>
      </c>
      <c r="K189" s="15">
        <f>SUM($I$3:I189)/B189</f>
        <v>158.29860283088647</v>
      </c>
      <c r="L189" s="15">
        <f t="shared" si="17"/>
        <v>9.3085641234795649</v>
      </c>
      <c r="M189" s="15">
        <f>AVERAGE($L$3:L189)</f>
        <v>34.210087376868231</v>
      </c>
      <c r="N189" s="15">
        <f>SUM($H$3:H189)/K189</f>
        <v>0.8625136692350559</v>
      </c>
    </row>
    <row r="190" spans="1:14" x14ac:dyDescent="0.3">
      <c r="A190" s="17">
        <v>41153.666666666664</v>
      </c>
      <c r="B190" s="13">
        <v>188</v>
      </c>
      <c r="C190" s="15">
        <v>462</v>
      </c>
      <c r="D190" s="15" t="s">
        <v>2</v>
      </c>
      <c r="E190" s="15">
        <f t="shared" si="12"/>
        <v>476.80673832521552</v>
      </c>
      <c r="F190" s="13">
        <f t="shared" si="13"/>
        <v>-12.144555461448062</v>
      </c>
      <c r="G190" s="13">
        <f t="shared" si="14"/>
        <v>468.52272337531969</v>
      </c>
      <c r="H190" s="13">
        <f t="shared" si="15"/>
        <v>6.5227233753196856</v>
      </c>
      <c r="I190" s="15">
        <f t="shared" si="16"/>
        <v>6.5227233753196856</v>
      </c>
      <c r="J190" s="15">
        <f>SUMSQ($H$3:H190)/B190</f>
        <v>39353.42880988479</v>
      </c>
      <c r="K190" s="15">
        <f>SUM($I$3:I190)/B190</f>
        <v>157.4912843231441</v>
      </c>
      <c r="L190" s="15">
        <f t="shared" si="17"/>
        <v>1.4118448864328326</v>
      </c>
      <c r="M190" s="15">
        <f>AVERAGE($L$3:L190)</f>
        <v>34.035628640216977</v>
      </c>
      <c r="N190" s="15">
        <f>SUM($H$3:H190)/K190</f>
        <v>0.90835142244596834</v>
      </c>
    </row>
    <row r="191" spans="1:14" x14ac:dyDescent="0.3">
      <c r="A191" s="17">
        <v>41153.708333333336</v>
      </c>
      <c r="B191" s="13">
        <v>189</v>
      </c>
      <c r="C191" s="15">
        <v>463</v>
      </c>
      <c r="D191" s="15" t="s">
        <v>2</v>
      </c>
      <c r="E191" s="15">
        <f t="shared" si="12"/>
        <v>472.66471682765086</v>
      </c>
      <c r="F191" s="13">
        <f t="shared" si="13"/>
        <v>-9.743795272283041</v>
      </c>
      <c r="G191" s="13">
        <f t="shared" si="14"/>
        <v>464.66218286376744</v>
      </c>
      <c r="H191" s="13">
        <f t="shared" si="15"/>
        <v>1.6621828637674412</v>
      </c>
      <c r="I191" s="15">
        <f t="shared" si="16"/>
        <v>1.6621828637674412</v>
      </c>
      <c r="J191" s="15">
        <f>SUMSQ($H$3:H191)/B191</f>
        <v>39145.224228096369</v>
      </c>
      <c r="K191" s="15">
        <f>SUM($I$3:I191)/B191</f>
        <v>156.66679172282994</v>
      </c>
      <c r="L191" s="15">
        <f t="shared" si="17"/>
        <v>0.35900277835149919</v>
      </c>
      <c r="M191" s="15">
        <f>AVERAGE($L$3:L191)</f>
        <v>33.857445434598638</v>
      </c>
      <c r="N191" s="15">
        <f>SUM($H$3:H191)/K191</f>
        <v>0.92374148605513862</v>
      </c>
    </row>
    <row r="192" spans="1:14" x14ac:dyDescent="0.3">
      <c r="A192" s="17">
        <v>41153.75</v>
      </c>
      <c r="B192" s="13">
        <v>190</v>
      </c>
      <c r="C192" s="15">
        <v>442</v>
      </c>
      <c r="D192" s="15" t="s">
        <v>2</v>
      </c>
      <c r="E192" s="15">
        <f t="shared" si="12"/>
        <v>463.46530177935563</v>
      </c>
      <c r="F192" s="13">
        <f t="shared" si="13"/>
        <v>-9.5804812050866985</v>
      </c>
      <c r="G192" s="13">
        <f t="shared" si="14"/>
        <v>462.92092155536784</v>
      </c>
      <c r="H192" s="13">
        <f t="shared" si="15"/>
        <v>20.92092155536784</v>
      </c>
      <c r="I192" s="15">
        <f t="shared" si="16"/>
        <v>20.92092155536784</v>
      </c>
      <c r="J192" s="15">
        <f>SUMSQ($H$3:H192)/B192</f>
        <v>38941.500337204947</v>
      </c>
      <c r="K192" s="15">
        <f>SUM($I$3:I192)/B192</f>
        <v>155.95233977458014</v>
      </c>
      <c r="L192" s="15">
        <f t="shared" si="17"/>
        <v>4.7332401708977017</v>
      </c>
      <c r="M192" s="15">
        <f>AVERAGE($L$3:L192)</f>
        <v>33.704160143737056</v>
      </c>
      <c r="N192" s="15">
        <f>SUM($H$3:H192)/K192</f>
        <v>1.0621228049308478</v>
      </c>
    </row>
    <row r="193" spans="1:14" x14ac:dyDescent="0.3">
      <c r="A193" s="17">
        <v>41153.791666666664</v>
      </c>
      <c r="B193" s="13">
        <v>191</v>
      </c>
      <c r="C193" s="15">
        <v>392</v>
      </c>
      <c r="D193" s="15" t="s">
        <v>2</v>
      </c>
      <c r="E193" s="15">
        <f t="shared" si="12"/>
        <v>442.02571124554891</v>
      </c>
      <c r="F193" s="13">
        <f t="shared" si="13"/>
        <v>-13.138214003702704</v>
      </c>
      <c r="G193" s="13">
        <f t="shared" si="14"/>
        <v>453.88482057426893</v>
      </c>
      <c r="H193" s="13">
        <f t="shared" si="15"/>
        <v>61.884820574268929</v>
      </c>
      <c r="I193" s="15">
        <f t="shared" si="16"/>
        <v>61.884820574268929</v>
      </c>
      <c r="J193" s="15">
        <f>SUMSQ($H$3:H193)/B193</f>
        <v>38757.669084222245</v>
      </c>
      <c r="K193" s="15">
        <f>SUM($I$3:I193)/B193</f>
        <v>155.45983967405496</v>
      </c>
      <c r="L193" s="15">
        <f t="shared" si="17"/>
        <v>15.786944024048196</v>
      </c>
      <c r="M193" s="15">
        <f>AVERAGE($L$3:L193)</f>
        <v>33.610352729497848</v>
      </c>
      <c r="N193" s="15">
        <f>SUM($H$3:H193)/K193</f>
        <v>1.4635635647651244</v>
      </c>
    </row>
    <row r="194" spans="1:14" x14ac:dyDescent="0.3">
      <c r="A194" s="17">
        <v>41153.833333333336</v>
      </c>
      <c r="B194" s="13">
        <v>192</v>
      </c>
      <c r="C194" s="15">
        <v>207</v>
      </c>
      <c r="D194" s="15" t="s">
        <v>2</v>
      </c>
      <c r="E194" s="15">
        <f t="shared" si="12"/>
        <v>371.51799787188418</v>
      </c>
      <c r="F194" s="13">
        <f t="shared" si="13"/>
        <v>-30.349063814691309</v>
      </c>
      <c r="G194" s="13">
        <f t="shared" si="14"/>
        <v>428.88749724184618</v>
      </c>
      <c r="H194" s="13">
        <f t="shared" si="15"/>
        <v>221.88749724184618</v>
      </c>
      <c r="I194" s="15">
        <f t="shared" si="16"/>
        <v>221.88749724184618</v>
      </c>
      <c r="J194" s="15">
        <f>SUMSQ($H$3:H194)/B194</f>
        <v>38812.233627701557</v>
      </c>
      <c r="K194" s="15">
        <f>SUM($I$3:I194)/B194</f>
        <v>155.80581705722054</v>
      </c>
      <c r="L194" s="15">
        <f t="shared" si="17"/>
        <v>107.19202765306579</v>
      </c>
      <c r="M194" s="15">
        <f>AVERAGE($L$3:L194)</f>
        <v>33.993590619724763</v>
      </c>
      <c r="N194" s="15">
        <f>SUM($H$3:H194)/K194</f>
        <v>2.8844420757921472</v>
      </c>
    </row>
    <row r="195" spans="1:14" x14ac:dyDescent="0.3">
      <c r="A195" s="17">
        <v>41154.625</v>
      </c>
      <c r="B195" s="13">
        <v>193</v>
      </c>
      <c r="C195" s="15">
        <v>355</v>
      </c>
      <c r="D195" s="15" t="s">
        <v>2</v>
      </c>
      <c r="E195" s="15">
        <f t="shared" si="12"/>
        <v>366.56259851031894</v>
      </c>
      <c r="F195" s="13">
        <f t="shared" si="13"/>
        <v>-22.730964478753489</v>
      </c>
      <c r="G195" s="13">
        <f t="shared" si="14"/>
        <v>341.16893405719287</v>
      </c>
      <c r="H195" s="13">
        <f t="shared" si="15"/>
        <v>-13.831065942807129</v>
      </c>
      <c r="I195" s="15">
        <f t="shared" si="16"/>
        <v>13.831065942807129</v>
      </c>
      <c r="J195" s="15">
        <f>SUMSQ($H$3:H195)/B195</f>
        <v>38612.125154942041</v>
      </c>
      <c r="K195" s="15">
        <f>SUM($I$3:I195)/B195</f>
        <v>155.0701965851251</v>
      </c>
      <c r="L195" s="15">
        <f t="shared" si="17"/>
        <v>3.8960749134667969</v>
      </c>
      <c r="M195" s="15">
        <f>AVERAGE($L$3:L195)</f>
        <v>33.837644942490265</v>
      </c>
      <c r="N195" s="15">
        <f>SUM($H$3:H195)/K195</f>
        <v>2.8089329737265336</v>
      </c>
    </row>
    <row r="196" spans="1:14" x14ac:dyDescent="0.3">
      <c r="A196" s="17">
        <v>41154.666666666664</v>
      </c>
      <c r="B196" s="13">
        <v>194</v>
      </c>
      <c r="C196" s="15">
        <v>474</v>
      </c>
      <c r="D196" s="15" t="s">
        <v>2</v>
      </c>
      <c r="E196" s="15">
        <f t="shared" ref="E196:E259" si="18">$Q$2*C196+(1-$Q$2)*E195</f>
        <v>398.79381895722321</v>
      </c>
      <c r="F196" s="13">
        <f t="shared" ref="F196:F259" si="19">$Q$3*(E196-E195)+(1-$Q$3)*F195</f>
        <v>-6.2423090010561584</v>
      </c>
      <c r="G196" s="13">
        <f t="shared" ref="G196:G259" si="20">E195+F195</f>
        <v>343.83163403156544</v>
      </c>
      <c r="H196" s="13">
        <f t="shared" ref="H196:H259" si="21">G196-C196</f>
        <v>-130.16836596843456</v>
      </c>
      <c r="I196" s="15">
        <f t="shared" ref="I196:I259" si="22">ABS(H196)</f>
        <v>130.16836596843456</v>
      </c>
      <c r="J196" s="15">
        <f>SUMSQ($H$3:H196)/B196</f>
        <v>38500.432775271678</v>
      </c>
      <c r="K196" s="15">
        <f>SUM($I$3:I196)/B196</f>
        <v>154.9418366334927</v>
      </c>
      <c r="L196" s="15">
        <f t="shared" ref="L196:L259" si="23">(I196/C196)*100</f>
        <v>27.461680584057923</v>
      </c>
      <c r="M196" s="15">
        <f>AVERAGE($L$3:L196)</f>
        <v>33.804779146828238</v>
      </c>
      <c r="N196" s="15">
        <f>SUM($H$3:H196)/K196</f>
        <v>1.9711488459002815</v>
      </c>
    </row>
    <row r="197" spans="1:14" x14ac:dyDescent="0.3">
      <c r="A197" s="17">
        <v>41154.708333333336</v>
      </c>
      <c r="B197" s="13">
        <v>195</v>
      </c>
      <c r="C197" s="15">
        <v>503</v>
      </c>
      <c r="D197" s="15" t="s">
        <v>2</v>
      </c>
      <c r="E197" s="15">
        <f t="shared" si="18"/>
        <v>430.05567327005622</v>
      </c>
      <c r="F197" s="13">
        <f t="shared" si="19"/>
        <v>5.0089399931105918</v>
      </c>
      <c r="G197" s="13">
        <f t="shared" si="20"/>
        <v>392.55150995616702</v>
      </c>
      <c r="H197" s="13">
        <f t="shared" si="21"/>
        <v>-110.44849004383298</v>
      </c>
      <c r="I197" s="15">
        <f t="shared" si="22"/>
        <v>110.44849004383298</v>
      </c>
      <c r="J197" s="15">
        <f>SUMSQ($H$3:H197)/B197</f>
        <v>38365.552960798297</v>
      </c>
      <c r="K197" s="15">
        <f>SUM($I$3:I197)/B197</f>
        <v>154.71366562534058</v>
      </c>
      <c r="L197" s="15">
        <f t="shared" si="23"/>
        <v>21.957950306925046</v>
      </c>
      <c r="M197" s="15">
        <f>AVERAGE($L$3:L197)</f>
        <v>33.74402617841848</v>
      </c>
      <c r="N197" s="15">
        <f>SUM($H$3:H197)/K197</f>
        <v>1.2601662020605164</v>
      </c>
    </row>
    <row r="198" spans="1:14" x14ac:dyDescent="0.3">
      <c r="A198" s="17">
        <v>41154.75</v>
      </c>
      <c r="B198" s="13">
        <v>196</v>
      </c>
      <c r="C198" s="15">
        <v>500</v>
      </c>
      <c r="D198" s="15" t="s">
        <v>2</v>
      </c>
      <c r="E198" s="15">
        <f t="shared" si="18"/>
        <v>451.03897128903935</v>
      </c>
      <c r="F198" s="13">
        <f t="shared" si="19"/>
        <v>9.801247400872354</v>
      </c>
      <c r="G198" s="13">
        <f t="shared" si="20"/>
        <v>435.06461326316679</v>
      </c>
      <c r="H198" s="13">
        <f t="shared" si="21"/>
        <v>-64.935386736833209</v>
      </c>
      <c r="I198" s="15">
        <f t="shared" si="22"/>
        <v>64.935386736833209</v>
      </c>
      <c r="J198" s="15">
        <f>SUMSQ($H$3:H198)/B198</f>
        <v>38191.323631664949</v>
      </c>
      <c r="K198" s="15">
        <f>SUM($I$3:I198)/B198</f>
        <v>154.25561318203188</v>
      </c>
      <c r="L198" s="15">
        <f t="shared" si="23"/>
        <v>12.987077347366641</v>
      </c>
      <c r="M198" s="15">
        <f>AVERAGE($L$3:L198)</f>
        <v>33.638123378260055</v>
      </c>
      <c r="N198" s="15">
        <f>SUM($H$3:H198)/K198</f>
        <v>0.84294855142593339</v>
      </c>
    </row>
    <row r="199" spans="1:14" x14ac:dyDescent="0.3">
      <c r="A199" s="17">
        <v>41154.791666666664</v>
      </c>
      <c r="B199" s="13">
        <v>197</v>
      </c>
      <c r="C199" s="15">
        <v>292</v>
      </c>
      <c r="D199" s="15" t="s">
        <v>2</v>
      </c>
      <c r="E199" s="15">
        <f t="shared" si="18"/>
        <v>403.32727990232752</v>
      </c>
      <c r="F199" s="13">
        <f t="shared" si="19"/>
        <v>-7.4526342354029032</v>
      </c>
      <c r="G199" s="13">
        <f t="shared" si="20"/>
        <v>460.84021868991169</v>
      </c>
      <c r="H199" s="13">
        <f t="shared" si="21"/>
        <v>168.84021868991169</v>
      </c>
      <c r="I199" s="15">
        <f t="shared" si="22"/>
        <v>168.84021868991169</v>
      </c>
      <c r="J199" s="15">
        <f>SUMSQ($H$3:H199)/B199</f>
        <v>38142.164727175565</v>
      </c>
      <c r="K199" s="15">
        <f>SUM($I$3:I199)/B199</f>
        <v>154.32964671252873</v>
      </c>
      <c r="L199" s="15">
        <f t="shared" si="23"/>
        <v>57.821992702024552</v>
      </c>
      <c r="M199" s="15">
        <f>AVERAGE($L$3:L199)</f>
        <v>33.760884136248706</v>
      </c>
      <c r="N199" s="15">
        <f>SUM($H$3:H199)/K199</f>
        <v>1.9365674109766615</v>
      </c>
    </row>
    <row r="200" spans="1:14" x14ac:dyDescent="0.3">
      <c r="A200" s="17">
        <v>41154.833333333336</v>
      </c>
      <c r="B200" s="13">
        <v>198</v>
      </c>
      <c r="C200" s="15">
        <v>104</v>
      </c>
      <c r="D200" s="15" t="s">
        <v>2</v>
      </c>
      <c r="E200" s="15">
        <f t="shared" si="18"/>
        <v>313.52909593162923</v>
      </c>
      <c r="F200" s="13">
        <f t="shared" si="19"/>
        <v>-32.156299155991519</v>
      </c>
      <c r="G200" s="13">
        <f t="shared" si="20"/>
        <v>395.87464566692461</v>
      </c>
      <c r="H200" s="13">
        <f t="shared" si="21"/>
        <v>291.87464566692461</v>
      </c>
      <c r="I200" s="15">
        <f t="shared" si="22"/>
        <v>291.87464566692461</v>
      </c>
      <c r="J200" s="15">
        <f>SUMSQ($H$3:H200)/B200</f>
        <v>38379.784141599899</v>
      </c>
      <c r="K200" s="15">
        <f>SUM($I$3:I200)/B200</f>
        <v>155.02431842441962</v>
      </c>
      <c r="L200" s="15">
        <f t="shared" si="23"/>
        <v>280.64869775665829</v>
      </c>
      <c r="M200" s="15">
        <f>AVERAGE($L$3:L200)</f>
        <v>35.007792285846733</v>
      </c>
      <c r="N200" s="15">
        <f>SUM($H$3:H200)/K200</f>
        <v>3.8106563927643391</v>
      </c>
    </row>
    <row r="201" spans="1:14" x14ac:dyDescent="0.3">
      <c r="A201" s="17">
        <v>41155.625</v>
      </c>
      <c r="B201" s="13">
        <v>199</v>
      </c>
      <c r="C201" s="15">
        <v>449</v>
      </c>
      <c r="D201" s="15" t="s">
        <v>2</v>
      </c>
      <c r="E201" s="15">
        <f t="shared" si="18"/>
        <v>354.17036715214044</v>
      </c>
      <c r="F201" s="13">
        <f t="shared" si="19"/>
        <v>-10.317028043040699</v>
      </c>
      <c r="G201" s="13">
        <f t="shared" si="20"/>
        <v>281.37279677563771</v>
      </c>
      <c r="H201" s="13">
        <f t="shared" si="21"/>
        <v>-167.62720322436229</v>
      </c>
      <c r="I201" s="15">
        <f t="shared" si="22"/>
        <v>167.62720322436229</v>
      </c>
      <c r="J201" s="15">
        <f>SUMSQ($H$3:H201)/B201</f>
        <v>38328.121303003019</v>
      </c>
      <c r="K201" s="15">
        <f>SUM($I$3:I201)/B201</f>
        <v>155.08764950381632</v>
      </c>
      <c r="L201" s="15">
        <f t="shared" si="23"/>
        <v>37.333452833933691</v>
      </c>
      <c r="M201" s="15">
        <f>AVERAGE($L$3:L201)</f>
        <v>35.01947902226928</v>
      </c>
      <c r="N201" s="15">
        <f>SUM($H$3:H201)/K201</f>
        <v>2.7282456608717576</v>
      </c>
    </row>
    <row r="202" spans="1:14" x14ac:dyDescent="0.3">
      <c r="A202" s="17">
        <v>41155.666666666664</v>
      </c>
      <c r="B202" s="13">
        <v>200</v>
      </c>
      <c r="C202" s="15">
        <v>500</v>
      </c>
      <c r="D202" s="15" t="s">
        <v>2</v>
      </c>
      <c r="E202" s="15">
        <f t="shared" si="18"/>
        <v>397.9192570064983</v>
      </c>
      <c r="F202" s="13">
        <f t="shared" si="19"/>
        <v>5.9027473261788677</v>
      </c>
      <c r="G202" s="13">
        <f t="shared" si="20"/>
        <v>343.85333910909975</v>
      </c>
      <c r="H202" s="13">
        <f t="shared" si="21"/>
        <v>-156.14666089090025</v>
      </c>
      <c r="I202" s="15">
        <f t="shared" si="22"/>
        <v>156.14666089090025</v>
      </c>
      <c r="J202" s="15">
        <f>SUMSQ($H$3:H202)/B202</f>
        <v>38258.389595024892</v>
      </c>
      <c r="K202" s="15">
        <f>SUM($I$3:I202)/B202</f>
        <v>155.09294456075173</v>
      </c>
      <c r="L202" s="15">
        <f t="shared" si="23"/>
        <v>31.229332178180051</v>
      </c>
      <c r="M202" s="15">
        <f>AVERAGE($L$3:L202)</f>
        <v>35.000528288048834</v>
      </c>
      <c r="N202" s="15">
        <f>SUM($H$3:H202)/K202</f>
        <v>1.7213584194870393</v>
      </c>
    </row>
    <row r="203" spans="1:14" x14ac:dyDescent="0.3">
      <c r="A203" s="17">
        <v>41155.708333333336</v>
      </c>
      <c r="B203" s="13">
        <v>201</v>
      </c>
      <c r="C203" s="15">
        <v>498</v>
      </c>
      <c r="D203" s="15" t="s">
        <v>2</v>
      </c>
      <c r="E203" s="15">
        <f t="shared" si="18"/>
        <v>427.94347990454878</v>
      </c>
      <c r="F203" s="13">
        <f t="shared" si="19"/>
        <v>13.139189997740351</v>
      </c>
      <c r="G203" s="13">
        <f t="shared" si="20"/>
        <v>403.82200433267718</v>
      </c>
      <c r="H203" s="13">
        <f t="shared" si="21"/>
        <v>-94.177995667322818</v>
      </c>
      <c r="I203" s="15">
        <f t="shared" si="22"/>
        <v>94.177995667322818</v>
      </c>
      <c r="J203" s="15">
        <f>SUMSQ($H$3:H203)/B203</f>
        <v>38112.176188422352</v>
      </c>
      <c r="K203" s="15">
        <f>SUM($I$3:I203)/B203</f>
        <v>154.78988511352074</v>
      </c>
      <c r="L203" s="15">
        <f t="shared" si="23"/>
        <v>18.911244109904178</v>
      </c>
      <c r="M203" s="15">
        <f>AVERAGE($L$3:L203)</f>
        <v>34.920482098107819</v>
      </c>
      <c r="N203" s="15">
        <f>SUM($H$3:H203)/K203</f>
        <v>1.116303885933116</v>
      </c>
    </row>
    <row r="204" spans="1:14" x14ac:dyDescent="0.3">
      <c r="A204" s="17">
        <v>41155.75</v>
      </c>
      <c r="B204" s="13">
        <v>202</v>
      </c>
      <c r="C204" s="15">
        <v>482</v>
      </c>
      <c r="D204" s="15" t="s">
        <v>2</v>
      </c>
      <c r="E204" s="15">
        <f t="shared" si="18"/>
        <v>444.16043593318409</v>
      </c>
      <c r="F204" s="13">
        <f t="shared" si="19"/>
        <v>14.062519807008837</v>
      </c>
      <c r="G204" s="13">
        <f t="shared" si="20"/>
        <v>441.08266990228913</v>
      </c>
      <c r="H204" s="13">
        <f t="shared" si="21"/>
        <v>-40.917330097710874</v>
      </c>
      <c r="I204" s="15">
        <f t="shared" si="22"/>
        <v>40.917330097710874</v>
      </c>
      <c r="J204" s="15">
        <f>SUMSQ($H$3:H204)/B204</f>
        <v>37931.790305817907</v>
      </c>
      <c r="K204" s="15">
        <f>SUM($I$3:I204)/B204</f>
        <v>154.22615959364052</v>
      </c>
      <c r="L204" s="15">
        <f t="shared" si="23"/>
        <v>8.4890726343798484</v>
      </c>
      <c r="M204" s="15">
        <f>AVERAGE($L$3:L204)</f>
        <v>34.789633536406193</v>
      </c>
      <c r="N204" s="15">
        <f>SUM($H$3:H204)/K204</f>
        <v>0.85507685923789778</v>
      </c>
    </row>
    <row r="205" spans="1:14" x14ac:dyDescent="0.3">
      <c r="A205" s="17">
        <v>41155.791666666664</v>
      </c>
      <c r="B205" s="13">
        <v>203</v>
      </c>
      <c r="C205" s="15">
        <v>374</v>
      </c>
      <c r="D205" s="15" t="s">
        <v>2</v>
      </c>
      <c r="E205" s="15">
        <f t="shared" si="18"/>
        <v>423.11230515322882</v>
      </c>
      <c r="F205" s="13">
        <f t="shared" si="19"/>
        <v>3.5293246309196036</v>
      </c>
      <c r="G205" s="13">
        <f t="shared" si="20"/>
        <v>458.2229557401929</v>
      </c>
      <c r="H205" s="13">
        <f t="shared" si="21"/>
        <v>84.222955740192901</v>
      </c>
      <c r="I205" s="15">
        <f t="shared" si="22"/>
        <v>84.222955740192901</v>
      </c>
      <c r="J205" s="15">
        <f>SUMSQ($H$3:H205)/B205</f>
        <v>37779.87757659523</v>
      </c>
      <c r="K205" s="15">
        <f>SUM($I$3:I205)/B205</f>
        <v>153.88131622490431</v>
      </c>
      <c r="L205" s="15">
        <f t="shared" si="23"/>
        <v>22.519506882404521</v>
      </c>
      <c r="M205" s="15">
        <f>AVERAGE($L$3:L205)</f>
        <v>34.729189562741162</v>
      </c>
      <c r="N205" s="15">
        <f>SUM($H$3:H205)/K205</f>
        <v>1.4043171789745339</v>
      </c>
    </row>
    <row r="206" spans="1:14" x14ac:dyDescent="0.3">
      <c r="A206" s="17">
        <v>41155.833333333336</v>
      </c>
      <c r="B206" s="13">
        <v>204</v>
      </c>
      <c r="C206" s="15">
        <v>261</v>
      </c>
      <c r="D206" s="15" t="s">
        <v>2</v>
      </c>
      <c r="E206" s="15">
        <f t="shared" si="18"/>
        <v>374.47861360726017</v>
      </c>
      <c r="F206" s="13">
        <f t="shared" si="19"/>
        <v>-12.119580222146871</v>
      </c>
      <c r="G206" s="13">
        <f t="shared" si="20"/>
        <v>426.64162978414845</v>
      </c>
      <c r="H206" s="13">
        <f t="shared" si="21"/>
        <v>165.64162978414845</v>
      </c>
      <c r="I206" s="15">
        <f t="shared" si="22"/>
        <v>165.64162978414845</v>
      </c>
      <c r="J206" s="15">
        <f>SUMSQ($H$3:H206)/B206</f>
        <v>37729.177929246966</v>
      </c>
      <c r="K206" s="15">
        <f>SUM($I$3:I206)/B206</f>
        <v>153.93896482078296</v>
      </c>
      <c r="L206" s="15">
        <f t="shared" si="23"/>
        <v>63.464225970938102</v>
      </c>
      <c r="M206" s="15">
        <f>AVERAGE($L$3:L206)</f>
        <v>34.870047584349969</v>
      </c>
      <c r="N206" s="15">
        <f>SUM($H$3:H206)/K206</f>
        <v>2.4798127369923462</v>
      </c>
    </row>
    <row r="207" spans="1:14" x14ac:dyDescent="0.3">
      <c r="A207" s="17">
        <v>41156.625</v>
      </c>
      <c r="B207" s="13">
        <v>205</v>
      </c>
      <c r="C207" s="15">
        <v>292</v>
      </c>
      <c r="D207" s="15" t="s">
        <v>2</v>
      </c>
      <c r="E207" s="15">
        <f t="shared" si="18"/>
        <v>349.73502952508215</v>
      </c>
      <c r="F207" s="13">
        <f t="shared" si="19"/>
        <v>-15.906781380156215</v>
      </c>
      <c r="G207" s="13">
        <f t="shared" si="20"/>
        <v>362.35903338511332</v>
      </c>
      <c r="H207" s="13">
        <f t="shared" si="21"/>
        <v>70.359033385113321</v>
      </c>
      <c r="I207" s="15">
        <f t="shared" si="22"/>
        <v>70.359033385113321</v>
      </c>
      <c r="J207" s="15">
        <f>SUMSQ($H$3:H207)/B207</f>
        <v>37569.281420220825</v>
      </c>
      <c r="K207" s="15">
        <f>SUM($I$3:I207)/B207</f>
        <v>153.53125783816995</v>
      </c>
      <c r="L207" s="15">
        <f t="shared" si="23"/>
        <v>24.095559378463467</v>
      </c>
      <c r="M207" s="15">
        <f>AVERAGE($L$3:L207)</f>
        <v>34.817489105296865</v>
      </c>
      <c r="N207" s="15">
        <f>SUM($H$3:H207)/K207</f>
        <v>2.9446696746511623</v>
      </c>
    </row>
    <row r="208" spans="1:14" x14ac:dyDescent="0.3">
      <c r="A208" s="17">
        <v>41156.666666666664</v>
      </c>
      <c r="B208" s="13">
        <v>206</v>
      </c>
      <c r="C208" s="15">
        <v>458</v>
      </c>
      <c r="D208" s="15" t="s">
        <v>2</v>
      </c>
      <c r="E208" s="15">
        <f t="shared" si="18"/>
        <v>382.21452066755751</v>
      </c>
      <c r="F208" s="13">
        <f t="shared" si="19"/>
        <v>-1.3908996233667423</v>
      </c>
      <c r="G208" s="13">
        <f t="shared" si="20"/>
        <v>333.82824814492596</v>
      </c>
      <c r="H208" s="13">
        <f t="shared" si="21"/>
        <v>-124.17175185507404</v>
      </c>
      <c r="I208" s="15">
        <f t="shared" si="22"/>
        <v>124.17175185507404</v>
      </c>
      <c r="J208" s="15">
        <f>SUMSQ($H$3:H208)/B208</f>
        <v>37461.753956815664</v>
      </c>
      <c r="K208" s="15">
        <f>SUM($I$3:I208)/B208</f>
        <v>153.38873596446558</v>
      </c>
      <c r="L208" s="15">
        <f t="shared" si="23"/>
        <v>27.111736212898265</v>
      </c>
      <c r="M208" s="15">
        <f>AVERAGE($L$3:L208)</f>
        <v>34.780082537858036</v>
      </c>
      <c r="N208" s="15">
        <f>SUM($H$3:H208)/K208</f>
        <v>2.1378824536894414</v>
      </c>
    </row>
    <row r="209" spans="1:14" x14ac:dyDescent="0.3">
      <c r="A209" s="17">
        <v>41156.708333333336</v>
      </c>
      <c r="B209" s="13">
        <v>207</v>
      </c>
      <c r="C209" s="15">
        <v>844.428</v>
      </c>
      <c r="D209" s="15" t="s">
        <v>2</v>
      </c>
      <c r="E209" s="15">
        <f t="shared" si="18"/>
        <v>520.87856446729029</v>
      </c>
      <c r="F209" s="13">
        <f t="shared" si="19"/>
        <v>40.625583403563112</v>
      </c>
      <c r="G209" s="13">
        <f t="shared" si="20"/>
        <v>380.82362104419076</v>
      </c>
      <c r="H209" s="13">
        <f t="shared" si="21"/>
        <v>-463.60437895580924</v>
      </c>
      <c r="I209" s="15">
        <f t="shared" si="22"/>
        <v>463.60437895580924</v>
      </c>
      <c r="J209" s="15">
        <f>SUMSQ($H$3:H209)/B209</f>
        <v>38319.083745367287</v>
      </c>
      <c r="K209" s="15">
        <f>SUM($I$3:I209)/B209</f>
        <v>154.88736225910975</v>
      </c>
      <c r="L209" s="15">
        <f t="shared" si="23"/>
        <v>54.90158769673782</v>
      </c>
      <c r="M209" s="15">
        <f>AVERAGE($L$3:L209)</f>
        <v>34.877287876789822</v>
      </c>
      <c r="N209" s="15">
        <f>SUM($H$3:H209)/K209</f>
        <v>-0.87597393205523322</v>
      </c>
    </row>
    <row r="210" spans="1:14" x14ac:dyDescent="0.3">
      <c r="A210" s="17">
        <v>41156.75</v>
      </c>
      <c r="B210" s="13">
        <v>208</v>
      </c>
      <c r="C210" s="15">
        <v>811.56399999999996</v>
      </c>
      <c r="D210" s="15" t="s">
        <v>2</v>
      </c>
      <c r="E210" s="15">
        <f t="shared" si="18"/>
        <v>608.08419512710316</v>
      </c>
      <c r="F210" s="13">
        <f t="shared" si="19"/>
        <v>54.599597580438036</v>
      </c>
      <c r="G210" s="13">
        <f t="shared" si="20"/>
        <v>561.50414787085344</v>
      </c>
      <c r="H210" s="13">
        <f t="shared" si="21"/>
        <v>-250.05985212914652</v>
      </c>
      <c r="I210" s="15">
        <f t="shared" si="22"/>
        <v>250.05985212914652</v>
      </c>
      <c r="J210" s="15">
        <f>SUMSQ($H$3:H210)/B210</f>
        <v>38435.482042970572</v>
      </c>
      <c r="K210" s="15">
        <f>SUM($I$3:I210)/B210</f>
        <v>155.34492230656184</v>
      </c>
      <c r="L210" s="15">
        <f t="shared" si="23"/>
        <v>30.812092715934487</v>
      </c>
      <c r="M210" s="15">
        <f>AVERAGE($L$3:L210)</f>
        <v>34.857743669285711</v>
      </c>
      <c r="N210" s="15">
        <f>SUM($H$3:H210)/K210</f>
        <v>-2.4831010769164257</v>
      </c>
    </row>
    <row r="211" spans="1:14" x14ac:dyDescent="0.3">
      <c r="A211" s="17">
        <v>41156.791666666664</v>
      </c>
      <c r="B211" s="13">
        <v>209</v>
      </c>
      <c r="C211" s="15">
        <v>552</v>
      </c>
      <c r="D211" s="15" t="s">
        <v>2</v>
      </c>
      <c r="E211" s="15">
        <f t="shared" si="18"/>
        <v>591.25893658897223</v>
      </c>
      <c r="F211" s="13">
        <f t="shared" si="19"/>
        <v>33.172140744867349</v>
      </c>
      <c r="G211" s="13">
        <f t="shared" si="20"/>
        <v>662.68379270754122</v>
      </c>
      <c r="H211" s="13">
        <f t="shared" si="21"/>
        <v>110.68379270754122</v>
      </c>
      <c r="I211" s="15">
        <f t="shared" si="22"/>
        <v>110.68379270754122</v>
      </c>
      <c r="J211" s="15">
        <f>SUMSQ($H$3:H211)/B211</f>
        <v>38310.196970842131</v>
      </c>
      <c r="K211" s="15">
        <f>SUM($I$3:I211)/B211</f>
        <v>155.13123269125552</v>
      </c>
      <c r="L211" s="15">
        <f t="shared" si="23"/>
        <v>20.051411722380656</v>
      </c>
      <c r="M211" s="15">
        <f>AVERAGE($L$3:L211)</f>
        <v>34.786899975759852</v>
      </c>
      <c r="N211" s="15">
        <f>SUM($H$3:H211)/K211</f>
        <v>-1.7730365858227677</v>
      </c>
    </row>
    <row r="212" spans="1:14" x14ac:dyDescent="0.3">
      <c r="A212" s="17">
        <v>41156.833333333336</v>
      </c>
      <c r="B212" s="13">
        <v>210</v>
      </c>
      <c r="C212" s="15">
        <v>385</v>
      </c>
      <c r="D212" s="15" t="s">
        <v>2</v>
      </c>
      <c r="E212" s="15">
        <f t="shared" si="18"/>
        <v>529.38125561228048</v>
      </c>
      <c r="F212" s="13">
        <f t="shared" si="19"/>
        <v>4.6571942283996215</v>
      </c>
      <c r="G212" s="13">
        <f t="shared" si="20"/>
        <v>624.43107733383954</v>
      </c>
      <c r="H212" s="13">
        <f t="shared" si="21"/>
        <v>239.43107733383954</v>
      </c>
      <c r="I212" s="15">
        <f t="shared" si="22"/>
        <v>239.43107733383954</v>
      </c>
      <c r="J212" s="15">
        <f>SUMSQ($H$3:H212)/B212</f>
        <v>38400.754322377376</v>
      </c>
      <c r="K212" s="15">
        <f>SUM($I$3:I212)/B212</f>
        <v>155.53266052288689</v>
      </c>
      <c r="L212" s="15">
        <f t="shared" si="23"/>
        <v>62.189890216581702</v>
      </c>
      <c r="M212" s="15">
        <f>AVERAGE($L$3:L212)</f>
        <v>34.917390405478045</v>
      </c>
      <c r="N212" s="15">
        <f>SUM($H$3:H212)/K212</f>
        <v>-0.2290340415433168</v>
      </c>
    </row>
    <row r="213" spans="1:14" x14ac:dyDescent="0.3">
      <c r="A213" s="17">
        <v>41157.625</v>
      </c>
      <c r="B213" s="13">
        <v>211</v>
      </c>
      <c r="C213" s="15">
        <v>245</v>
      </c>
      <c r="D213" s="15" t="s">
        <v>2</v>
      </c>
      <c r="E213" s="15">
        <f t="shared" si="18"/>
        <v>444.06687892859634</v>
      </c>
      <c r="F213" s="13">
        <f t="shared" si="19"/>
        <v>-22.334277045225505</v>
      </c>
      <c r="G213" s="13">
        <f t="shared" si="20"/>
        <v>534.03844984068007</v>
      </c>
      <c r="H213" s="13">
        <f t="shared" si="21"/>
        <v>289.03844984068007</v>
      </c>
      <c r="I213" s="15">
        <f t="shared" si="22"/>
        <v>289.03844984068007</v>
      </c>
      <c r="J213" s="15">
        <f>SUMSQ($H$3:H213)/B213</f>
        <v>38614.699683343853</v>
      </c>
      <c r="K213" s="15">
        <f>SUM($I$3:I213)/B213</f>
        <v>156.16538938221294</v>
      </c>
      <c r="L213" s="15">
        <f t="shared" si="23"/>
        <v>117.97487748599187</v>
      </c>
      <c r="M213" s="15">
        <f>AVERAGE($L$3:L213)</f>
        <v>35.311027785006551</v>
      </c>
      <c r="N213" s="15">
        <f>SUM($H$3:H213)/K213</f>
        <v>1.6227422542962162</v>
      </c>
    </row>
    <row r="214" spans="1:14" x14ac:dyDescent="0.3">
      <c r="A214" s="17">
        <v>41157.666666666664</v>
      </c>
      <c r="B214" s="13">
        <v>212</v>
      </c>
      <c r="C214" s="15">
        <v>430</v>
      </c>
      <c r="D214" s="15" t="s">
        <v>2</v>
      </c>
      <c r="E214" s="15">
        <f t="shared" si="18"/>
        <v>439.84681525001741</v>
      </c>
      <c r="F214" s="13">
        <f t="shared" si="19"/>
        <v>-16.900013035231531</v>
      </c>
      <c r="G214" s="13">
        <f t="shared" si="20"/>
        <v>421.73260188337082</v>
      </c>
      <c r="H214" s="13">
        <f t="shared" si="21"/>
        <v>-8.267398116629181</v>
      </c>
      <c r="I214" s="15">
        <f t="shared" si="22"/>
        <v>8.267398116629181</v>
      </c>
      <c r="J214" s="15">
        <f>SUMSQ($H$3:H214)/B214</f>
        <v>38432.877278571563</v>
      </c>
      <c r="K214" s="15">
        <f>SUM($I$3:I214)/B214</f>
        <v>155.4677573479413</v>
      </c>
      <c r="L214" s="15">
        <f t="shared" si="23"/>
        <v>1.9226507247974838</v>
      </c>
      <c r="M214" s="15">
        <f>AVERAGE($L$3:L214)</f>
        <v>35.153535440382925</v>
      </c>
      <c r="N214" s="15">
        <f>SUM($H$3:H214)/K214</f>
        <v>1.5768464283167052</v>
      </c>
    </row>
    <row r="215" spans="1:14" x14ac:dyDescent="0.3">
      <c r="A215" s="17">
        <v>41157.708333333336</v>
      </c>
      <c r="B215" s="13">
        <v>213</v>
      </c>
      <c r="C215" s="15">
        <v>844.428</v>
      </c>
      <c r="D215" s="15" t="s">
        <v>2</v>
      </c>
      <c r="E215" s="15">
        <f t="shared" si="18"/>
        <v>561.22117067501222</v>
      </c>
      <c r="F215" s="13">
        <f t="shared" si="19"/>
        <v>24.582297502836369</v>
      </c>
      <c r="G215" s="13">
        <f t="shared" si="20"/>
        <v>422.94680221478586</v>
      </c>
      <c r="H215" s="13">
        <f t="shared" si="21"/>
        <v>-421.48119778521414</v>
      </c>
      <c r="I215" s="15">
        <f t="shared" si="22"/>
        <v>421.48119778521414</v>
      </c>
      <c r="J215" s="15">
        <f>SUMSQ($H$3:H215)/B215</f>
        <v>39086.4618926931</v>
      </c>
      <c r="K215" s="15">
        <f>SUM($I$3:I215)/B215</f>
        <v>156.71664673966561</v>
      </c>
      <c r="L215" s="15">
        <f t="shared" si="23"/>
        <v>49.913219100410473</v>
      </c>
      <c r="M215" s="15">
        <f>AVERAGE($L$3:L215)</f>
        <v>35.222829729866618</v>
      </c>
      <c r="N215" s="15">
        <f>SUM($H$3:H215)/K215</f>
        <v>-1.1251671316425269</v>
      </c>
    </row>
    <row r="216" spans="1:14" x14ac:dyDescent="0.3">
      <c r="A216" s="17">
        <v>41157.75</v>
      </c>
      <c r="B216" s="13">
        <v>214</v>
      </c>
      <c r="C216" s="15">
        <v>811.56399999999996</v>
      </c>
      <c r="D216" s="15" t="s">
        <v>2</v>
      </c>
      <c r="E216" s="15">
        <f t="shared" si="18"/>
        <v>636.32401947250855</v>
      </c>
      <c r="F216" s="13">
        <f t="shared" si="19"/>
        <v>39.738462891234356</v>
      </c>
      <c r="G216" s="13">
        <f t="shared" si="20"/>
        <v>585.80346817784857</v>
      </c>
      <c r="H216" s="13">
        <f t="shared" si="21"/>
        <v>-225.76053182215139</v>
      </c>
      <c r="I216" s="15">
        <f t="shared" si="22"/>
        <v>225.76053182215139</v>
      </c>
      <c r="J216" s="15">
        <f>SUMSQ($H$3:H216)/B216</f>
        <v>39141.982247066589</v>
      </c>
      <c r="K216" s="15">
        <f>SUM($I$3:I216)/B216</f>
        <v>157.03928171668656</v>
      </c>
      <c r="L216" s="15">
        <f t="shared" si="23"/>
        <v>27.8179578963768</v>
      </c>
      <c r="M216" s="15">
        <f>AVERAGE($L$3:L216)</f>
        <v>35.18822752503722</v>
      </c>
      <c r="N216" s="15">
        <f>SUM($H$3:H216)/K216</f>
        <v>-2.560460970779713</v>
      </c>
    </row>
    <row r="217" spans="1:14" x14ac:dyDescent="0.3">
      <c r="A217" s="17">
        <v>41157.791666666664</v>
      </c>
      <c r="B217" s="13">
        <v>215</v>
      </c>
      <c r="C217" s="15">
        <v>579.56399999999996</v>
      </c>
      <c r="D217" s="15" t="s">
        <v>2</v>
      </c>
      <c r="E217" s="15">
        <f t="shared" si="18"/>
        <v>619.29601363075597</v>
      </c>
      <c r="F217" s="13">
        <f t="shared" si="19"/>
        <v>22.708522271338271</v>
      </c>
      <c r="G217" s="13">
        <f t="shared" si="20"/>
        <v>676.0624823637429</v>
      </c>
      <c r="H217" s="13">
        <f t="shared" si="21"/>
        <v>96.498482363742937</v>
      </c>
      <c r="I217" s="15">
        <f t="shared" si="22"/>
        <v>96.498482363742937</v>
      </c>
      <c r="J217" s="15">
        <f>SUMSQ($H$3:H217)/B217</f>
        <v>39003.23794405003</v>
      </c>
      <c r="K217" s="15">
        <f>SUM($I$3:I217)/B217</f>
        <v>156.75769660341706</v>
      </c>
      <c r="L217" s="15">
        <f t="shared" si="23"/>
        <v>16.65018571956556</v>
      </c>
      <c r="M217" s="15">
        <f>AVERAGE($L$3:L217)</f>
        <v>35.102004074779217</v>
      </c>
      <c r="N217" s="15">
        <f>SUM($H$3:H217)/K217</f>
        <v>-1.9494702714613101</v>
      </c>
    </row>
    <row r="218" spans="1:14" x14ac:dyDescent="0.3">
      <c r="A218" s="17">
        <v>41157.833333333336</v>
      </c>
      <c r="B218" s="13">
        <v>216</v>
      </c>
      <c r="C218" s="15">
        <v>412</v>
      </c>
      <c r="D218" s="15" t="s">
        <v>2</v>
      </c>
      <c r="E218" s="15">
        <f t="shared" si="18"/>
        <v>557.10720954152919</v>
      </c>
      <c r="F218" s="13">
        <f t="shared" si="19"/>
        <v>-2.7606756368312446</v>
      </c>
      <c r="G218" s="13">
        <f t="shared" si="20"/>
        <v>642.00453590209429</v>
      </c>
      <c r="H218" s="13">
        <f t="shared" si="21"/>
        <v>230.00453590209429</v>
      </c>
      <c r="I218" s="15">
        <f t="shared" si="22"/>
        <v>230.00453590209429</v>
      </c>
      <c r="J218" s="15">
        <f>SUMSQ($H$3:H218)/B218</f>
        <v>39067.584465306914</v>
      </c>
      <c r="K218" s="15">
        <f>SUM($I$3:I218)/B218</f>
        <v>157.09680234091095</v>
      </c>
      <c r="L218" s="15">
        <f t="shared" si="23"/>
        <v>55.826343665556863</v>
      </c>
      <c r="M218" s="15">
        <f>AVERAGE($L$3:L218)</f>
        <v>35.197950091403186</v>
      </c>
      <c r="N218" s="15">
        <f>SUM($H$3:H218)/K218</f>
        <v>-0.48116786798106481</v>
      </c>
    </row>
    <row r="219" spans="1:14" x14ac:dyDescent="0.3">
      <c r="A219" s="17">
        <v>41158.625</v>
      </c>
      <c r="B219" s="13">
        <v>217</v>
      </c>
      <c r="C219" s="15">
        <v>270</v>
      </c>
      <c r="D219" s="15" t="s">
        <v>2</v>
      </c>
      <c r="E219" s="15">
        <f t="shared" si="18"/>
        <v>470.97504667907043</v>
      </c>
      <c r="F219" s="13">
        <f t="shared" si="19"/>
        <v>-27.772121804519497</v>
      </c>
      <c r="G219" s="13">
        <f t="shared" si="20"/>
        <v>554.34653390469794</v>
      </c>
      <c r="H219" s="13">
        <f t="shared" si="21"/>
        <v>284.34653390469794</v>
      </c>
      <c r="I219" s="15">
        <f t="shared" si="22"/>
        <v>284.34653390469794</v>
      </c>
      <c r="J219" s="15">
        <f>SUMSQ($H$3:H219)/B219</f>
        <v>39260.143759677005</v>
      </c>
      <c r="K219" s="15">
        <f>SUM($I$3:I219)/B219</f>
        <v>157.68320663383162</v>
      </c>
      <c r="L219" s="15">
        <f t="shared" si="23"/>
        <v>105.31353107581405</v>
      </c>
      <c r="M219" s="15">
        <f>AVERAGE($L$3:L219)</f>
        <v>35.521063367829044</v>
      </c>
      <c r="N219" s="15">
        <f>SUM($H$3:H219)/K219</f>
        <v>1.3238987518845233</v>
      </c>
    </row>
    <row r="220" spans="1:14" x14ac:dyDescent="0.3">
      <c r="A220" s="17">
        <v>41158.666666666664</v>
      </c>
      <c r="B220" s="13">
        <v>218</v>
      </c>
      <c r="C220" s="15">
        <v>416</v>
      </c>
      <c r="D220" s="15" t="s">
        <v>2</v>
      </c>
      <c r="E220" s="15">
        <f t="shared" si="18"/>
        <v>454.48253267534932</v>
      </c>
      <c r="F220" s="13">
        <f t="shared" si="19"/>
        <v>-24.38823946427998</v>
      </c>
      <c r="G220" s="13">
        <f t="shared" si="20"/>
        <v>443.20292487455094</v>
      </c>
      <c r="H220" s="13">
        <f t="shared" si="21"/>
        <v>27.202924874550945</v>
      </c>
      <c r="I220" s="15">
        <f t="shared" si="22"/>
        <v>27.202924874550945</v>
      </c>
      <c r="J220" s="15">
        <f>SUMSQ($H$3:H220)/B220</f>
        <v>39083.445848493771</v>
      </c>
      <c r="K220" s="15">
        <f>SUM($I$3:I220)/B220</f>
        <v>157.08467323126612</v>
      </c>
      <c r="L220" s="15">
        <f t="shared" si="23"/>
        <v>6.5391646333055151</v>
      </c>
      <c r="M220" s="15">
        <f>AVERAGE($L$3:L220)</f>
        <v>35.388118878221135</v>
      </c>
      <c r="N220" s="15">
        <f>SUM($H$3:H220)/K220</f>
        <v>1.5021167913870328</v>
      </c>
    </row>
    <row r="221" spans="1:14" x14ac:dyDescent="0.3">
      <c r="A221" s="17">
        <v>41158.708333333336</v>
      </c>
      <c r="B221" s="13">
        <v>219</v>
      </c>
      <c r="C221" s="15">
        <v>808</v>
      </c>
      <c r="D221" s="15" t="s">
        <v>2</v>
      </c>
      <c r="E221" s="15">
        <f t="shared" si="18"/>
        <v>560.53777287274443</v>
      </c>
      <c r="F221" s="13">
        <f t="shared" si="19"/>
        <v>14.744804434222544</v>
      </c>
      <c r="G221" s="13">
        <f t="shared" si="20"/>
        <v>430.09429321106933</v>
      </c>
      <c r="H221" s="13">
        <f t="shared" si="21"/>
        <v>-377.90570678893067</v>
      </c>
      <c r="I221" s="15">
        <f t="shared" si="22"/>
        <v>377.90570678893067</v>
      </c>
      <c r="J221" s="15">
        <f>SUMSQ($H$3:H221)/B221</f>
        <v>39557.095516873436</v>
      </c>
      <c r="K221" s="15">
        <f>SUM($I$3:I221)/B221</f>
        <v>158.0929884529906</v>
      </c>
      <c r="L221" s="15">
        <f t="shared" si="23"/>
        <v>46.770508265956764</v>
      </c>
      <c r="M221" s="15">
        <f>AVERAGE($L$3:L221)</f>
        <v>35.440093258987055</v>
      </c>
      <c r="N221" s="15">
        <f>SUM($H$3:H221)/K221</f>
        <v>-0.89786512892005177</v>
      </c>
    </row>
    <row r="222" spans="1:14" x14ac:dyDescent="0.3">
      <c r="A222" s="17">
        <v>41158.75</v>
      </c>
      <c r="B222" s="13">
        <v>220</v>
      </c>
      <c r="C222" s="15">
        <v>811.56399999999996</v>
      </c>
      <c r="D222" s="15" t="s">
        <v>2</v>
      </c>
      <c r="E222" s="15">
        <f t="shared" si="18"/>
        <v>635.8456410109211</v>
      </c>
      <c r="F222" s="13">
        <f t="shared" si="19"/>
        <v>32.913723545408779</v>
      </c>
      <c r="G222" s="13">
        <f t="shared" si="20"/>
        <v>575.28257730696691</v>
      </c>
      <c r="H222" s="13">
        <f t="shared" si="21"/>
        <v>-236.28142269303305</v>
      </c>
      <c r="I222" s="15">
        <f t="shared" si="22"/>
        <v>236.28142269303305</v>
      </c>
      <c r="J222" s="15">
        <f>SUMSQ($H$3:H222)/B222</f>
        <v>39631.058313205118</v>
      </c>
      <c r="K222" s="15">
        <f>SUM($I$3:I222)/B222</f>
        <v>158.448390426809</v>
      </c>
      <c r="L222" s="15">
        <f t="shared" si="23"/>
        <v>29.114330193679493</v>
      </c>
      <c r="M222" s="15">
        <f>AVERAGE($L$3:L222)</f>
        <v>35.411339790508379</v>
      </c>
      <c r="N222" s="15">
        <f>SUM($H$3:H222)/K222</f>
        <v>-2.3870712926329527</v>
      </c>
    </row>
    <row r="223" spans="1:14" x14ac:dyDescent="0.3">
      <c r="A223" s="17">
        <v>41158.791666666664</v>
      </c>
      <c r="B223" s="13">
        <v>221</v>
      </c>
      <c r="C223" s="15">
        <v>558</v>
      </c>
      <c r="D223" s="15" t="s">
        <v>2</v>
      </c>
      <c r="E223" s="15">
        <f t="shared" si="18"/>
        <v>612.49194870764472</v>
      </c>
      <c r="F223" s="13">
        <f t="shared" si="19"/>
        <v>16.033498790803232</v>
      </c>
      <c r="G223" s="13">
        <f t="shared" si="20"/>
        <v>668.75936455632984</v>
      </c>
      <c r="H223" s="13">
        <f t="shared" si="21"/>
        <v>110.75936455632984</v>
      </c>
      <c r="I223" s="15">
        <f t="shared" si="22"/>
        <v>110.75936455632984</v>
      </c>
      <c r="J223" s="15">
        <f>SUMSQ($H$3:H223)/B223</f>
        <v>39507.241926434603</v>
      </c>
      <c r="K223" s="15">
        <f>SUM($I$3:I223)/B223</f>
        <v>158.23260297943128</v>
      </c>
      <c r="L223" s="15">
        <f t="shared" si="23"/>
        <v>19.849348486797464</v>
      </c>
      <c r="M223" s="15">
        <f>AVERAGE($L$3:L223)</f>
        <v>35.340923540265344</v>
      </c>
      <c r="N223" s="15">
        <f>SUM($H$3:H223)/K223</f>
        <v>-1.6903484778681936</v>
      </c>
    </row>
    <row r="224" spans="1:14" x14ac:dyDescent="0.3">
      <c r="A224" s="17">
        <v>41158.833333333336</v>
      </c>
      <c r="B224" s="13">
        <v>222</v>
      </c>
      <c r="C224" s="15">
        <v>406</v>
      </c>
      <c r="D224" s="15" t="s">
        <v>2</v>
      </c>
      <c r="E224" s="15">
        <f t="shared" si="18"/>
        <v>550.54436409535128</v>
      </c>
      <c r="F224" s="13">
        <f t="shared" si="19"/>
        <v>-7.3608262301257685</v>
      </c>
      <c r="G224" s="13">
        <f t="shared" si="20"/>
        <v>628.52544749844799</v>
      </c>
      <c r="H224" s="13">
        <f t="shared" si="21"/>
        <v>222.52544749844799</v>
      </c>
      <c r="I224" s="15">
        <f t="shared" si="22"/>
        <v>222.52544749844799</v>
      </c>
      <c r="J224" s="15">
        <f>SUMSQ($H$3:H224)/B224</f>
        <v>39552.333515884835</v>
      </c>
      <c r="K224" s="15">
        <f>SUM($I$3:I224)/B224</f>
        <v>158.52221038717457</v>
      </c>
      <c r="L224" s="15">
        <f t="shared" si="23"/>
        <v>54.809223521785221</v>
      </c>
      <c r="M224" s="15">
        <f>AVERAGE($L$3:L224)</f>
        <v>35.428618585227149</v>
      </c>
      <c r="N224" s="15">
        <f>SUM($H$3:H224)/K224</f>
        <v>-0.28351101077374352</v>
      </c>
    </row>
    <row r="225" spans="1:14" x14ac:dyDescent="0.3">
      <c r="A225" s="17">
        <v>41159.625</v>
      </c>
      <c r="B225" s="13">
        <v>223</v>
      </c>
      <c r="C225" s="15">
        <v>331</v>
      </c>
      <c r="D225" s="15" t="s">
        <v>2</v>
      </c>
      <c r="E225" s="15">
        <f t="shared" si="18"/>
        <v>484.68105486674591</v>
      </c>
      <c r="F225" s="13">
        <f t="shared" si="19"/>
        <v>-24.911571129669646</v>
      </c>
      <c r="G225" s="13">
        <f t="shared" si="20"/>
        <v>543.1835378652255</v>
      </c>
      <c r="H225" s="13">
        <f t="shared" si="21"/>
        <v>212.1835378652255</v>
      </c>
      <c r="I225" s="15">
        <f t="shared" si="22"/>
        <v>212.1835378652255</v>
      </c>
      <c r="J225" s="15">
        <f>SUMSQ($H$3:H225)/B225</f>
        <v>39576.860512410029</v>
      </c>
      <c r="K225" s="15">
        <f>SUM($I$3:I225)/B225</f>
        <v>158.76284414268153</v>
      </c>
      <c r="L225" s="15">
        <f t="shared" si="23"/>
        <v>64.103787874690482</v>
      </c>
      <c r="M225" s="15">
        <f>AVERAGE($L$3:L225)</f>
        <v>35.557206788318908</v>
      </c>
      <c r="N225" s="15">
        <f>SUM($H$3:H225)/K225</f>
        <v>1.0533997842591489</v>
      </c>
    </row>
    <row r="226" spans="1:14" x14ac:dyDescent="0.3">
      <c r="A226" s="17">
        <v>41159.666666666664</v>
      </c>
      <c r="B226" s="13">
        <v>224</v>
      </c>
      <c r="C226" s="15">
        <v>470</v>
      </c>
      <c r="D226" s="15" t="s">
        <v>2</v>
      </c>
      <c r="E226" s="15">
        <f t="shared" si="18"/>
        <v>480.27673840672213</v>
      </c>
      <c r="F226" s="13">
        <f t="shared" si="19"/>
        <v>-18.759394728775884</v>
      </c>
      <c r="G226" s="13">
        <f t="shared" si="20"/>
        <v>459.76948373707626</v>
      </c>
      <c r="H226" s="13">
        <f t="shared" si="21"/>
        <v>-10.230516262923743</v>
      </c>
      <c r="I226" s="15">
        <f t="shared" si="22"/>
        <v>10.230516262923743</v>
      </c>
      <c r="J226" s="15">
        <f>SUMSQ($H$3:H226)/B226</f>
        <v>39400.645347010905</v>
      </c>
      <c r="K226" s="15">
        <f>SUM($I$3:I226)/B226</f>
        <v>158.09975339321835</v>
      </c>
      <c r="L226" s="15">
        <f t="shared" si="23"/>
        <v>2.1767055878561155</v>
      </c>
      <c r="M226" s="15">
        <f>AVERAGE($L$3:L226)</f>
        <v>35.40818669367399</v>
      </c>
      <c r="N226" s="15">
        <f>SUM($H$3:H226)/K226</f>
        <v>0.99310863006115724</v>
      </c>
    </row>
    <row r="227" spans="1:14" x14ac:dyDescent="0.3">
      <c r="A227" s="17">
        <v>41159.708333333336</v>
      </c>
      <c r="B227" s="13">
        <v>225</v>
      </c>
      <c r="C227" s="15">
        <v>772</v>
      </c>
      <c r="D227" s="15" t="s">
        <v>2</v>
      </c>
      <c r="E227" s="15">
        <f t="shared" si="18"/>
        <v>567.79371688470542</v>
      </c>
      <c r="F227" s="13">
        <f t="shared" si="19"/>
        <v>13.123517233251865</v>
      </c>
      <c r="G227" s="13">
        <f t="shared" si="20"/>
        <v>461.51734367794626</v>
      </c>
      <c r="H227" s="13">
        <f t="shared" si="21"/>
        <v>-310.48265632205374</v>
      </c>
      <c r="I227" s="15">
        <f t="shared" si="22"/>
        <v>310.48265632205374</v>
      </c>
      <c r="J227" s="15">
        <f>SUMSQ($H$3:H227)/B227</f>
        <v>39653.973500476619</v>
      </c>
      <c r="K227" s="15">
        <f>SUM($I$3:I227)/B227</f>
        <v>158.77701073956874</v>
      </c>
      <c r="L227" s="15">
        <f t="shared" si="23"/>
        <v>40.217960663478465</v>
      </c>
      <c r="M227" s="15">
        <f>AVERAGE($L$3:L227)</f>
        <v>35.42956346687312</v>
      </c>
      <c r="N227" s="15">
        <f>SUM($H$3:H227)/K227</f>
        <v>-0.9665909825474569</v>
      </c>
    </row>
    <row r="228" spans="1:14" x14ac:dyDescent="0.3">
      <c r="A228" s="17">
        <v>41159.75</v>
      </c>
      <c r="B228" s="13">
        <v>226</v>
      </c>
      <c r="C228" s="15">
        <v>792</v>
      </c>
      <c r="D228" s="15" t="s">
        <v>2</v>
      </c>
      <c r="E228" s="15">
        <f t="shared" si="18"/>
        <v>635.05560181929377</v>
      </c>
      <c r="F228" s="13">
        <f t="shared" si="19"/>
        <v>29.365027543652811</v>
      </c>
      <c r="G228" s="13">
        <f t="shared" si="20"/>
        <v>580.91723411795726</v>
      </c>
      <c r="H228" s="13">
        <f t="shared" si="21"/>
        <v>-211.08276588204274</v>
      </c>
      <c r="I228" s="15">
        <f t="shared" si="22"/>
        <v>211.08276588204274</v>
      </c>
      <c r="J228" s="15">
        <f>SUMSQ($H$3:H228)/B228</f>
        <v>39675.663591414392</v>
      </c>
      <c r="K228" s="15">
        <f>SUM($I$3:I228)/B228</f>
        <v>159.00845213400444</v>
      </c>
      <c r="L228" s="15">
        <f t="shared" si="23"/>
        <v>26.651864379045797</v>
      </c>
      <c r="M228" s="15">
        <f>AVERAGE($L$3:L228)</f>
        <v>35.390724090378306</v>
      </c>
      <c r="N228" s="15">
        <f>SUM($H$3:H228)/K228</f>
        <v>-2.292678079725734</v>
      </c>
    </row>
    <row r="229" spans="1:14" x14ac:dyDescent="0.3">
      <c r="A229" s="17">
        <v>41159.791666666664</v>
      </c>
      <c r="B229" s="13">
        <v>227</v>
      </c>
      <c r="C229" s="15">
        <v>568</v>
      </c>
      <c r="D229" s="15" t="s">
        <v>2</v>
      </c>
      <c r="E229" s="15">
        <f t="shared" si="18"/>
        <v>614.93892127350557</v>
      </c>
      <c r="F229" s="13">
        <f t="shared" si="19"/>
        <v>14.520515116820508</v>
      </c>
      <c r="G229" s="13">
        <f t="shared" si="20"/>
        <v>664.42062936294656</v>
      </c>
      <c r="H229" s="13">
        <f t="shared" si="21"/>
        <v>96.420629362946556</v>
      </c>
      <c r="I229" s="15">
        <f t="shared" si="22"/>
        <v>96.420629362946556</v>
      </c>
      <c r="J229" s="15">
        <f>SUMSQ($H$3:H229)/B229</f>
        <v>39541.836605402648</v>
      </c>
      <c r="K229" s="15">
        <f>SUM($I$3:I229)/B229</f>
        <v>158.73273485307467</v>
      </c>
      <c r="L229" s="15">
        <f t="shared" si="23"/>
        <v>16.975462916011718</v>
      </c>
      <c r="M229" s="15">
        <f>AVERAGE($L$3:L229)</f>
        <v>35.309599591812812</v>
      </c>
      <c r="N229" s="15">
        <f>SUM($H$3:H229)/K229</f>
        <v>-1.6892203336885319</v>
      </c>
    </row>
    <row r="230" spans="1:14" x14ac:dyDescent="0.3">
      <c r="A230" s="17">
        <v>41159.833333333336</v>
      </c>
      <c r="B230" s="13">
        <v>228</v>
      </c>
      <c r="C230" s="15">
        <v>391</v>
      </c>
      <c r="D230" s="15" t="s">
        <v>2</v>
      </c>
      <c r="E230" s="15">
        <f t="shared" si="18"/>
        <v>547.75724489145387</v>
      </c>
      <c r="F230" s="13">
        <f t="shared" si="19"/>
        <v>-9.9901423328411543</v>
      </c>
      <c r="G230" s="13">
        <f t="shared" si="20"/>
        <v>629.45943639032612</v>
      </c>
      <c r="H230" s="13">
        <f t="shared" si="21"/>
        <v>238.45943639032612</v>
      </c>
      <c r="I230" s="15">
        <f t="shared" si="22"/>
        <v>238.45943639032612</v>
      </c>
      <c r="J230" s="15">
        <f>SUMSQ($H$3:H230)/B230</f>
        <v>39617.806193991193</v>
      </c>
      <c r="K230" s="15">
        <f>SUM($I$3:I230)/B230</f>
        <v>159.08241336858893</v>
      </c>
      <c r="L230" s="15">
        <f t="shared" si="23"/>
        <v>60.987068130518182</v>
      </c>
      <c r="M230" s="15">
        <f>AVERAGE($L$3:L230)</f>
        <v>35.422220067859769</v>
      </c>
      <c r="N230" s="15">
        <f>SUM($H$3:H230)/K230</f>
        <v>-0.1865393308858195</v>
      </c>
    </row>
    <row r="231" spans="1:14" x14ac:dyDescent="0.3">
      <c r="A231" s="17">
        <v>41160.625</v>
      </c>
      <c r="B231" s="13">
        <v>229</v>
      </c>
      <c r="C231" s="15">
        <v>499</v>
      </c>
      <c r="D231" s="15" t="s">
        <v>2</v>
      </c>
      <c r="E231" s="15">
        <f t="shared" si="18"/>
        <v>533.13007142401761</v>
      </c>
      <c r="F231" s="13">
        <f t="shared" si="19"/>
        <v>-11.381251673219683</v>
      </c>
      <c r="G231" s="13">
        <f t="shared" si="20"/>
        <v>537.76710255861269</v>
      </c>
      <c r="H231" s="13">
        <f t="shared" si="21"/>
        <v>38.767102558612692</v>
      </c>
      <c r="I231" s="15">
        <f t="shared" si="22"/>
        <v>38.767102558612692</v>
      </c>
      <c r="J231" s="15">
        <f>SUMSQ($H$3:H231)/B231</f>
        <v>39451.365504239227</v>
      </c>
      <c r="K231" s="15">
        <f>SUM($I$3:I231)/B231</f>
        <v>158.55701899823967</v>
      </c>
      <c r="L231" s="15">
        <f t="shared" si="23"/>
        <v>7.7689584285796975</v>
      </c>
      <c r="M231" s="15">
        <f>AVERAGE($L$3:L231)</f>
        <v>35.30146346681488</v>
      </c>
      <c r="N231" s="15">
        <f>SUM($H$3:H231)/K231</f>
        <v>5.7341993880672695E-2</v>
      </c>
    </row>
    <row r="232" spans="1:14" x14ac:dyDescent="0.3">
      <c r="A232" s="17">
        <v>41160.666666666664</v>
      </c>
      <c r="B232" s="13">
        <v>230</v>
      </c>
      <c r="C232" s="15">
        <v>114</v>
      </c>
      <c r="D232" s="15" t="s">
        <v>2</v>
      </c>
      <c r="E232" s="15">
        <f t="shared" si="18"/>
        <v>407.39104999681228</v>
      </c>
      <c r="F232" s="13">
        <f t="shared" si="19"/>
        <v>-45.688582599415376</v>
      </c>
      <c r="G232" s="13">
        <f t="shared" si="20"/>
        <v>521.74881975079791</v>
      </c>
      <c r="H232" s="13">
        <f t="shared" si="21"/>
        <v>407.74881975079791</v>
      </c>
      <c r="I232" s="15">
        <f t="shared" si="22"/>
        <v>407.74881975079791</v>
      </c>
      <c r="J232" s="15">
        <f>SUMSQ($H$3:H232)/B232</f>
        <v>40002.703480343269</v>
      </c>
      <c r="K232" s="15">
        <f>SUM($I$3:I232)/B232</f>
        <v>159.64046161020732</v>
      </c>
      <c r="L232" s="15">
        <f t="shared" si="23"/>
        <v>357.67440329017359</v>
      </c>
      <c r="M232" s="15">
        <f>AVERAGE($L$3:L232)</f>
        <v>36.703084944307747</v>
      </c>
      <c r="N232" s="15">
        <f>SUM($H$3:H232)/K232</f>
        <v>2.6111224633121464</v>
      </c>
    </row>
    <row r="233" spans="1:14" x14ac:dyDescent="0.3">
      <c r="A233" s="17">
        <v>41160.708333333336</v>
      </c>
      <c r="B233" s="13">
        <v>231</v>
      </c>
      <c r="C233" s="15">
        <v>171</v>
      </c>
      <c r="D233" s="15" t="s">
        <v>2</v>
      </c>
      <c r="E233" s="15">
        <f t="shared" si="18"/>
        <v>336.47373499776859</v>
      </c>
      <c r="F233" s="13">
        <f t="shared" si="19"/>
        <v>-53.257202319303872</v>
      </c>
      <c r="G233" s="13">
        <f t="shared" si="20"/>
        <v>361.7024673973969</v>
      </c>
      <c r="H233" s="13">
        <f t="shared" si="21"/>
        <v>190.7024673973969</v>
      </c>
      <c r="I233" s="15">
        <f t="shared" si="22"/>
        <v>190.7024673973969</v>
      </c>
      <c r="J233" s="15">
        <f>SUMSQ($H$3:H233)/B233</f>
        <v>39986.966370348084</v>
      </c>
      <c r="K233" s="15">
        <f>SUM($I$3:I233)/B233</f>
        <v>159.77492916772761</v>
      </c>
      <c r="L233" s="15">
        <f t="shared" si="23"/>
        <v>111.52191075871163</v>
      </c>
      <c r="M233" s="15">
        <f>AVERAGE($L$3:L233)</f>
        <v>37.026975965149319</v>
      </c>
      <c r="N233" s="15">
        <f>SUM($H$3:H233)/K233</f>
        <v>3.8024943332852068</v>
      </c>
    </row>
    <row r="234" spans="1:14" x14ac:dyDescent="0.3">
      <c r="A234" s="17">
        <v>41160.75</v>
      </c>
      <c r="B234" s="13">
        <v>232</v>
      </c>
      <c r="C234" s="15">
        <v>167</v>
      </c>
      <c r="D234" s="15" t="s">
        <v>2</v>
      </c>
      <c r="E234" s="15">
        <f t="shared" si="18"/>
        <v>285.63161449843801</v>
      </c>
      <c r="F234" s="13">
        <f t="shared" si="19"/>
        <v>-52.532677773311882</v>
      </c>
      <c r="G234" s="13">
        <f t="shared" si="20"/>
        <v>283.21653267846472</v>
      </c>
      <c r="H234" s="13">
        <f t="shared" si="21"/>
        <v>116.21653267846472</v>
      </c>
      <c r="I234" s="15">
        <f t="shared" si="22"/>
        <v>116.21653267846472</v>
      </c>
      <c r="J234" s="15">
        <f>SUMSQ($H$3:H234)/B234</f>
        <v>39872.825491457806</v>
      </c>
      <c r="K234" s="15">
        <f>SUM($I$3:I234)/B234</f>
        <v>159.58717745872218</v>
      </c>
      <c r="L234" s="15">
        <f t="shared" si="23"/>
        <v>69.590738130817201</v>
      </c>
      <c r="M234" s="15">
        <f>AVERAGE($L$3:L234)</f>
        <v>37.167337008966854</v>
      </c>
      <c r="N234" s="15">
        <f>SUM($H$3:H234)/K234</f>
        <v>4.5352001768876287</v>
      </c>
    </row>
    <row r="235" spans="1:14" x14ac:dyDescent="0.3">
      <c r="A235" s="17">
        <v>41160.791666666664</v>
      </c>
      <c r="B235" s="13">
        <v>233</v>
      </c>
      <c r="C235" s="15">
        <v>215</v>
      </c>
      <c r="D235" s="15" t="s">
        <v>2</v>
      </c>
      <c r="E235" s="15">
        <f t="shared" si="18"/>
        <v>264.44213014890659</v>
      </c>
      <c r="F235" s="13">
        <f t="shared" si="19"/>
        <v>-43.129719746177742</v>
      </c>
      <c r="G235" s="13">
        <f t="shared" si="20"/>
        <v>233.09893672512612</v>
      </c>
      <c r="H235" s="13">
        <f t="shared" si="21"/>
        <v>18.098936725126123</v>
      </c>
      <c r="I235" s="15">
        <f t="shared" si="22"/>
        <v>18.098936725126123</v>
      </c>
      <c r="J235" s="15">
        <f>SUMSQ($H$3:H235)/B235</f>
        <v>39703.103371368205</v>
      </c>
      <c r="K235" s="15">
        <f>SUM($I$3:I235)/B235</f>
        <v>158.97993179033764</v>
      </c>
      <c r="L235" s="15">
        <f t="shared" si="23"/>
        <v>8.4181101047098252</v>
      </c>
      <c r="M235" s="15">
        <f>AVERAGE($L$3:L235)</f>
        <v>37.04394976903442</v>
      </c>
      <c r="N235" s="15">
        <f>SUM($H$3:H235)/K235</f>
        <v>4.6663671559708675</v>
      </c>
    </row>
    <row r="236" spans="1:14" x14ac:dyDescent="0.3">
      <c r="A236" s="17">
        <v>41160.833333333336</v>
      </c>
      <c r="B236" s="13">
        <v>234</v>
      </c>
      <c r="C236" s="15">
        <v>194</v>
      </c>
      <c r="D236" s="15" t="s">
        <v>2</v>
      </c>
      <c r="E236" s="15">
        <f t="shared" si="18"/>
        <v>243.30949110423458</v>
      </c>
      <c r="F236" s="13">
        <f t="shared" si="19"/>
        <v>-36.530595535726015</v>
      </c>
      <c r="G236" s="13">
        <f t="shared" si="20"/>
        <v>221.31241040272886</v>
      </c>
      <c r="H236" s="13">
        <f t="shared" si="21"/>
        <v>27.312410402728858</v>
      </c>
      <c r="I236" s="15">
        <f t="shared" si="22"/>
        <v>27.312410402728858</v>
      </c>
      <c r="J236" s="15">
        <f>SUMSQ($H$3:H236)/B236</f>
        <v>39536.619885858112</v>
      </c>
      <c r="K236" s="15">
        <f>SUM($I$3:I236)/B236</f>
        <v>158.417250075006</v>
      </c>
      <c r="L236" s="15">
        <f t="shared" si="23"/>
        <v>14.078562063262298</v>
      </c>
      <c r="M236" s="15">
        <f>AVERAGE($L$3:L236)</f>
        <v>36.945807086531119</v>
      </c>
      <c r="N236" s="15">
        <f>SUM($H$3:H236)/K236</f>
        <v>4.8553496680662542</v>
      </c>
    </row>
    <row r="237" spans="1:14" x14ac:dyDescent="0.3">
      <c r="A237" s="17">
        <v>41161.625</v>
      </c>
      <c r="B237" s="13">
        <v>235</v>
      </c>
      <c r="C237" s="15">
        <v>499</v>
      </c>
      <c r="D237" s="15" t="s">
        <v>2</v>
      </c>
      <c r="E237" s="15">
        <f t="shared" si="18"/>
        <v>320.01664377296419</v>
      </c>
      <c r="F237" s="13">
        <f t="shared" si="19"/>
        <v>-2.5592710743893257</v>
      </c>
      <c r="G237" s="13">
        <f t="shared" si="20"/>
        <v>206.77889556850857</v>
      </c>
      <c r="H237" s="13">
        <f t="shared" si="21"/>
        <v>-292.22110443149143</v>
      </c>
      <c r="I237" s="15">
        <f t="shared" si="22"/>
        <v>292.22110443149143</v>
      </c>
      <c r="J237" s="15">
        <f>SUMSQ($H$3:H237)/B237</f>
        <v>39731.754158153009</v>
      </c>
      <c r="K237" s="15">
        <f>SUM($I$3:I237)/B237</f>
        <v>158.98662817865059</v>
      </c>
      <c r="L237" s="15">
        <f t="shared" si="23"/>
        <v>58.561343573445178</v>
      </c>
      <c r="M237" s="15">
        <f>AVERAGE($L$3:L237)</f>
        <v>37.037788092858413</v>
      </c>
      <c r="N237" s="15">
        <f>SUM($H$3:H237)/K237</f>
        <v>2.9999380677487988</v>
      </c>
    </row>
    <row r="238" spans="1:14" x14ac:dyDescent="0.3">
      <c r="A238" s="17">
        <v>41161.666666666664</v>
      </c>
      <c r="B238" s="13">
        <v>236</v>
      </c>
      <c r="C238" s="15">
        <v>534.428</v>
      </c>
      <c r="D238" s="15" t="s">
        <v>2</v>
      </c>
      <c r="E238" s="15">
        <f t="shared" si="18"/>
        <v>384.34005064107487</v>
      </c>
      <c r="F238" s="13">
        <f t="shared" si="19"/>
        <v>17.505532308360674</v>
      </c>
      <c r="G238" s="13">
        <f t="shared" si="20"/>
        <v>317.45737269857489</v>
      </c>
      <c r="H238" s="13">
        <f t="shared" si="21"/>
        <v>-216.97062730142511</v>
      </c>
      <c r="I238" s="15">
        <f t="shared" si="22"/>
        <v>216.97062730142511</v>
      </c>
      <c r="J238" s="15">
        <f>SUMSQ($H$3:H238)/B238</f>
        <v>39762.874916430221</v>
      </c>
      <c r="K238" s="15">
        <f>SUM($I$3:I238)/B238</f>
        <v>159.23232309018778</v>
      </c>
      <c r="L238" s="15">
        <f t="shared" si="23"/>
        <v>40.598663861441594</v>
      </c>
      <c r="M238" s="15">
        <f>AVERAGE($L$3:L238)</f>
        <v>37.052876549504951</v>
      </c>
      <c r="N238" s="15">
        <f>SUM($H$3:H238)/K238</f>
        <v>1.6327050047965617</v>
      </c>
    </row>
    <row r="239" spans="1:14" x14ac:dyDescent="0.3">
      <c r="A239" s="17">
        <v>41161.708333333336</v>
      </c>
      <c r="B239" s="13">
        <v>237</v>
      </c>
      <c r="C239" s="15">
        <v>671</v>
      </c>
      <c r="D239" s="15" t="s">
        <v>2</v>
      </c>
      <c r="E239" s="15">
        <f t="shared" si="18"/>
        <v>470.33803544875241</v>
      </c>
      <c r="F239" s="13">
        <f t="shared" si="19"/>
        <v>38.05326805815573</v>
      </c>
      <c r="G239" s="13">
        <f t="shared" si="20"/>
        <v>401.84558294943554</v>
      </c>
      <c r="H239" s="13">
        <f t="shared" si="21"/>
        <v>-269.15441705056446</v>
      </c>
      <c r="I239" s="15">
        <f t="shared" si="22"/>
        <v>269.15441705056446</v>
      </c>
      <c r="J239" s="15">
        <f>SUMSQ($H$3:H239)/B239</f>
        <v>39900.77038183697</v>
      </c>
      <c r="K239" s="15">
        <f>SUM($I$3:I239)/B239</f>
        <v>159.69612939381807</v>
      </c>
      <c r="L239" s="15">
        <f t="shared" si="23"/>
        <v>40.112431751201854</v>
      </c>
      <c r="M239" s="15">
        <f>AVERAGE($L$3:L239)</f>
        <v>37.065786065123923</v>
      </c>
      <c r="N239" s="15">
        <f>SUM($H$3:H239)/K239</f>
        <v>-5.7452902901646383E-2</v>
      </c>
    </row>
    <row r="240" spans="1:14" x14ac:dyDescent="0.3">
      <c r="A240" s="17">
        <v>41161.75</v>
      </c>
      <c r="B240" s="13">
        <v>238</v>
      </c>
      <c r="C240" s="15">
        <v>560</v>
      </c>
      <c r="D240" s="15" t="s">
        <v>2</v>
      </c>
      <c r="E240" s="15">
        <f t="shared" si="18"/>
        <v>497.23662481412669</v>
      </c>
      <c r="F240" s="13">
        <f t="shared" si="19"/>
        <v>34.706864450321291</v>
      </c>
      <c r="G240" s="13">
        <f t="shared" si="20"/>
        <v>508.39130350690812</v>
      </c>
      <c r="H240" s="13">
        <f t="shared" si="21"/>
        <v>-51.608696493091884</v>
      </c>
      <c r="I240" s="15">
        <f t="shared" si="22"/>
        <v>51.608696493091884</v>
      </c>
      <c r="J240" s="15">
        <f>SUMSQ($H$3:H240)/B240</f>
        <v>39744.311084239824</v>
      </c>
      <c r="K240" s="15">
        <f>SUM($I$3:I240)/B240</f>
        <v>159.24198051608391</v>
      </c>
      <c r="L240" s="15">
        <f t="shared" si="23"/>
        <v>9.2158386594806938</v>
      </c>
      <c r="M240" s="15">
        <f>AVERAGE($L$3:L240)</f>
        <v>36.948769479385923</v>
      </c>
      <c r="N240" s="15">
        <f>SUM($H$3:H240)/K240</f>
        <v>-0.38170652306590935</v>
      </c>
    </row>
    <row r="241" spans="1:14" x14ac:dyDescent="0.3">
      <c r="A241" s="17">
        <v>41161.791666666664</v>
      </c>
      <c r="B241" s="13">
        <v>239</v>
      </c>
      <c r="C241" s="15">
        <v>496</v>
      </c>
      <c r="D241" s="15" t="s">
        <v>2</v>
      </c>
      <c r="E241" s="15">
        <f t="shared" si="18"/>
        <v>496.86563736988865</v>
      </c>
      <c r="F241" s="13">
        <f t="shared" si="19"/>
        <v>24.183508881953493</v>
      </c>
      <c r="G241" s="13">
        <f t="shared" si="20"/>
        <v>531.94348926444798</v>
      </c>
      <c r="H241" s="13">
        <f t="shared" si="21"/>
        <v>35.943489264447976</v>
      </c>
      <c r="I241" s="15">
        <f t="shared" si="22"/>
        <v>35.943489264447976</v>
      </c>
      <c r="J241" s="15">
        <f>SUMSQ($H$3:H241)/B241</f>
        <v>39583.42247895222</v>
      </c>
      <c r="K241" s="15">
        <f>SUM($I$3:I241)/B241</f>
        <v>158.72608724724864</v>
      </c>
      <c r="L241" s="15">
        <f t="shared" si="23"/>
        <v>7.2466712226709626</v>
      </c>
      <c r="M241" s="15">
        <f>AVERAGE($L$3:L241)</f>
        <v>36.824492917642345</v>
      </c>
      <c r="N241" s="15">
        <f>SUM($H$3:H241)/K241</f>
        <v>-0.15649735891102723</v>
      </c>
    </row>
    <row r="242" spans="1:14" x14ac:dyDescent="0.3">
      <c r="A242" s="17">
        <v>41161.833333333336</v>
      </c>
      <c r="B242" s="13">
        <v>240</v>
      </c>
      <c r="C242" s="15">
        <v>356</v>
      </c>
      <c r="D242" s="15" t="s">
        <v>2</v>
      </c>
      <c r="E242" s="15">
        <f t="shared" si="18"/>
        <v>454.60594615892205</v>
      </c>
      <c r="F242" s="13">
        <f t="shared" si="19"/>
        <v>4.2505488540774667</v>
      </c>
      <c r="G242" s="13">
        <f t="shared" si="20"/>
        <v>521.0491462518421</v>
      </c>
      <c r="H242" s="13">
        <f t="shared" si="21"/>
        <v>165.0491462518421</v>
      </c>
      <c r="I242" s="15">
        <f t="shared" si="22"/>
        <v>165.0491462518421</v>
      </c>
      <c r="J242" s="15">
        <f>SUMSQ($H$3:H242)/B242</f>
        <v>39531.996638116849</v>
      </c>
      <c r="K242" s="15">
        <f>SUM($I$3:I242)/B242</f>
        <v>158.75243332643444</v>
      </c>
      <c r="L242" s="15">
        <f t="shared" si="23"/>
        <v>46.362119733663512</v>
      </c>
      <c r="M242" s="15">
        <f>AVERAGE($L$3:L242)</f>
        <v>36.864233029375768</v>
      </c>
      <c r="N242" s="15">
        <f>SUM($H$3:H242)/K242</f>
        <v>0.88319233834395472</v>
      </c>
    </row>
    <row r="243" spans="1:14" x14ac:dyDescent="0.3">
      <c r="A243" s="17">
        <v>41162.625</v>
      </c>
      <c r="B243" s="13">
        <v>241</v>
      </c>
      <c r="C243" s="15">
        <v>346</v>
      </c>
      <c r="D243" s="15" t="s">
        <v>2</v>
      </c>
      <c r="E243" s="15">
        <f t="shared" si="18"/>
        <v>422.02416231124545</v>
      </c>
      <c r="F243" s="13">
        <f t="shared" si="19"/>
        <v>-6.7991509564487549</v>
      </c>
      <c r="G243" s="13">
        <f t="shared" si="20"/>
        <v>458.85649501299952</v>
      </c>
      <c r="H243" s="13">
        <f t="shared" si="21"/>
        <v>112.85649501299952</v>
      </c>
      <c r="I243" s="15">
        <f t="shared" si="22"/>
        <v>112.85649501299952</v>
      </c>
      <c r="J243" s="15">
        <f>SUMSQ($H$3:H243)/B243</f>
        <v>39420.812371845073</v>
      </c>
      <c r="K243" s="15">
        <f>SUM($I$3:I243)/B243</f>
        <v>158.56199374837041</v>
      </c>
      <c r="L243" s="15">
        <f t="shared" si="23"/>
        <v>32.617484107803328</v>
      </c>
      <c r="M243" s="15">
        <f>AVERAGE($L$3:L243)</f>
        <v>36.846611664555965</v>
      </c>
      <c r="N243" s="15">
        <f>SUM($H$3:H243)/K243</f>
        <v>1.5960030637730724</v>
      </c>
    </row>
    <row r="244" spans="1:14" x14ac:dyDescent="0.3">
      <c r="A244" s="17">
        <v>41162.666666666664</v>
      </c>
      <c r="B244" s="13">
        <v>242</v>
      </c>
      <c r="C244" s="15">
        <v>488</v>
      </c>
      <c r="D244" s="15" t="s">
        <v>2</v>
      </c>
      <c r="E244" s="15">
        <f t="shared" si="18"/>
        <v>441.81691361787182</v>
      </c>
      <c r="F244" s="13">
        <f t="shared" si="19"/>
        <v>1.1784197224737838</v>
      </c>
      <c r="G244" s="13">
        <f t="shared" si="20"/>
        <v>415.22501135479672</v>
      </c>
      <c r="H244" s="13">
        <f t="shared" si="21"/>
        <v>-72.77498864520328</v>
      </c>
      <c r="I244" s="15">
        <f t="shared" si="22"/>
        <v>72.77498864520328</v>
      </c>
      <c r="J244" s="15">
        <f>SUMSQ($H$3:H244)/B244</f>
        <v>39279.801572673437</v>
      </c>
      <c r="K244" s="15">
        <f>SUM($I$3:I244)/B244</f>
        <v>158.20750199174572</v>
      </c>
      <c r="L244" s="15">
        <f t="shared" si="23"/>
        <v>14.912907509262968</v>
      </c>
      <c r="M244" s="15">
        <f>AVERAGE($L$3:L244)</f>
        <v>36.755976523418383</v>
      </c>
      <c r="N244" s="15">
        <f>SUM($H$3:H244)/K244</f>
        <v>1.1395821115016977</v>
      </c>
    </row>
    <row r="245" spans="1:14" x14ac:dyDescent="0.3">
      <c r="A245" s="17">
        <v>41162.708333333336</v>
      </c>
      <c r="B245" s="13">
        <v>243</v>
      </c>
      <c r="C245" s="15">
        <v>844.428</v>
      </c>
      <c r="D245" s="15" t="s">
        <v>2</v>
      </c>
      <c r="E245" s="15">
        <f t="shared" si="18"/>
        <v>562.60023953251016</v>
      </c>
      <c r="F245" s="13">
        <f t="shared" si="19"/>
        <v>37.05989158012315</v>
      </c>
      <c r="G245" s="13">
        <f t="shared" si="20"/>
        <v>442.99533334034561</v>
      </c>
      <c r="H245" s="13">
        <f t="shared" si="21"/>
        <v>-401.43266665965439</v>
      </c>
      <c r="I245" s="15">
        <f t="shared" si="22"/>
        <v>401.43266665965439</v>
      </c>
      <c r="J245" s="15">
        <f>SUMSQ($H$3:H245)/B245</f>
        <v>39781.317557401046</v>
      </c>
      <c r="K245" s="15">
        <f>SUM($I$3:I245)/B245</f>
        <v>159.20842859531737</v>
      </c>
      <c r="L245" s="15">
        <f t="shared" si="23"/>
        <v>47.539004706103348</v>
      </c>
      <c r="M245" s="15">
        <f>AVERAGE($L$3:L245)</f>
        <v>36.80035112499322</v>
      </c>
      <c r="N245" s="15">
        <f>SUM($H$3:H245)/K245</f>
        <v>-1.389010804488249</v>
      </c>
    </row>
    <row r="246" spans="1:14" x14ac:dyDescent="0.3">
      <c r="A246" s="17">
        <v>41162.75</v>
      </c>
      <c r="B246" s="13">
        <v>244</v>
      </c>
      <c r="C246" s="15">
        <v>811.56399999999996</v>
      </c>
      <c r="D246" s="15" t="s">
        <v>2</v>
      </c>
      <c r="E246" s="15">
        <f t="shared" si="18"/>
        <v>637.28936767275707</v>
      </c>
      <c r="F246" s="13">
        <f t="shared" si="19"/>
        <v>48.348662548160277</v>
      </c>
      <c r="G246" s="13">
        <f t="shared" si="20"/>
        <v>599.66013111263328</v>
      </c>
      <c r="H246" s="13">
        <f t="shared" si="21"/>
        <v>-211.90386888736668</v>
      </c>
      <c r="I246" s="15">
        <f t="shared" si="22"/>
        <v>211.90386888736668</v>
      </c>
      <c r="J246" s="15">
        <f>SUMSQ($H$3:H246)/B246</f>
        <v>39802.309082368389</v>
      </c>
      <c r="K246" s="15">
        <f>SUM($I$3:I246)/B246</f>
        <v>159.42439351454709</v>
      </c>
      <c r="L246" s="15">
        <f t="shared" si="23"/>
        <v>26.110555530724216</v>
      </c>
      <c r="M246" s="15">
        <f>AVERAGE($L$3:L246)</f>
        <v>36.756540487311788</v>
      </c>
      <c r="N246" s="15">
        <f>SUM($H$3:H246)/K246</f>
        <v>-2.7163101381492414</v>
      </c>
    </row>
    <row r="247" spans="1:14" x14ac:dyDescent="0.3">
      <c r="A247" s="17">
        <v>41162.791666666664</v>
      </c>
      <c r="B247" s="13">
        <v>245</v>
      </c>
      <c r="C247" s="15">
        <v>579.56399999999996</v>
      </c>
      <c r="D247" s="15" t="s">
        <v>2</v>
      </c>
      <c r="E247" s="15">
        <f t="shared" si="18"/>
        <v>619.97175737092994</v>
      </c>
      <c r="F247" s="13">
        <f t="shared" si="19"/>
        <v>28.648780693164056</v>
      </c>
      <c r="G247" s="13">
        <f t="shared" si="20"/>
        <v>685.63803022091736</v>
      </c>
      <c r="H247" s="13">
        <f t="shared" si="21"/>
        <v>106.07403022091739</v>
      </c>
      <c r="I247" s="15">
        <f t="shared" si="22"/>
        <v>106.07403022091739</v>
      </c>
      <c r="J247" s="15">
        <f>SUMSQ($H$3:H247)/B247</f>
        <v>39685.775983613035</v>
      </c>
      <c r="K247" s="15">
        <f>SUM($I$3:I247)/B247</f>
        <v>159.20663692967511</v>
      </c>
      <c r="L247" s="15">
        <f t="shared" si="23"/>
        <v>18.30238424417621</v>
      </c>
      <c r="M247" s="15">
        <f>AVERAGE($L$3:L247)</f>
        <v>36.681217400605114</v>
      </c>
      <c r="N247" s="15">
        <f>SUM($H$3:H247)/K247</f>
        <v>-2.0537590169395474</v>
      </c>
    </row>
    <row r="248" spans="1:14" x14ac:dyDescent="0.3">
      <c r="A248" s="17">
        <v>41162.833333333336</v>
      </c>
      <c r="B248" s="13">
        <v>246</v>
      </c>
      <c r="C248" s="15">
        <v>390</v>
      </c>
      <c r="D248" s="15" t="s">
        <v>2</v>
      </c>
      <c r="E248" s="15">
        <f t="shared" si="18"/>
        <v>550.980230159651</v>
      </c>
      <c r="F248" s="13">
        <f t="shared" si="19"/>
        <v>-0.6433116781688426</v>
      </c>
      <c r="G248" s="13">
        <f t="shared" si="20"/>
        <v>648.62053806409403</v>
      </c>
      <c r="H248" s="13">
        <f t="shared" si="21"/>
        <v>258.62053806409403</v>
      </c>
      <c r="I248" s="15">
        <f t="shared" si="22"/>
        <v>258.62053806409403</v>
      </c>
      <c r="J248" s="15">
        <f>SUMSQ($H$3:H248)/B248</f>
        <v>39796.340238592507</v>
      </c>
      <c r="K248" s="15">
        <f>SUM($I$3:I248)/B248</f>
        <v>159.61075847900204</v>
      </c>
      <c r="L248" s="15">
        <f t="shared" si="23"/>
        <v>66.312958477972828</v>
      </c>
      <c r="M248" s="15">
        <f>AVERAGE($L$3:L248)</f>
        <v>36.801671632626928</v>
      </c>
      <c r="N248" s="15">
        <f>SUM($H$3:H248)/K248</f>
        <v>-0.42823885268259743</v>
      </c>
    </row>
    <row r="249" spans="1:14" x14ac:dyDescent="0.3">
      <c r="A249" s="17">
        <v>41163.625</v>
      </c>
      <c r="B249" s="13">
        <v>247</v>
      </c>
      <c r="C249" s="15">
        <v>326</v>
      </c>
      <c r="D249" s="15" t="s">
        <v>2</v>
      </c>
      <c r="E249" s="15">
        <f t="shared" si="18"/>
        <v>483.48616111175568</v>
      </c>
      <c r="F249" s="13">
        <f t="shared" si="19"/>
        <v>-20.698538889086787</v>
      </c>
      <c r="G249" s="13">
        <f t="shared" si="20"/>
        <v>550.33691848148214</v>
      </c>
      <c r="H249" s="13">
        <f t="shared" si="21"/>
        <v>224.33691848148214</v>
      </c>
      <c r="I249" s="15">
        <f t="shared" si="22"/>
        <v>224.33691848148214</v>
      </c>
      <c r="J249" s="15">
        <f>SUMSQ($H$3:H249)/B249</f>
        <v>39838.974703188353</v>
      </c>
      <c r="K249" s="15">
        <f>SUM($I$3:I249)/B249</f>
        <v>159.87280770978131</v>
      </c>
      <c r="L249" s="15">
        <f t="shared" si="23"/>
        <v>68.815005669166311</v>
      </c>
      <c r="M249" s="15">
        <f>AVERAGE($L$3:L249)</f>
        <v>36.931280272450977</v>
      </c>
      <c r="N249" s="15">
        <f>SUM($H$3:H249)/K249</f>
        <v>0.97568431198003958</v>
      </c>
    </row>
    <row r="250" spans="1:14" x14ac:dyDescent="0.3">
      <c r="A250" s="17">
        <v>41163.666666666664</v>
      </c>
      <c r="B250" s="13">
        <v>248</v>
      </c>
      <c r="C250" s="15">
        <v>534.428</v>
      </c>
      <c r="D250" s="15" t="s">
        <v>2</v>
      </c>
      <c r="E250" s="15">
        <f t="shared" si="18"/>
        <v>498.76871277822892</v>
      </c>
      <c r="F250" s="13">
        <f t="shared" si="19"/>
        <v>-9.9042117224187791</v>
      </c>
      <c r="G250" s="13">
        <f t="shared" si="20"/>
        <v>462.78762222266892</v>
      </c>
      <c r="H250" s="13">
        <f t="shared" si="21"/>
        <v>-71.640377777331082</v>
      </c>
      <c r="I250" s="15">
        <f t="shared" si="22"/>
        <v>71.640377777331082</v>
      </c>
      <c r="J250" s="15">
        <f>SUMSQ($H$3:H250)/B250</f>
        <v>39699.028610546782</v>
      </c>
      <c r="K250" s="15">
        <f>SUM($I$3:I250)/B250</f>
        <v>159.51703178263432</v>
      </c>
      <c r="L250" s="15">
        <f t="shared" si="23"/>
        <v>13.405056953851796</v>
      </c>
      <c r="M250" s="15">
        <f>AVERAGE($L$3:L250)</f>
        <v>36.836416468746947</v>
      </c>
      <c r="N250" s="15">
        <f>SUM($H$3:H250)/K250</f>
        <v>0.52875239511876504</v>
      </c>
    </row>
    <row r="251" spans="1:14" x14ac:dyDescent="0.3">
      <c r="A251" s="17">
        <v>41163.708333333336</v>
      </c>
      <c r="B251" s="13">
        <v>249</v>
      </c>
      <c r="C251" s="15">
        <v>844.428</v>
      </c>
      <c r="D251" s="15" t="s">
        <v>2</v>
      </c>
      <c r="E251" s="15">
        <f t="shared" si="18"/>
        <v>602.46649894476013</v>
      </c>
      <c r="F251" s="13">
        <f t="shared" si="19"/>
        <v>24.176387644266221</v>
      </c>
      <c r="G251" s="13">
        <f t="shared" si="20"/>
        <v>488.86450105581014</v>
      </c>
      <c r="H251" s="13">
        <f t="shared" si="21"/>
        <v>-355.56349894418986</v>
      </c>
      <c r="I251" s="15">
        <f t="shared" si="22"/>
        <v>355.56349894418986</v>
      </c>
      <c r="J251" s="15">
        <f>SUMSQ($H$3:H251)/B251</f>
        <v>40047.32729798006</v>
      </c>
      <c r="K251" s="15">
        <f>SUM($I$3:I251)/B251</f>
        <v>160.30436699211847</v>
      </c>
      <c r="L251" s="15">
        <f t="shared" si="23"/>
        <v>42.107023801222823</v>
      </c>
      <c r="M251" s="15">
        <f>AVERAGE($L$3:L251)</f>
        <v>36.857583566467738</v>
      </c>
      <c r="N251" s="15">
        <f>SUM($H$3:H251)/K251</f>
        <v>-1.691897054434085</v>
      </c>
    </row>
    <row r="252" spans="1:14" x14ac:dyDescent="0.3">
      <c r="A252" s="17">
        <v>41163.75</v>
      </c>
      <c r="B252" s="13">
        <v>250</v>
      </c>
      <c r="C252" s="15">
        <v>811.56399999999996</v>
      </c>
      <c r="D252" s="15" t="s">
        <v>2</v>
      </c>
      <c r="E252" s="15">
        <f t="shared" si="18"/>
        <v>665.19574926133203</v>
      </c>
      <c r="F252" s="13">
        <f t="shared" si="19"/>
        <v>35.742246445957917</v>
      </c>
      <c r="G252" s="13">
        <f t="shared" si="20"/>
        <v>626.64288658902638</v>
      </c>
      <c r="H252" s="13">
        <f t="shared" si="21"/>
        <v>-184.92111341097359</v>
      </c>
      <c r="I252" s="15">
        <f t="shared" si="22"/>
        <v>184.92111341097359</v>
      </c>
      <c r="J252" s="15">
        <f>SUMSQ($H$3:H252)/B252</f>
        <v>40023.921261528762</v>
      </c>
      <c r="K252" s="15">
        <f>SUM($I$3:I252)/B252</f>
        <v>160.4028339777939</v>
      </c>
      <c r="L252" s="15">
        <f t="shared" si="23"/>
        <v>22.785770858610483</v>
      </c>
      <c r="M252" s="15">
        <f>AVERAGE($L$3:L252)</f>
        <v>36.801296315636314</v>
      </c>
      <c r="N252" s="15">
        <f>SUM($H$3:H252)/K252</f>
        <v>-2.8437128473740505</v>
      </c>
    </row>
    <row r="253" spans="1:14" x14ac:dyDescent="0.3">
      <c r="A253" s="17">
        <v>41163.791666666664</v>
      </c>
      <c r="B253" s="13">
        <v>251</v>
      </c>
      <c r="C253" s="15">
        <v>579.56399999999996</v>
      </c>
      <c r="D253" s="15" t="s">
        <v>2</v>
      </c>
      <c r="E253" s="15">
        <f t="shared" si="18"/>
        <v>639.50622448293234</v>
      </c>
      <c r="F253" s="13">
        <f t="shared" si="19"/>
        <v>17.312715078650633</v>
      </c>
      <c r="G253" s="13">
        <f t="shared" si="20"/>
        <v>700.93799570728993</v>
      </c>
      <c r="H253" s="13">
        <f t="shared" si="21"/>
        <v>121.37399570728996</v>
      </c>
      <c r="I253" s="15">
        <f t="shared" si="22"/>
        <v>121.37399570728996</v>
      </c>
      <c r="J253" s="15">
        <f>SUMSQ($H$3:H253)/B253</f>
        <v>39923.15522795276</v>
      </c>
      <c r="K253" s="15">
        <f>SUM($I$3:I253)/B253</f>
        <v>160.24734059823012</v>
      </c>
      <c r="L253" s="15">
        <f t="shared" si="23"/>
        <v>20.942293811777468</v>
      </c>
      <c r="M253" s="15">
        <f>AVERAGE($L$3:L253)</f>
        <v>36.738113038728507</v>
      </c>
      <c r="N253" s="15">
        <f>SUM($H$3:H253)/K253</f>
        <v>-2.08905559855679</v>
      </c>
    </row>
    <row r="254" spans="1:14" x14ac:dyDescent="0.3">
      <c r="A254" s="17">
        <v>41163.833333333336</v>
      </c>
      <c r="B254" s="13">
        <v>252</v>
      </c>
      <c r="C254" s="15">
        <v>427</v>
      </c>
      <c r="D254" s="15" t="s">
        <v>2</v>
      </c>
      <c r="E254" s="15">
        <f t="shared" si="18"/>
        <v>575.75435713805257</v>
      </c>
      <c r="F254" s="13">
        <f t="shared" si="19"/>
        <v>-7.0066596484084869</v>
      </c>
      <c r="G254" s="13">
        <f t="shared" si="20"/>
        <v>656.81893956158297</v>
      </c>
      <c r="H254" s="13">
        <f t="shared" si="21"/>
        <v>229.81893956158297</v>
      </c>
      <c r="I254" s="15">
        <f t="shared" si="22"/>
        <v>229.81893956158297</v>
      </c>
      <c r="J254" s="15">
        <f>SUMSQ($H$3:H254)/B254</f>
        <v>39974.320266656163</v>
      </c>
      <c r="K254" s="15">
        <f>SUM($I$3:I254)/B254</f>
        <v>160.52341837189425</v>
      </c>
      <c r="L254" s="15">
        <f t="shared" si="23"/>
        <v>53.821765705288747</v>
      </c>
      <c r="M254" s="15">
        <f>AVERAGE($L$3:L254)</f>
        <v>36.80590531121485</v>
      </c>
      <c r="N254" s="15">
        <f>SUM($H$3:H254)/K254</f>
        <v>-0.65377790688365611</v>
      </c>
    </row>
    <row r="255" spans="1:14" x14ac:dyDescent="0.3">
      <c r="A255" s="17">
        <v>41164.625</v>
      </c>
      <c r="B255" s="13">
        <v>253</v>
      </c>
      <c r="C255" s="15">
        <v>318</v>
      </c>
      <c r="D255" s="15" t="s">
        <v>2</v>
      </c>
      <c r="E255" s="15">
        <f t="shared" si="18"/>
        <v>498.42804999663673</v>
      </c>
      <c r="F255" s="13">
        <f t="shared" si="19"/>
        <v>-28.102553896310692</v>
      </c>
      <c r="G255" s="13">
        <f t="shared" si="20"/>
        <v>568.74769748964411</v>
      </c>
      <c r="H255" s="13">
        <f t="shared" si="21"/>
        <v>250.74769748964411</v>
      </c>
      <c r="I255" s="15">
        <f t="shared" si="22"/>
        <v>250.74769748964411</v>
      </c>
      <c r="J255" s="15">
        <f>SUMSQ($H$3:H255)/B255</f>
        <v>40064.834446615459</v>
      </c>
      <c r="K255" s="15">
        <f>SUM($I$3:I255)/B255</f>
        <v>160.88003607591696</v>
      </c>
      <c r="L255" s="15">
        <f t="shared" si="23"/>
        <v>78.851477198001291</v>
      </c>
      <c r="M255" s="15">
        <f>AVERAGE($L$3:L255)</f>
        <v>36.972093342387922</v>
      </c>
      <c r="N255" s="15">
        <f>SUM($H$3:H255)/K255</f>
        <v>0.90627175737240795</v>
      </c>
    </row>
    <row r="256" spans="1:14" x14ac:dyDescent="0.3">
      <c r="A256" s="17">
        <v>41164.666666666664</v>
      </c>
      <c r="B256" s="13">
        <v>254</v>
      </c>
      <c r="C256" s="15">
        <v>509</v>
      </c>
      <c r="D256" s="15" t="s">
        <v>2</v>
      </c>
      <c r="E256" s="15">
        <f t="shared" si="18"/>
        <v>501.59963499764569</v>
      </c>
      <c r="F256" s="13">
        <f t="shared" si="19"/>
        <v>-18.720312227114796</v>
      </c>
      <c r="G256" s="13">
        <f t="shared" si="20"/>
        <v>470.32549610032606</v>
      </c>
      <c r="H256" s="13">
        <f t="shared" si="21"/>
        <v>-38.674503899673937</v>
      </c>
      <c r="I256" s="15">
        <f t="shared" si="22"/>
        <v>38.674503899673937</v>
      </c>
      <c r="J256" s="15">
        <f>SUMSQ($H$3:H256)/B256</f>
        <v>39912.987528525977</v>
      </c>
      <c r="K256" s="15">
        <f>SUM($I$3:I256)/B256</f>
        <v>160.39891193349081</v>
      </c>
      <c r="L256" s="15">
        <f t="shared" si="23"/>
        <v>7.5981343614290635</v>
      </c>
      <c r="M256" s="15">
        <f>AVERAGE($L$3:L256)</f>
        <v>36.85644783458887</v>
      </c>
      <c r="N256" s="15">
        <f>SUM($H$3:H256)/K256</f>
        <v>0.66787565968903573</v>
      </c>
    </row>
    <row r="257" spans="1:14" x14ac:dyDescent="0.3">
      <c r="A257" s="17">
        <v>41164.708333333336</v>
      </c>
      <c r="B257" s="13">
        <v>255</v>
      </c>
      <c r="C257" s="15">
        <v>844.428</v>
      </c>
      <c r="D257" s="15" t="s">
        <v>2</v>
      </c>
      <c r="E257" s="15">
        <f t="shared" si="18"/>
        <v>604.44814449835189</v>
      </c>
      <c r="F257" s="13">
        <f t="shared" si="19"/>
        <v>17.750334291231503</v>
      </c>
      <c r="G257" s="13">
        <f t="shared" si="20"/>
        <v>482.87932277053091</v>
      </c>
      <c r="H257" s="13">
        <f t="shared" si="21"/>
        <v>-361.54867722946909</v>
      </c>
      <c r="I257" s="15">
        <f t="shared" si="22"/>
        <v>361.54867722946909</v>
      </c>
      <c r="J257" s="15">
        <f>SUMSQ($H$3:H257)/B257</f>
        <v>40269.083444125397</v>
      </c>
      <c r="K257" s="15">
        <f>SUM($I$3:I257)/B257</f>
        <v>161.18773454249464</v>
      </c>
      <c r="L257" s="15">
        <f t="shared" si="23"/>
        <v>42.815808716606874</v>
      </c>
      <c r="M257" s="15">
        <f>AVERAGE($L$3:L257)</f>
        <v>36.879817877263449</v>
      </c>
      <c r="N257" s="15">
        <f>SUM($H$3:H257)/K257</f>
        <v>-1.5784212665474924</v>
      </c>
    </row>
    <row r="258" spans="1:14" x14ac:dyDescent="0.3">
      <c r="A258" s="17">
        <v>41164.75</v>
      </c>
      <c r="B258" s="13">
        <v>256</v>
      </c>
      <c r="C258" s="15">
        <v>811.56399999999996</v>
      </c>
      <c r="D258" s="15" t="s">
        <v>2</v>
      </c>
      <c r="E258" s="15">
        <f t="shared" si="18"/>
        <v>666.5829011488463</v>
      </c>
      <c r="F258" s="13">
        <f t="shared" si="19"/>
        <v>31.065660999010372</v>
      </c>
      <c r="G258" s="13">
        <f t="shared" si="20"/>
        <v>622.19847878958342</v>
      </c>
      <c r="H258" s="13">
        <f t="shared" si="21"/>
        <v>-189.36552121041655</v>
      </c>
      <c r="I258" s="15">
        <f t="shared" si="22"/>
        <v>189.36552121041655</v>
      </c>
      <c r="J258" s="15">
        <f>SUMSQ($H$3:H258)/B258</f>
        <v>40251.857729981515</v>
      </c>
      <c r="K258" s="15">
        <f>SUM($I$3:I258)/B258</f>
        <v>161.2978040216662</v>
      </c>
      <c r="L258" s="15">
        <f t="shared" si="23"/>
        <v>23.333405770883942</v>
      </c>
      <c r="M258" s="15">
        <f>AVERAGE($L$3:L258)</f>
        <v>36.826902204972903</v>
      </c>
      <c r="N258" s="15">
        <f>SUM($H$3:H258)/K258</f>
        <v>-2.7513559283131377</v>
      </c>
    </row>
    <row r="259" spans="1:14" x14ac:dyDescent="0.3">
      <c r="A259" s="17">
        <v>41164.791666666664</v>
      </c>
      <c r="B259" s="13">
        <v>257</v>
      </c>
      <c r="C259" s="15">
        <v>579.56399999999996</v>
      </c>
      <c r="D259" s="15" t="s">
        <v>2</v>
      </c>
      <c r="E259" s="15">
        <f t="shared" si="18"/>
        <v>640.47723080419235</v>
      </c>
      <c r="F259" s="13">
        <f t="shared" si="19"/>
        <v>13.914261595911071</v>
      </c>
      <c r="G259" s="13">
        <f t="shared" si="20"/>
        <v>697.64856214785664</v>
      </c>
      <c r="H259" s="13">
        <f t="shared" si="21"/>
        <v>118.08456214785667</v>
      </c>
      <c r="I259" s="15">
        <f t="shared" si="22"/>
        <v>118.08456214785667</v>
      </c>
      <c r="J259" s="15">
        <f>SUMSQ($H$3:H259)/B259</f>
        <v>40149.49238401914</v>
      </c>
      <c r="K259" s="15">
        <f>SUM($I$3:I259)/B259</f>
        <v>161.12965911165139</v>
      </c>
      <c r="L259" s="15">
        <f t="shared" si="23"/>
        <v>20.374723438284068</v>
      </c>
      <c r="M259" s="15">
        <f>AVERAGE($L$3:L259)</f>
        <v>36.762885945180344</v>
      </c>
      <c r="N259" s="15">
        <f>SUM($H$3:H259)/K259</f>
        <v>-2.021372781192047</v>
      </c>
    </row>
    <row r="260" spans="1:14" x14ac:dyDescent="0.3">
      <c r="A260" s="17">
        <v>41164.833333333336</v>
      </c>
      <c r="B260" s="13">
        <v>258</v>
      </c>
      <c r="C260" s="15">
        <v>427</v>
      </c>
      <c r="D260" s="15" t="s">
        <v>2</v>
      </c>
      <c r="E260" s="15">
        <f t="shared" ref="E260:E323" si="24">$Q$2*C260+(1-$Q$2)*E259</f>
        <v>576.43406156293463</v>
      </c>
      <c r="F260" s="13">
        <f t="shared" ref="F260:F323" si="25">$Q$3*(E260-E259)+(1-$Q$3)*F259</f>
        <v>-9.4729676552395663</v>
      </c>
      <c r="G260" s="13">
        <f t="shared" ref="G260:G323" si="26">E259+F259</f>
        <v>654.3914924001034</v>
      </c>
      <c r="H260" s="13">
        <f t="shared" ref="H260:H323" si="27">G260-C260</f>
        <v>227.3914924001034</v>
      </c>
      <c r="I260" s="15">
        <f t="shared" ref="I260:I323" si="28">ABS(H260)</f>
        <v>227.3914924001034</v>
      </c>
      <c r="J260" s="15">
        <f>SUMSQ($H$3:H260)/B260</f>
        <v>40194.288501972347</v>
      </c>
      <c r="K260" s="15">
        <f>SUM($I$3:I260)/B260</f>
        <v>161.38648792284692</v>
      </c>
      <c r="L260" s="15">
        <f t="shared" ref="L260:L323" si="29">(I260/C260)*100</f>
        <v>53.253276908689315</v>
      </c>
      <c r="M260" s="15">
        <f>AVERAGE($L$3:L260)</f>
        <v>36.826802189224956</v>
      </c>
      <c r="N260" s="15">
        <f>SUM($H$3:H260)/K260</f>
        <v>-0.60916880983209132</v>
      </c>
    </row>
    <row r="261" spans="1:14" x14ac:dyDescent="0.3">
      <c r="A261" s="17">
        <v>41165.625</v>
      </c>
      <c r="B261" s="13">
        <v>259</v>
      </c>
      <c r="C261" s="15">
        <v>352</v>
      </c>
      <c r="D261" s="15" t="s">
        <v>2</v>
      </c>
      <c r="E261" s="15">
        <f t="shared" si="24"/>
        <v>509.10384309405424</v>
      </c>
      <c r="F261" s="13">
        <f t="shared" si="25"/>
        <v>-26.830142899331811</v>
      </c>
      <c r="G261" s="13">
        <f t="shared" si="26"/>
        <v>566.96109390769504</v>
      </c>
      <c r="H261" s="13">
        <f t="shared" si="27"/>
        <v>214.96109390769504</v>
      </c>
      <c r="I261" s="15">
        <f t="shared" si="28"/>
        <v>214.96109390769504</v>
      </c>
      <c r="J261" s="15">
        <f>SUMSQ($H$3:H261)/B261</f>
        <v>40217.508515068948</v>
      </c>
      <c r="K261" s="15">
        <f>SUM($I$3:I261)/B261</f>
        <v>161.59333968340619</v>
      </c>
      <c r="L261" s="15">
        <f t="shared" si="29"/>
        <v>61.068492587413367</v>
      </c>
      <c r="M261" s="15">
        <f>AVERAGE($L$3:L261)</f>
        <v>36.920399449449619</v>
      </c>
      <c r="N261" s="15">
        <f>SUM($H$3:H261)/K261</f>
        <v>0.72187058801614579</v>
      </c>
    </row>
    <row r="262" spans="1:14" x14ac:dyDescent="0.3">
      <c r="A262" s="17">
        <v>41165.666666666664</v>
      </c>
      <c r="B262" s="13">
        <v>260</v>
      </c>
      <c r="C262" s="15">
        <v>491</v>
      </c>
      <c r="D262" s="15" t="s">
        <v>2</v>
      </c>
      <c r="E262" s="15">
        <f t="shared" si="24"/>
        <v>503.67269016583793</v>
      </c>
      <c r="F262" s="13">
        <f t="shared" si="25"/>
        <v>-20.410445907997158</v>
      </c>
      <c r="G262" s="13">
        <f t="shared" si="26"/>
        <v>482.27370019472244</v>
      </c>
      <c r="H262" s="13">
        <f t="shared" si="27"/>
        <v>-8.7262998052775629</v>
      </c>
      <c r="I262" s="15">
        <f t="shared" si="28"/>
        <v>8.7262998052775629</v>
      </c>
      <c r="J262" s="15">
        <f>SUMSQ($H$3:H262)/B262</f>
        <v>40063.118668119809</v>
      </c>
      <c r="K262" s="15">
        <f>SUM($I$3:I262)/B262</f>
        <v>161.00538953002876</v>
      </c>
      <c r="L262" s="15">
        <f t="shared" si="29"/>
        <v>1.7772504695066318</v>
      </c>
      <c r="M262" s="15">
        <f>AVERAGE($L$3:L262)</f>
        <v>36.785233491834454</v>
      </c>
      <c r="N262" s="15">
        <f>SUM($H$3:H262)/K262</f>
        <v>0.67030786762170547</v>
      </c>
    </row>
    <row r="263" spans="1:14" x14ac:dyDescent="0.3">
      <c r="A263" s="17">
        <v>41165.708333333336</v>
      </c>
      <c r="B263" s="13">
        <v>261</v>
      </c>
      <c r="C263" s="15">
        <v>844.428</v>
      </c>
      <c r="D263" s="15" t="s">
        <v>2</v>
      </c>
      <c r="E263" s="15">
        <f t="shared" si="24"/>
        <v>605.89928311608651</v>
      </c>
      <c r="F263" s="13">
        <f t="shared" si="25"/>
        <v>16.380665749476563</v>
      </c>
      <c r="G263" s="13">
        <f t="shared" si="26"/>
        <v>483.26224425784079</v>
      </c>
      <c r="H263" s="13">
        <f t="shared" si="27"/>
        <v>-361.16575574215921</v>
      </c>
      <c r="I263" s="15">
        <f t="shared" si="28"/>
        <v>361.16575574215921</v>
      </c>
      <c r="J263" s="15">
        <f>SUMSQ($H$3:H263)/B263</f>
        <v>40409.392938053468</v>
      </c>
      <c r="K263" s="15">
        <f>SUM($I$3:I263)/B263</f>
        <v>161.77228748486451</v>
      </c>
      <c r="L263" s="15">
        <f t="shared" si="29"/>
        <v>42.770461867934181</v>
      </c>
      <c r="M263" s="15">
        <f>AVERAGE($L$3:L263)</f>
        <v>36.808165401321425</v>
      </c>
      <c r="N263" s="15">
        <f>SUM($H$3:H263)/K263</f>
        <v>-1.565426194732995</v>
      </c>
    </row>
    <row r="264" spans="1:14" x14ac:dyDescent="0.3">
      <c r="A264" s="17">
        <v>41165.75</v>
      </c>
      <c r="B264" s="13">
        <v>262</v>
      </c>
      <c r="C264" s="15">
        <v>811.56399999999996</v>
      </c>
      <c r="D264" s="15" t="s">
        <v>2</v>
      </c>
      <c r="E264" s="15">
        <f t="shared" si="24"/>
        <v>667.59869818126049</v>
      </c>
      <c r="F264" s="13">
        <f t="shared" si="25"/>
        <v>29.976290544185787</v>
      </c>
      <c r="G264" s="13">
        <f t="shared" si="26"/>
        <v>622.27994886556303</v>
      </c>
      <c r="H264" s="13">
        <f t="shared" si="27"/>
        <v>-189.28405113443694</v>
      </c>
      <c r="I264" s="15">
        <f t="shared" si="28"/>
        <v>189.28405113443694</v>
      </c>
      <c r="J264" s="15">
        <f>SUMSQ($H$3:H264)/B264</f>
        <v>40391.908430709234</v>
      </c>
      <c r="K264" s="15">
        <f>SUM($I$3:I264)/B264</f>
        <v>161.87729421635143</v>
      </c>
      <c r="L264" s="15">
        <f t="shared" si="29"/>
        <v>23.323367120083809</v>
      </c>
      <c r="M264" s="15">
        <f>AVERAGE($L$3:L264)</f>
        <v>36.756696705591509</v>
      </c>
      <c r="N264" s="15">
        <f>SUM($H$3:H264)/K264</f>
        <v>-2.7337164837563757</v>
      </c>
    </row>
    <row r="265" spans="1:14" x14ac:dyDescent="0.3">
      <c r="A265" s="17">
        <v>41165.791666666664</v>
      </c>
      <c r="B265" s="13">
        <v>263</v>
      </c>
      <c r="C265" s="15">
        <v>579.56399999999996</v>
      </c>
      <c r="D265" s="15" t="s">
        <v>2</v>
      </c>
      <c r="E265" s="15">
        <f t="shared" si="24"/>
        <v>641.18828872688232</v>
      </c>
      <c r="F265" s="13">
        <f t="shared" si="25"/>
        <v>13.060280544616599</v>
      </c>
      <c r="G265" s="13">
        <f t="shared" si="26"/>
        <v>697.57498872544625</v>
      </c>
      <c r="H265" s="13">
        <f t="shared" si="27"/>
        <v>118.01098872544628</v>
      </c>
      <c r="I265" s="15">
        <f t="shared" si="28"/>
        <v>118.01098872544628</v>
      </c>
      <c r="J265" s="15">
        <f>SUMSQ($H$3:H265)/B265</f>
        <v>40291.279856675959</v>
      </c>
      <c r="K265" s="15">
        <f>SUM($I$3:I265)/B265</f>
        <v>161.71050218026431</v>
      </c>
      <c r="L265" s="15">
        <f t="shared" si="29"/>
        <v>20.362028822605662</v>
      </c>
      <c r="M265" s="15">
        <f>AVERAGE($L$3:L265)</f>
        <v>36.694359565352016</v>
      </c>
      <c r="N265" s="15">
        <f>SUM($H$3:H265)/K265</f>
        <v>-2.0067690993744201</v>
      </c>
    </row>
    <row r="266" spans="1:14" x14ac:dyDescent="0.3">
      <c r="A266" s="17">
        <v>41165.833333333336</v>
      </c>
      <c r="B266" s="13">
        <v>264</v>
      </c>
      <c r="C266" s="15">
        <v>427</v>
      </c>
      <c r="D266" s="15" t="s">
        <v>2</v>
      </c>
      <c r="E266" s="15">
        <f t="shared" si="24"/>
        <v>576.93180210881758</v>
      </c>
      <c r="F266" s="13">
        <f t="shared" si="25"/>
        <v>-10.134749604187801</v>
      </c>
      <c r="G266" s="13">
        <f t="shared" si="26"/>
        <v>654.24856927149892</v>
      </c>
      <c r="H266" s="13">
        <f t="shared" si="27"/>
        <v>227.24856927149892</v>
      </c>
      <c r="I266" s="15">
        <f t="shared" si="28"/>
        <v>227.24856927149892</v>
      </c>
      <c r="J266" s="15">
        <f>SUMSQ($H$3:H266)/B266</f>
        <v>40334.274676294401</v>
      </c>
      <c r="K266" s="15">
        <f>SUM($I$3:I266)/B266</f>
        <v>161.95875243439778</v>
      </c>
      <c r="L266" s="15">
        <f t="shared" si="29"/>
        <v>53.219805449999747</v>
      </c>
      <c r="M266" s="15">
        <f>AVERAGE($L$3:L266)</f>
        <v>36.756955951278712</v>
      </c>
      <c r="N266" s="15">
        <f>SUM($H$3:H266)/K266</f>
        <v>-0.60056692266491629</v>
      </c>
    </row>
    <row r="267" spans="1:14" x14ac:dyDescent="0.3">
      <c r="A267" s="17">
        <v>41166.625</v>
      </c>
      <c r="B267" s="13">
        <v>265</v>
      </c>
      <c r="C267" s="15">
        <v>367</v>
      </c>
      <c r="D267" s="15" t="s">
        <v>2</v>
      </c>
      <c r="E267" s="15">
        <f t="shared" si="24"/>
        <v>513.95226147617223</v>
      </c>
      <c r="F267" s="13">
        <f t="shared" si="25"/>
        <v>-25.988186912725066</v>
      </c>
      <c r="G267" s="13">
        <f t="shared" si="26"/>
        <v>566.79705250462973</v>
      </c>
      <c r="H267" s="13">
        <f t="shared" si="27"/>
        <v>199.79705250462973</v>
      </c>
      <c r="I267" s="15">
        <f t="shared" si="28"/>
        <v>199.79705250462973</v>
      </c>
      <c r="J267" s="15">
        <f>SUMSQ($H$3:H267)/B267</f>
        <v>40332.707082004745</v>
      </c>
      <c r="K267" s="15">
        <f>SUM($I$3:I267)/B267</f>
        <v>162.10153847239866</v>
      </c>
      <c r="L267" s="15">
        <f t="shared" si="29"/>
        <v>54.440613761479497</v>
      </c>
      <c r="M267" s="15">
        <f>AVERAGE($L$3:L267)</f>
        <v>36.823686735468151</v>
      </c>
      <c r="N267" s="15">
        <f>SUM($H$3:H267)/K267</f>
        <v>0.63250468763387102</v>
      </c>
    </row>
    <row r="268" spans="1:14" x14ac:dyDescent="0.3">
      <c r="A268" s="17">
        <v>41166.666666666664</v>
      </c>
      <c r="B268" s="13">
        <v>266</v>
      </c>
      <c r="C268" s="15">
        <v>534.428</v>
      </c>
      <c r="D268" s="15" t="s">
        <v>2</v>
      </c>
      <c r="E268" s="15">
        <f t="shared" si="24"/>
        <v>520.09498303332055</v>
      </c>
      <c r="F268" s="13">
        <f t="shared" si="25"/>
        <v>-16.348914371763051</v>
      </c>
      <c r="G268" s="13">
        <f t="shared" si="26"/>
        <v>487.96407456344718</v>
      </c>
      <c r="H268" s="13">
        <f t="shared" si="27"/>
        <v>-46.463925436552813</v>
      </c>
      <c r="I268" s="15">
        <f t="shared" si="28"/>
        <v>46.463925436552813</v>
      </c>
      <c r="J268" s="15">
        <f>SUMSQ($H$3:H268)/B268</f>
        <v>40189.196515406889</v>
      </c>
      <c r="K268" s="15">
        <f>SUM($I$3:I268)/B268</f>
        <v>161.66681060384286</v>
      </c>
      <c r="L268" s="15">
        <f t="shared" si="29"/>
        <v>8.6941412943470056</v>
      </c>
      <c r="M268" s="15">
        <f>AVERAGE($L$3:L268)</f>
        <v>36.717936564636865</v>
      </c>
      <c r="N268" s="15">
        <f>SUM($H$3:H268)/K268</f>
        <v>0.34680004702566275</v>
      </c>
    </row>
    <row r="269" spans="1:14" x14ac:dyDescent="0.3">
      <c r="A269" s="17">
        <v>41166.708333333336</v>
      </c>
      <c r="B269" s="13">
        <v>267</v>
      </c>
      <c r="C269" s="15">
        <v>844.428</v>
      </c>
      <c r="D269" s="15" t="s">
        <v>2</v>
      </c>
      <c r="E269" s="15">
        <f t="shared" si="24"/>
        <v>617.39488812332434</v>
      </c>
      <c r="F269" s="13">
        <f t="shared" si="25"/>
        <v>17.745731466766998</v>
      </c>
      <c r="G269" s="13">
        <f t="shared" si="26"/>
        <v>503.7460686615575</v>
      </c>
      <c r="H269" s="13">
        <f t="shared" si="27"/>
        <v>-340.6819313384425</v>
      </c>
      <c r="I269" s="15">
        <f t="shared" si="28"/>
        <v>340.6819313384425</v>
      </c>
      <c r="J269" s="15">
        <f>SUMSQ($H$3:H269)/B269</f>
        <v>40473.372477298588</v>
      </c>
      <c r="K269" s="15">
        <f>SUM($I$3:I269)/B269</f>
        <v>162.33727922082636</v>
      </c>
      <c r="L269" s="15">
        <f t="shared" si="29"/>
        <v>40.344698581577411</v>
      </c>
      <c r="M269" s="15">
        <f>AVERAGE($L$3:L269)</f>
        <v>36.731519942977464</v>
      </c>
      <c r="N269" s="15">
        <f>SUM($H$3:H269)/K269</f>
        <v>-1.7532379203631947</v>
      </c>
    </row>
    <row r="270" spans="1:14" x14ac:dyDescent="0.3">
      <c r="A270" s="17">
        <v>41166.75</v>
      </c>
      <c r="B270" s="13">
        <v>268</v>
      </c>
      <c r="C270" s="15">
        <v>808</v>
      </c>
      <c r="D270" s="15" t="s">
        <v>2</v>
      </c>
      <c r="E270" s="15">
        <f t="shared" si="24"/>
        <v>674.57642168632697</v>
      </c>
      <c r="F270" s="13">
        <f t="shared" si="25"/>
        <v>29.576472095637687</v>
      </c>
      <c r="G270" s="13">
        <f t="shared" si="26"/>
        <v>635.14061959009132</v>
      </c>
      <c r="H270" s="13">
        <f t="shared" si="27"/>
        <v>-172.85938040990868</v>
      </c>
      <c r="I270" s="15">
        <f t="shared" si="28"/>
        <v>172.85938040990868</v>
      </c>
      <c r="J270" s="15">
        <f>SUMSQ($H$3:H270)/B270</f>
        <v>40433.846331471716</v>
      </c>
      <c r="K270" s="15">
        <f>SUM($I$3:I270)/B270</f>
        <v>162.37654079242742</v>
      </c>
      <c r="L270" s="15">
        <f t="shared" si="29"/>
        <v>21.393487674493649</v>
      </c>
      <c r="M270" s="15">
        <f>AVERAGE($L$3:L270)</f>
        <v>36.674288479289089</v>
      </c>
      <c r="N270" s="15">
        <f>SUM($H$3:H270)/K270</f>
        <v>-2.8173728298181873</v>
      </c>
    </row>
    <row r="271" spans="1:14" x14ac:dyDescent="0.3">
      <c r="A271" s="17">
        <v>41166.791666666664</v>
      </c>
      <c r="B271" s="13">
        <v>269</v>
      </c>
      <c r="C271" s="15">
        <v>579</v>
      </c>
      <c r="D271" s="15" t="s">
        <v>2</v>
      </c>
      <c r="E271" s="15">
        <f t="shared" si="24"/>
        <v>645.90349518042876</v>
      </c>
      <c r="F271" s="13">
        <f t="shared" si="25"/>
        <v>12.101652515176918</v>
      </c>
      <c r="G271" s="13">
        <f t="shared" si="26"/>
        <v>704.15289378196462</v>
      </c>
      <c r="H271" s="13">
        <f t="shared" si="27"/>
        <v>125.15289378196462</v>
      </c>
      <c r="I271" s="15">
        <f t="shared" si="28"/>
        <v>125.15289378196462</v>
      </c>
      <c r="J271" s="15">
        <f>SUMSQ($H$3:H271)/B271</f>
        <v>40341.762318425353</v>
      </c>
      <c r="K271" s="15">
        <f>SUM($I$3:I271)/B271</f>
        <v>162.23816292250007</v>
      </c>
      <c r="L271" s="15">
        <f t="shared" si="29"/>
        <v>21.615352984795273</v>
      </c>
      <c r="M271" s="15">
        <f>AVERAGE($L$3:L271)</f>
        <v>36.618307306447115</v>
      </c>
      <c r="N271" s="15">
        <f>SUM($H$3:H271)/K271</f>
        <v>-2.048361214526528</v>
      </c>
    </row>
    <row r="272" spans="1:14" x14ac:dyDescent="0.3">
      <c r="A272" s="17">
        <v>41166.833333333336</v>
      </c>
      <c r="B272" s="13">
        <v>270</v>
      </c>
      <c r="C272" s="15">
        <v>404</v>
      </c>
      <c r="D272" s="15" t="s">
        <v>2</v>
      </c>
      <c r="E272" s="15">
        <f t="shared" si="24"/>
        <v>573.33244662630011</v>
      </c>
      <c r="F272" s="13">
        <f t="shared" si="25"/>
        <v>-13.300157805614752</v>
      </c>
      <c r="G272" s="13">
        <f t="shared" si="26"/>
        <v>658.00514769560573</v>
      </c>
      <c r="H272" s="13">
        <f t="shared" si="27"/>
        <v>254.00514769560573</v>
      </c>
      <c r="I272" s="15">
        <f t="shared" si="28"/>
        <v>254.00514769560573</v>
      </c>
      <c r="J272" s="15">
        <f>SUMSQ($H$3:H272)/B272</f>
        <v>40431.306217452911</v>
      </c>
      <c r="K272" s="15">
        <f>SUM($I$3:I272)/B272</f>
        <v>162.57804064388193</v>
      </c>
      <c r="L272" s="15">
        <f t="shared" si="29"/>
        <v>62.872561310793493</v>
      </c>
      <c r="M272" s="15">
        <f>AVERAGE($L$3:L272)</f>
        <v>36.715545284240982</v>
      </c>
      <c r="N272" s="15">
        <f>SUM($H$3:H272)/K272</f>
        <v>-0.48172073202941756</v>
      </c>
    </row>
    <row r="273" spans="1:14" x14ac:dyDescent="0.3">
      <c r="A273" s="17">
        <v>41167.625</v>
      </c>
      <c r="B273" s="13">
        <v>271</v>
      </c>
      <c r="C273" s="15">
        <v>499</v>
      </c>
      <c r="D273" s="15" t="s">
        <v>2</v>
      </c>
      <c r="E273" s="15">
        <f t="shared" si="24"/>
        <v>551.03271263840998</v>
      </c>
      <c r="F273" s="13">
        <f t="shared" si="25"/>
        <v>-16.000030660297366</v>
      </c>
      <c r="G273" s="13">
        <f t="shared" si="26"/>
        <v>560.03228882068538</v>
      </c>
      <c r="H273" s="13">
        <f t="shared" si="27"/>
        <v>61.03228882068538</v>
      </c>
      <c r="I273" s="15">
        <f t="shared" si="28"/>
        <v>61.03228882068538</v>
      </c>
      <c r="J273" s="15">
        <f>SUMSQ($H$3:H273)/B273</f>
        <v>40295.858372660434</v>
      </c>
      <c r="K273" s="15">
        <f>SUM($I$3:I273)/B273</f>
        <v>162.20333307257863</v>
      </c>
      <c r="L273" s="15">
        <f t="shared" si="29"/>
        <v>12.230919603343764</v>
      </c>
      <c r="M273" s="15">
        <f>AVERAGE($L$3:L273)</f>
        <v>36.625196111986753</v>
      </c>
      <c r="N273" s="15">
        <f>SUM($H$3:H273)/K273</f>
        <v>-0.10656330916738689</v>
      </c>
    </row>
    <row r="274" spans="1:14" x14ac:dyDescent="0.3">
      <c r="A274" s="17">
        <v>41167.666666666664</v>
      </c>
      <c r="B274" s="13">
        <v>272</v>
      </c>
      <c r="C274" s="15">
        <v>534.428</v>
      </c>
      <c r="D274" s="15" t="s">
        <v>2</v>
      </c>
      <c r="E274" s="15">
        <f t="shared" si="24"/>
        <v>546.05129884688699</v>
      </c>
      <c r="F274" s="13">
        <f t="shared" si="25"/>
        <v>-12.69444559966505</v>
      </c>
      <c r="G274" s="13">
        <f t="shared" si="26"/>
        <v>535.03268197811258</v>
      </c>
      <c r="H274" s="13">
        <f t="shared" si="27"/>
        <v>0.60468197811258051</v>
      </c>
      <c r="I274" s="15">
        <f t="shared" si="28"/>
        <v>0.60468197811258051</v>
      </c>
      <c r="J274" s="15">
        <f>SUMSQ($H$3:H274)/B274</f>
        <v>40147.71317879144</v>
      </c>
      <c r="K274" s="15">
        <f>SUM($I$3:I274)/B274</f>
        <v>161.60922038473132</v>
      </c>
      <c r="L274" s="15">
        <f t="shared" si="29"/>
        <v>0.11314563947109443</v>
      </c>
      <c r="M274" s="15">
        <f>AVERAGE($L$3:L274)</f>
        <v>36.490960632308379</v>
      </c>
      <c r="N274" s="15">
        <f>SUM($H$3:H274)/K274</f>
        <v>-0.10321342997863493</v>
      </c>
    </row>
    <row r="275" spans="1:14" x14ac:dyDescent="0.3">
      <c r="A275" s="17">
        <v>41167.708333333336</v>
      </c>
      <c r="B275" s="13">
        <v>273</v>
      </c>
      <c r="C275" s="15">
        <v>729</v>
      </c>
      <c r="D275" s="15" t="s">
        <v>2</v>
      </c>
      <c r="E275" s="15">
        <f t="shared" si="24"/>
        <v>600.93590919282087</v>
      </c>
      <c r="F275" s="13">
        <f t="shared" si="25"/>
        <v>7.5792711840146278</v>
      </c>
      <c r="G275" s="13">
        <f t="shared" si="26"/>
        <v>533.35685324722192</v>
      </c>
      <c r="H275" s="13">
        <f t="shared" si="27"/>
        <v>-195.64314675277808</v>
      </c>
      <c r="I275" s="15">
        <f t="shared" si="28"/>
        <v>195.64314675277808</v>
      </c>
      <c r="J275" s="15">
        <f>SUMSQ($H$3:H275)/B275</f>
        <v>40140.857968873999</v>
      </c>
      <c r="K275" s="15">
        <f>SUM($I$3:I275)/B275</f>
        <v>161.73388678168388</v>
      </c>
      <c r="L275" s="15">
        <f t="shared" si="29"/>
        <v>26.837194341944866</v>
      </c>
      <c r="M275" s="15">
        <f>AVERAGE($L$3:L275)</f>
        <v>36.455598851024995</v>
      </c>
      <c r="N275" s="15">
        <f>SUM($H$3:H275)/K275</f>
        <v>-1.3127946958417167</v>
      </c>
    </row>
    <row r="276" spans="1:14" x14ac:dyDescent="0.3">
      <c r="A276" s="17">
        <v>41167.75</v>
      </c>
      <c r="B276" s="13">
        <v>274</v>
      </c>
      <c r="C276" s="15">
        <v>614</v>
      </c>
      <c r="D276" s="15" t="s">
        <v>2</v>
      </c>
      <c r="E276" s="15">
        <f t="shared" si="24"/>
        <v>604.85513643497461</v>
      </c>
      <c r="F276" s="13">
        <f t="shared" si="25"/>
        <v>6.4812580014563599</v>
      </c>
      <c r="G276" s="13">
        <f t="shared" si="26"/>
        <v>608.51518037683547</v>
      </c>
      <c r="H276" s="13">
        <f t="shared" si="27"/>
        <v>-5.4848196231645261</v>
      </c>
      <c r="I276" s="15">
        <f t="shared" si="28"/>
        <v>5.4848196231645261</v>
      </c>
      <c r="J276" s="15">
        <f>SUMSQ($H$3:H276)/B276</f>
        <v>39994.468280105473</v>
      </c>
      <c r="K276" s="15">
        <f>SUM($I$3:I276)/B276</f>
        <v>161.16363471176228</v>
      </c>
      <c r="L276" s="15">
        <f t="shared" si="29"/>
        <v>0.8932930982352647</v>
      </c>
      <c r="M276" s="15">
        <f>AVERAGE($L$3:L276)</f>
        <v>36.325809413971022</v>
      </c>
      <c r="N276" s="15">
        <f>SUM($H$3:H276)/K276</f>
        <v>-1.3514724256347852</v>
      </c>
    </row>
    <row r="277" spans="1:14" x14ac:dyDescent="0.3">
      <c r="A277" s="17">
        <v>41167.791666666664</v>
      </c>
      <c r="B277" s="13">
        <v>275</v>
      </c>
      <c r="C277" s="15">
        <v>478</v>
      </c>
      <c r="D277" s="15" t="s">
        <v>2</v>
      </c>
      <c r="E277" s="15">
        <f t="shared" si="24"/>
        <v>566.79859550448225</v>
      </c>
      <c r="F277" s="13">
        <f t="shared" si="25"/>
        <v>-6.8800816781282554</v>
      </c>
      <c r="G277" s="13">
        <f t="shared" si="26"/>
        <v>611.33639443643096</v>
      </c>
      <c r="H277" s="13">
        <f t="shared" si="27"/>
        <v>133.33639443643096</v>
      </c>
      <c r="I277" s="15">
        <f t="shared" si="28"/>
        <v>133.33639443643096</v>
      </c>
      <c r="J277" s="15">
        <f>SUMSQ($H$3:H277)/B277</f>
        <v>39913.683283018931</v>
      </c>
      <c r="K277" s="15">
        <f>SUM($I$3:I277)/B277</f>
        <v>161.06244474712472</v>
      </c>
      <c r="L277" s="15">
        <f t="shared" si="29"/>
        <v>27.894643187537859</v>
      </c>
      <c r="M277" s="15">
        <f>AVERAGE($L$3:L277)</f>
        <v>36.295150627693083</v>
      </c>
      <c r="N277" s="15">
        <f>SUM($H$3:H277)/K277</f>
        <v>-0.52446623434915218</v>
      </c>
    </row>
    <row r="278" spans="1:14" x14ac:dyDescent="0.3">
      <c r="A278" s="17">
        <v>41167.833333333336</v>
      </c>
      <c r="B278" s="13">
        <v>276</v>
      </c>
      <c r="C278" s="15">
        <v>330</v>
      </c>
      <c r="D278" s="15" t="s">
        <v>2</v>
      </c>
      <c r="E278" s="15">
        <f t="shared" si="24"/>
        <v>495.75901685313755</v>
      </c>
      <c r="F278" s="13">
        <f t="shared" si="25"/>
        <v>-26.127930770093187</v>
      </c>
      <c r="G278" s="13">
        <f t="shared" si="26"/>
        <v>559.918513826354</v>
      </c>
      <c r="H278" s="13">
        <f t="shared" si="27"/>
        <v>229.918513826354</v>
      </c>
      <c r="I278" s="15">
        <f t="shared" si="28"/>
        <v>229.918513826354</v>
      </c>
      <c r="J278" s="15">
        <f>SUMSQ($H$3:H278)/B278</f>
        <v>39960.599368950454</v>
      </c>
      <c r="K278" s="15">
        <f>SUM($I$3:I278)/B278</f>
        <v>161.31192325828135</v>
      </c>
      <c r="L278" s="15">
        <f t="shared" si="29"/>
        <v>69.672276917076971</v>
      </c>
      <c r="M278" s="15">
        <f>AVERAGE($L$3:L278)</f>
        <v>36.416082244683601</v>
      </c>
      <c r="N278" s="15">
        <f>SUM($H$3:H278)/K278</f>
        <v>0.90164878700182649</v>
      </c>
    </row>
    <row r="279" spans="1:14" x14ac:dyDescent="0.3">
      <c r="A279" s="17">
        <v>41168.625</v>
      </c>
      <c r="B279" s="13">
        <v>277</v>
      </c>
      <c r="C279" s="15">
        <v>499</v>
      </c>
      <c r="D279" s="15" t="s">
        <v>2</v>
      </c>
      <c r="E279" s="15">
        <f t="shared" si="24"/>
        <v>496.73131179719627</v>
      </c>
      <c r="F279" s="13">
        <f t="shared" si="25"/>
        <v>-17.997863055847613</v>
      </c>
      <c r="G279" s="13">
        <f t="shared" si="26"/>
        <v>469.63108608304435</v>
      </c>
      <c r="H279" s="13">
        <f t="shared" si="27"/>
        <v>-29.368913916955648</v>
      </c>
      <c r="I279" s="15">
        <f t="shared" si="28"/>
        <v>29.368913916955648</v>
      </c>
      <c r="J279" s="15">
        <f>SUMSQ($H$3:H279)/B279</f>
        <v>39819.451115288764</v>
      </c>
      <c r="K279" s="15">
        <f>SUM($I$3:I279)/B279</f>
        <v>160.83559470470257</v>
      </c>
      <c r="L279" s="15">
        <f t="shared" si="29"/>
        <v>5.8855538911734762</v>
      </c>
      <c r="M279" s="15">
        <f>AVERAGE($L$3:L279)</f>
        <v>36.305863730772018</v>
      </c>
      <c r="N279" s="15">
        <f>SUM($H$3:H279)/K279</f>
        <v>0.72171701936332344</v>
      </c>
    </row>
    <row r="280" spans="1:14" x14ac:dyDescent="0.3">
      <c r="A280" s="17">
        <v>41168.666666666664</v>
      </c>
      <c r="B280" s="13">
        <v>278</v>
      </c>
      <c r="C280" s="15">
        <v>534.428</v>
      </c>
      <c r="D280" s="15" t="s">
        <v>2</v>
      </c>
      <c r="E280" s="15">
        <f t="shared" si="24"/>
        <v>508.04031825803736</v>
      </c>
      <c r="F280" s="13">
        <f t="shared" si="25"/>
        <v>-9.2058022008410028</v>
      </c>
      <c r="G280" s="13">
        <f t="shared" si="26"/>
        <v>478.73344874134864</v>
      </c>
      <c r="H280" s="13">
        <f t="shared" si="27"/>
        <v>-55.694551258651359</v>
      </c>
      <c r="I280" s="15">
        <f t="shared" si="28"/>
        <v>55.694551258651359</v>
      </c>
      <c r="J280" s="15">
        <f>SUMSQ($H$3:H280)/B280</f>
        <v>39687.373532283775</v>
      </c>
      <c r="K280" s="15">
        <f>SUM($I$3:I280)/B280</f>
        <v>160.45738951245059</v>
      </c>
      <c r="L280" s="15">
        <f t="shared" si="29"/>
        <v>10.42133856359535</v>
      </c>
      <c r="M280" s="15">
        <f>AVERAGE($L$3:L280)</f>
        <v>36.21275392801239</v>
      </c>
      <c r="N280" s="15">
        <f>SUM($H$3:H280)/K280</f>
        <v>0.37631943871596335</v>
      </c>
    </row>
    <row r="281" spans="1:14" x14ac:dyDescent="0.3">
      <c r="A281" s="17">
        <v>41168.708333333336</v>
      </c>
      <c r="B281" s="13">
        <v>279</v>
      </c>
      <c r="C281" s="15">
        <v>570</v>
      </c>
      <c r="D281" s="15" t="s">
        <v>2</v>
      </c>
      <c r="E281" s="15">
        <f t="shared" si="24"/>
        <v>526.62822278062617</v>
      </c>
      <c r="F281" s="13">
        <f t="shared" si="25"/>
        <v>-0.86769018381205676</v>
      </c>
      <c r="G281" s="13">
        <f t="shared" si="26"/>
        <v>498.83451605719637</v>
      </c>
      <c r="H281" s="13">
        <f t="shared" si="27"/>
        <v>-71.165483942803633</v>
      </c>
      <c r="I281" s="15">
        <f t="shared" si="28"/>
        <v>71.165483942803633</v>
      </c>
      <c r="J281" s="15">
        <f>SUMSQ($H$3:H281)/B281</f>
        <v>39563.277304945172</v>
      </c>
      <c r="K281" s="15">
        <f>SUM($I$3:I281)/B281</f>
        <v>160.13734684015793</v>
      </c>
      <c r="L281" s="15">
        <f t="shared" si="29"/>
        <v>12.485172621544496</v>
      </c>
      <c r="M281" s="15">
        <f>AVERAGE($L$3:L281)</f>
        <v>36.127708833723972</v>
      </c>
      <c r="N281" s="15">
        <f>SUM($H$3:H281)/K281</f>
        <v>-6.7331259049844841E-2</v>
      </c>
    </row>
    <row r="282" spans="1:14" x14ac:dyDescent="0.3">
      <c r="A282" s="17">
        <v>41168.75</v>
      </c>
      <c r="B282" s="13">
        <v>280</v>
      </c>
      <c r="C282" s="15">
        <v>481</v>
      </c>
      <c r="D282" s="15" t="s">
        <v>2</v>
      </c>
      <c r="E282" s="15">
        <f t="shared" si="24"/>
        <v>512.93975594643825</v>
      </c>
      <c r="F282" s="13">
        <f t="shared" si="25"/>
        <v>-4.7139231789248157</v>
      </c>
      <c r="G282" s="13">
        <f t="shared" si="26"/>
        <v>525.76053259681407</v>
      </c>
      <c r="H282" s="13">
        <f t="shared" si="27"/>
        <v>44.760532596814073</v>
      </c>
      <c r="I282" s="15">
        <f t="shared" si="28"/>
        <v>44.760532596814073</v>
      </c>
      <c r="J282" s="15">
        <f>SUMSQ($H$3:H282)/B282</f>
        <v>39429.135261993048</v>
      </c>
      <c r="K282" s="15">
        <f>SUM($I$3:I282)/B282</f>
        <v>159.72528678928884</v>
      </c>
      <c r="L282" s="15">
        <f t="shared" si="29"/>
        <v>9.3057240326016775</v>
      </c>
      <c r="M282" s="15">
        <f>AVERAGE($L$3:L282)</f>
        <v>36.031916030862817</v>
      </c>
      <c r="N282" s="15">
        <f>SUM($H$3:H282)/K282</f>
        <v>0.21272951888944816</v>
      </c>
    </row>
    <row r="283" spans="1:14" x14ac:dyDescent="0.3">
      <c r="A283" s="17">
        <v>41168.791666666664</v>
      </c>
      <c r="B283" s="13">
        <v>281</v>
      </c>
      <c r="C283" s="15">
        <v>403</v>
      </c>
      <c r="D283" s="15" t="s">
        <v>2</v>
      </c>
      <c r="E283" s="15">
        <f t="shared" si="24"/>
        <v>479.95782916250675</v>
      </c>
      <c r="F283" s="13">
        <f t="shared" si="25"/>
        <v>-13.194324260426821</v>
      </c>
      <c r="G283" s="13">
        <f t="shared" si="26"/>
        <v>508.22583276751345</v>
      </c>
      <c r="H283" s="13">
        <f t="shared" si="27"/>
        <v>105.22583276751345</v>
      </c>
      <c r="I283" s="15">
        <f t="shared" si="28"/>
        <v>105.22583276751345</v>
      </c>
      <c r="J283" s="15">
        <f>SUMSQ($H$3:H283)/B283</f>
        <v>39328.221883415201</v>
      </c>
      <c r="K283" s="15">
        <f>SUM($I$3:I283)/B283</f>
        <v>159.53133855433592</v>
      </c>
      <c r="L283" s="15">
        <f t="shared" si="29"/>
        <v>26.110628478291183</v>
      </c>
      <c r="M283" s="15">
        <f>AVERAGE($L$3:L283)</f>
        <v>35.996608957721996</v>
      </c>
      <c r="N283" s="15">
        <f>SUM($H$3:H283)/K283</f>
        <v>0.87258163469408534</v>
      </c>
    </row>
    <row r="284" spans="1:14" x14ac:dyDescent="0.3">
      <c r="A284" s="17">
        <v>41168.833333333336</v>
      </c>
      <c r="B284" s="13">
        <v>282</v>
      </c>
      <c r="C284" s="15">
        <v>324</v>
      </c>
      <c r="D284" s="15" t="s">
        <v>2</v>
      </c>
      <c r="E284" s="15">
        <f t="shared" si="24"/>
        <v>433.17048041375472</v>
      </c>
      <c r="F284" s="13">
        <f t="shared" si="25"/>
        <v>-23.272231606924386</v>
      </c>
      <c r="G284" s="13">
        <f t="shared" si="26"/>
        <v>466.76350490207994</v>
      </c>
      <c r="H284" s="13">
        <f t="shared" si="27"/>
        <v>142.76350490207994</v>
      </c>
      <c r="I284" s="15">
        <f t="shared" si="28"/>
        <v>142.76350490207994</v>
      </c>
      <c r="J284" s="15">
        <f>SUMSQ($H$3:H284)/B284</f>
        <v>39261.034636778721</v>
      </c>
      <c r="K284" s="15">
        <f>SUM($I$3:I284)/B284</f>
        <v>159.47187815131375</v>
      </c>
      <c r="L284" s="15">
        <f t="shared" si="29"/>
        <v>44.062810154962946</v>
      </c>
      <c r="M284" s="15">
        <f>AVERAGE($L$3:L284)</f>
        <v>36.025212508066822</v>
      </c>
      <c r="N284" s="15">
        <f>SUM($H$3:H284)/K284</f>
        <v>1.7681338199028107</v>
      </c>
    </row>
    <row r="285" spans="1:14" x14ac:dyDescent="0.3">
      <c r="A285" s="17">
        <v>41169.625</v>
      </c>
      <c r="B285" s="13">
        <v>283</v>
      </c>
      <c r="C285" s="15">
        <v>338</v>
      </c>
      <c r="D285" s="15" t="s">
        <v>2</v>
      </c>
      <c r="E285" s="15">
        <f t="shared" si="24"/>
        <v>404.61933628962828</v>
      </c>
      <c r="F285" s="13">
        <f t="shared" si="25"/>
        <v>-24.855905362085004</v>
      </c>
      <c r="G285" s="13">
        <f t="shared" si="26"/>
        <v>409.89824880683034</v>
      </c>
      <c r="H285" s="13">
        <f t="shared" si="27"/>
        <v>71.898248806830338</v>
      </c>
      <c r="I285" s="15">
        <f t="shared" si="28"/>
        <v>71.898248806830338</v>
      </c>
      <c r="J285" s="15">
        <f>SUMSQ($H$3:H285)/B285</f>
        <v>39140.569348950841</v>
      </c>
      <c r="K285" s="15">
        <f>SUM($I$3:I285)/B285</f>
        <v>159.16243069779966</v>
      </c>
      <c r="L285" s="15">
        <f t="shared" si="29"/>
        <v>21.271671244624361</v>
      </c>
      <c r="M285" s="15">
        <f>AVERAGE($L$3:L285)</f>
        <v>35.973079853425681</v>
      </c>
      <c r="N285" s="15">
        <f>SUM($H$3:H285)/K285</f>
        <v>2.2233002369853874</v>
      </c>
    </row>
    <row r="286" spans="1:14" x14ac:dyDescent="0.3">
      <c r="A286" s="17">
        <v>41169.666666666664</v>
      </c>
      <c r="B286" s="13">
        <v>284</v>
      </c>
      <c r="C286" s="15">
        <v>453</v>
      </c>
      <c r="D286" s="15" t="s">
        <v>2</v>
      </c>
      <c r="E286" s="15">
        <f t="shared" si="24"/>
        <v>419.13353540273977</v>
      </c>
      <c r="F286" s="13">
        <f t="shared" si="25"/>
        <v>-13.044874019526056</v>
      </c>
      <c r="G286" s="13">
        <f t="shared" si="26"/>
        <v>379.76343092754325</v>
      </c>
      <c r="H286" s="13">
        <f t="shared" si="27"/>
        <v>-73.236569072456746</v>
      </c>
      <c r="I286" s="15">
        <f t="shared" si="28"/>
        <v>73.236569072456746</v>
      </c>
      <c r="J286" s="15">
        <f>SUMSQ($H$3:H286)/B286</f>
        <v>39021.636340854195</v>
      </c>
      <c r="K286" s="15">
        <f>SUM($I$3:I286)/B286</f>
        <v>158.85987484700618</v>
      </c>
      <c r="L286" s="15">
        <f t="shared" si="29"/>
        <v>16.167013040277428</v>
      </c>
      <c r="M286" s="15">
        <f>AVERAGE($L$3:L286)</f>
        <v>35.903340181548401</v>
      </c>
      <c r="N286" s="15">
        <f>SUM($H$3:H286)/K286</f>
        <v>1.766520973829284</v>
      </c>
    </row>
    <row r="287" spans="1:14" x14ac:dyDescent="0.3">
      <c r="A287" s="17">
        <v>41169.708333333336</v>
      </c>
      <c r="B287" s="13">
        <v>285</v>
      </c>
      <c r="C287" s="15">
        <v>842</v>
      </c>
      <c r="D287" s="15" t="s">
        <v>2</v>
      </c>
      <c r="E287" s="15">
        <f t="shared" si="24"/>
        <v>545.99347478191783</v>
      </c>
      <c r="F287" s="13">
        <f t="shared" si="25"/>
        <v>28.926570000085178</v>
      </c>
      <c r="G287" s="13">
        <f t="shared" si="26"/>
        <v>406.08866138321372</v>
      </c>
      <c r="H287" s="13">
        <f t="shared" si="27"/>
        <v>-435.91133861678628</v>
      </c>
      <c r="I287" s="15">
        <f t="shared" si="28"/>
        <v>435.91133861678628</v>
      </c>
      <c r="J287" s="15">
        <f>SUMSQ($H$3:H287)/B287</f>
        <v>39551.450582236037</v>
      </c>
      <c r="K287" s="15">
        <f>SUM($I$3:I287)/B287</f>
        <v>159.8319852461984</v>
      </c>
      <c r="L287" s="15">
        <f t="shared" si="29"/>
        <v>51.770942828596944</v>
      </c>
      <c r="M287" s="15">
        <f>AVERAGE($L$3:L287)</f>
        <v>35.959015980309971</v>
      </c>
      <c r="N287" s="15">
        <f>SUM($H$3:H287)/K287</f>
        <v>-0.97153293541630537</v>
      </c>
    </row>
    <row r="288" spans="1:14" x14ac:dyDescent="0.3">
      <c r="A288" s="17">
        <v>41169.75</v>
      </c>
      <c r="B288" s="13">
        <v>286</v>
      </c>
      <c r="C288" s="15">
        <v>774</v>
      </c>
      <c r="D288" s="15" t="s">
        <v>2</v>
      </c>
      <c r="E288" s="15">
        <f t="shared" si="24"/>
        <v>614.39543234734242</v>
      </c>
      <c r="F288" s="13">
        <f t="shared" si="25"/>
        <v>40.769186269686998</v>
      </c>
      <c r="G288" s="13">
        <f t="shared" si="26"/>
        <v>574.92004478200306</v>
      </c>
      <c r="H288" s="13">
        <f t="shared" si="27"/>
        <v>-199.07995521799694</v>
      </c>
      <c r="I288" s="15">
        <f t="shared" si="28"/>
        <v>199.07995521799694</v>
      </c>
      <c r="J288" s="15">
        <f>SUMSQ($H$3:H288)/B288</f>
        <v>39551.735120653393</v>
      </c>
      <c r="K288" s="15">
        <f>SUM($I$3:I288)/B288</f>
        <v>159.96921591043545</v>
      </c>
      <c r="L288" s="15">
        <f t="shared" si="29"/>
        <v>25.720924446769633</v>
      </c>
      <c r="M288" s="15">
        <f>AVERAGE($L$3:L288)</f>
        <v>35.923218457465424</v>
      </c>
      <c r="N288" s="15">
        <f>SUM($H$3:H288)/K288</f>
        <v>-2.2151886598985024</v>
      </c>
    </row>
    <row r="289" spans="1:14" x14ac:dyDescent="0.3">
      <c r="A289" s="17">
        <v>41169.791666666664</v>
      </c>
      <c r="B289" s="13">
        <v>287</v>
      </c>
      <c r="C289" s="15">
        <v>486</v>
      </c>
      <c r="D289" s="15" t="s">
        <v>2</v>
      </c>
      <c r="E289" s="15">
        <f t="shared" si="24"/>
        <v>575.87680264313963</v>
      </c>
      <c r="F289" s="13">
        <f t="shared" si="25"/>
        <v>16.982841477520058</v>
      </c>
      <c r="G289" s="13">
        <f t="shared" si="26"/>
        <v>655.16461861702942</v>
      </c>
      <c r="H289" s="13">
        <f t="shared" si="27"/>
        <v>169.16461861702942</v>
      </c>
      <c r="I289" s="15">
        <f t="shared" si="28"/>
        <v>169.16461861702942</v>
      </c>
      <c r="J289" s="15">
        <f>SUMSQ($H$3:H289)/B289</f>
        <v>39513.633842155803</v>
      </c>
      <c r="K289" s="15">
        <f>SUM($I$3:I289)/B289</f>
        <v>160.00125564112045</v>
      </c>
      <c r="L289" s="15">
        <f t="shared" si="29"/>
        <v>34.807534694862021</v>
      </c>
      <c r="M289" s="15">
        <f>AVERAGE($L$3:L289)</f>
        <v>35.919331057595727</v>
      </c>
      <c r="N289" s="15">
        <f>SUM($H$3:H289)/K289</f>
        <v>-1.1574745064252259</v>
      </c>
    </row>
    <row r="290" spans="1:14" x14ac:dyDescent="0.3">
      <c r="A290" s="17">
        <v>41169.833333333336</v>
      </c>
      <c r="B290" s="13">
        <v>288</v>
      </c>
      <c r="C290" s="15">
        <v>340</v>
      </c>
      <c r="D290" s="15" t="s">
        <v>2</v>
      </c>
      <c r="E290" s="15">
        <f t="shared" si="24"/>
        <v>505.1137618501977</v>
      </c>
      <c r="F290" s="13">
        <f t="shared" si="25"/>
        <v>-9.3409232036185355</v>
      </c>
      <c r="G290" s="13">
        <f t="shared" si="26"/>
        <v>592.85964412065971</v>
      </c>
      <c r="H290" s="13">
        <f t="shared" si="27"/>
        <v>252.85964412065971</v>
      </c>
      <c r="I290" s="15">
        <f t="shared" si="28"/>
        <v>252.85964412065971</v>
      </c>
      <c r="J290" s="15">
        <f>SUMSQ($H$3:H290)/B290</f>
        <v>39598.440667790077</v>
      </c>
      <c r="K290" s="15">
        <f>SUM($I$3:I290)/B290</f>
        <v>160.32368060111887</v>
      </c>
      <c r="L290" s="15">
        <f t="shared" si="29"/>
        <v>74.370483564899914</v>
      </c>
      <c r="M290" s="15">
        <f>AVERAGE($L$3:L290)</f>
        <v>36.052842003801651</v>
      </c>
      <c r="N290" s="15">
        <f>SUM($H$3:H290)/K290</f>
        <v>0.42203540653722516</v>
      </c>
    </row>
    <row r="291" spans="1:14" x14ac:dyDescent="0.3">
      <c r="A291" s="17">
        <v>41170.625</v>
      </c>
      <c r="B291" s="13">
        <v>289</v>
      </c>
      <c r="C291" s="15">
        <v>36</v>
      </c>
      <c r="D291" s="15" t="s">
        <v>2</v>
      </c>
      <c r="E291" s="15">
        <f t="shared" si="24"/>
        <v>364.37963329513838</v>
      </c>
      <c r="F291" s="13">
        <f t="shared" si="25"/>
        <v>-48.758884809050777</v>
      </c>
      <c r="G291" s="13">
        <f t="shared" si="26"/>
        <v>495.77283864657915</v>
      </c>
      <c r="H291" s="13">
        <f t="shared" si="27"/>
        <v>459.77283864657915</v>
      </c>
      <c r="I291" s="15">
        <f t="shared" si="28"/>
        <v>459.77283864657915</v>
      </c>
      <c r="J291" s="15">
        <f>SUMSQ($H$3:H291)/B291</f>
        <v>40192.878807891611</v>
      </c>
      <c r="K291" s="15">
        <f>SUM($I$3:I291)/B291</f>
        <v>161.35983685733154</v>
      </c>
      <c r="L291" s="15">
        <f t="shared" si="29"/>
        <v>1277.1467740182754</v>
      </c>
      <c r="M291" s="15">
        <f>AVERAGE($L$3:L291)</f>
        <v>40.347284675132009</v>
      </c>
      <c r="N291" s="15">
        <f>SUM($H$3:H291)/K291</f>
        <v>3.2686889044945882</v>
      </c>
    </row>
    <row r="292" spans="1:14" x14ac:dyDescent="0.3">
      <c r="A292" s="17">
        <v>41170.666666666664</v>
      </c>
      <c r="B292" s="13">
        <v>290</v>
      </c>
      <c r="C292" s="15">
        <v>141</v>
      </c>
      <c r="D292" s="15" t="s">
        <v>2</v>
      </c>
      <c r="E292" s="15">
        <f t="shared" si="24"/>
        <v>297.36574330659687</v>
      </c>
      <c r="F292" s="13">
        <f t="shared" si="25"/>
        <v>-54.235386362897998</v>
      </c>
      <c r="G292" s="13">
        <f t="shared" si="26"/>
        <v>315.62074848608762</v>
      </c>
      <c r="H292" s="13">
        <f t="shared" si="27"/>
        <v>174.62074848608762</v>
      </c>
      <c r="I292" s="15">
        <f t="shared" si="28"/>
        <v>174.62074848608762</v>
      </c>
      <c r="J292" s="15">
        <f>SUMSQ($H$3:H292)/B292</f>
        <v>40159.428900974199</v>
      </c>
      <c r="K292" s="15">
        <f>SUM($I$3:I292)/B292</f>
        <v>161.40556413881001</v>
      </c>
      <c r="L292" s="15">
        <f t="shared" si="29"/>
        <v>123.84450247240257</v>
      </c>
      <c r="M292" s="15">
        <f>AVERAGE($L$3:L292)</f>
        <v>40.635206115812252</v>
      </c>
      <c r="N292" s="15">
        <f>SUM($H$3:H292)/K292</f>
        <v>4.3496385059497138</v>
      </c>
    </row>
    <row r="293" spans="1:14" x14ac:dyDescent="0.3">
      <c r="A293" s="17">
        <v>41170.708333333336</v>
      </c>
      <c r="B293" s="13">
        <v>291</v>
      </c>
      <c r="C293" s="15">
        <v>338</v>
      </c>
      <c r="D293" s="15" t="s">
        <v>2</v>
      </c>
      <c r="E293" s="15">
        <f t="shared" si="24"/>
        <v>309.5560203146178</v>
      </c>
      <c r="F293" s="13">
        <f t="shared" si="25"/>
        <v>-34.30768735162232</v>
      </c>
      <c r="G293" s="13">
        <f t="shared" si="26"/>
        <v>243.13035694369887</v>
      </c>
      <c r="H293" s="13">
        <f t="shared" si="27"/>
        <v>-94.869643056301129</v>
      </c>
      <c r="I293" s="15">
        <f t="shared" si="28"/>
        <v>94.869643056301129</v>
      </c>
      <c r="J293" s="15">
        <f>SUMSQ($H$3:H293)/B293</f>
        <v>40052.352681979886</v>
      </c>
      <c r="K293" s="15">
        <f>SUM($I$3:I293)/B293</f>
        <v>161.17691836189417</v>
      </c>
      <c r="L293" s="15">
        <f t="shared" si="29"/>
        <v>28.067941732633471</v>
      </c>
      <c r="M293" s="15">
        <f>AVERAGE($L$3:L293)</f>
        <v>40.592019640268681</v>
      </c>
      <c r="N293" s="15">
        <f>SUM($H$3:H293)/K293</f>
        <v>3.7672032693482462</v>
      </c>
    </row>
    <row r="294" spans="1:14" x14ac:dyDescent="0.3">
      <c r="A294" s="17">
        <v>41170.75</v>
      </c>
      <c r="B294" s="13">
        <v>292</v>
      </c>
      <c r="C294" s="15">
        <v>281</v>
      </c>
      <c r="D294" s="15" t="s">
        <v>2</v>
      </c>
      <c r="E294" s="15">
        <f t="shared" si="24"/>
        <v>300.98921422023244</v>
      </c>
      <c r="F294" s="13">
        <f t="shared" si="25"/>
        <v>-26.58542297445123</v>
      </c>
      <c r="G294" s="13">
        <f t="shared" si="26"/>
        <v>275.24833296299551</v>
      </c>
      <c r="H294" s="13">
        <f t="shared" si="27"/>
        <v>-5.7516670370044949</v>
      </c>
      <c r="I294" s="15">
        <f t="shared" si="28"/>
        <v>5.7516670370044949</v>
      </c>
      <c r="J294" s="15">
        <f>SUMSQ($H$3:H294)/B294</f>
        <v>39915.300384006339</v>
      </c>
      <c r="K294" s="15">
        <f>SUM($I$3:I294)/B294</f>
        <v>160.6446401039322</v>
      </c>
      <c r="L294" s="15">
        <f t="shared" si="29"/>
        <v>2.0468565967987526</v>
      </c>
      <c r="M294" s="15">
        <f>AVERAGE($L$3:L294)</f>
        <v>40.460015657243098</v>
      </c>
      <c r="N294" s="15">
        <f>SUM($H$3:H294)/K294</f>
        <v>3.743881814981743</v>
      </c>
    </row>
    <row r="295" spans="1:14" x14ac:dyDescent="0.3">
      <c r="A295" s="17">
        <v>41170.791666666664</v>
      </c>
      <c r="B295" s="13">
        <v>293</v>
      </c>
      <c r="C295" s="15">
        <v>324</v>
      </c>
      <c r="D295" s="15" t="s">
        <v>2</v>
      </c>
      <c r="E295" s="15">
        <f t="shared" si="24"/>
        <v>307.89244995416271</v>
      </c>
      <c r="F295" s="13">
        <f t="shared" si="25"/>
        <v>-16.538825361936777</v>
      </c>
      <c r="G295" s="13">
        <f t="shared" si="26"/>
        <v>274.40379124578124</v>
      </c>
      <c r="H295" s="13">
        <f t="shared" si="27"/>
        <v>-49.596208754218765</v>
      </c>
      <c r="I295" s="15">
        <f t="shared" si="28"/>
        <v>49.596208754218765</v>
      </c>
      <c r="J295" s="15">
        <f>SUMSQ($H$3:H295)/B295</f>
        <v>39787.465856834962</v>
      </c>
      <c r="K295" s="15">
        <f>SUM($I$3:I295)/B295</f>
        <v>160.26563521877961</v>
      </c>
      <c r="L295" s="15">
        <f t="shared" si="29"/>
        <v>15.307471837721842</v>
      </c>
      <c r="M295" s="15">
        <f>AVERAGE($L$3:L295)</f>
        <v>40.374170797790811</v>
      </c>
      <c r="N295" s="15">
        <f>SUM($H$3:H295)/K295</f>
        <v>3.4432730213926517</v>
      </c>
    </row>
    <row r="296" spans="1:14" x14ac:dyDescent="0.3">
      <c r="A296" s="17">
        <v>41170.833333333336</v>
      </c>
      <c r="B296" s="13">
        <v>294</v>
      </c>
      <c r="C296" s="15">
        <v>290</v>
      </c>
      <c r="D296" s="15" t="s">
        <v>2</v>
      </c>
      <c r="E296" s="15">
        <f t="shared" si="24"/>
        <v>302.52471496791389</v>
      </c>
      <c r="F296" s="13">
        <f t="shared" si="25"/>
        <v>-13.187498249230389</v>
      </c>
      <c r="G296" s="13">
        <f t="shared" si="26"/>
        <v>291.35362459222591</v>
      </c>
      <c r="H296" s="13">
        <f t="shared" si="27"/>
        <v>1.3536245922259127</v>
      </c>
      <c r="I296" s="15">
        <f t="shared" si="28"/>
        <v>1.3536245922259127</v>
      </c>
      <c r="J296" s="15">
        <f>SUMSQ($H$3:H296)/B296</f>
        <v>39652.140572626464</v>
      </c>
      <c r="K296" s="15">
        <f>SUM($I$3:I296)/B296</f>
        <v>159.72511817583214</v>
      </c>
      <c r="L296" s="15">
        <f t="shared" si="29"/>
        <v>0.46676710076755606</v>
      </c>
      <c r="M296" s="15">
        <f>AVERAGE($L$3:L296)</f>
        <v>40.238431329433588</v>
      </c>
      <c r="N296" s="15">
        <f>SUM($H$3:H296)/K296</f>
        <v>3.4633999267944118</v>
      </c>
    </row>
    <row r="297" spans="1:14" x14ac:dyDescent="0.3">
      <c r="A297" s="17">
        <v>41171.625</v>
      </c>
      <c r="B297" s="13">
        <v>295</v>
      </c>
      <c r="C297" s="15">
        <v>311</v>
      </c>
      <c r="D297" s="15" t="s">
        <v>2</v>
      </c>
      <c r="E297" s="15">
        <f t="shared" si="24"/>
        <v>305.06730047753973</v>
      </c>
      <c r="F297" s="13">
        <f t="shared" si="25"/>
        <v>-8.4684731215735205</v>
      </c>
      <c r="G297" s="13">
        <f t="shared" si="26"/>
        <v>289.33721671868352</v>
      </c>
      <c r="H297" s="13">
        <f t="shared" si="27"/>
        <v>-21.662783281316479</v>
      </c>
      <c r="I297" s="15">
        <f t="shared" si="28"/>
        <v>21.662783281316479</v>
      </c>
      <c r="J297" s="15">
        <f>SUMSQ($H$3:H297)/B297</f>
        <v>39519.317303497191</v>
      </c>
      <c r="K297" s="15">
        <f>SUM($I$3:I297)/B297</f>
        <v>159.25711026093546</v>
      </c>
      <c r="L297" s="15">
        <f t="shared" si="29"/>
        <v>6.9655251708413122</v>
      </c>
      <c r="M297" s="15">
        <f>AVERAGE($L$3:L297)</f>
        <v>40.125641817031578</v>
      </c>
      <c r="N297" s="15">
        <f>SUM($H$3:H297)/K297</f>
        <v>3.3375538363417694</v>
      </c>
    </row>
    <row r="298" spans="1:14" x14ac:dyDescent="0.3">
      <c r="A298" s="17">
        <v>41171.666666666664</v>
      </c>
      <c r="B298" s="13">
        <v>296</v>
      </c>
      <c r="C298" s="15">
        <v>466</v>
      </c>
      <c r="D298" s="15" t="s">
        <v>2</v>
      </c>
      <c r="E298" s="15">
        <f t="shared" si="24"/>
        <v>353.34711033427777</v>
      </c>
      <c r="F298" s="13">
        <f t="shared" si="25"/>
        <v>8.5560117719199482</v>
      </c>
      <c r="G298" s="13">
        <f t="shared" si="26"/>
        <v>296.59882735596619</v>
      </c>
      <c r="H298" s="13">
        <f t="shared" si="27"/>
        <v>-169.40117264403381</v>
      </c>
      <c r="I298" s="15">
        <f t="shared" si="28"/>
        <v>169.40117264403381</v>
      </c>
      <c r="J298" s="15">
        <f>SUMSQ($H$3:H298)/B298</f>
        <v>39482.754600759617</v>
      </c>
      <c r="K298" s="15">
        <f>SUM($I$3:I298)/B298</f>
        <v>159.29138074195947</v>
      </c>
      <c r="L298" s="15">
        <f t="shared" si="29"/>
        <v>36.352182970822703</v>
      </c>
      <c r="M298" s="15">
        <f>AVERAGE($L$3:L298)</f>
        <v>40.112893645253848</v>
      </c>
      <c r="N298" s="15">
        <f>SUM($H$3:H298)/K298</f>
        <v>2.2733684960561469</v>
      </c>
    </row>
    <row r="299" spans="1:14" x14ac:dyDescent="0.3">
      <c r="A299" s="17">
        <v>41171.708333333336</v>
      </c>
      <c r="B299" s="13">
        <v>297</v>
      </c>
      <c r="C299" s="15">
        <v>844.428</v>
      </c>
      <c r="D299" s="15" t="s">
        <v>2</v>
      </c>
      <c r="E299" s="15">
        <f t="shared" si="24"/>
        <v>500.67137723399441</v>
      </c>
      <c r="F299" s="13">
        <f t="shared" si="25"/>
        <v>50.186488310258952</v>
      </c>
      <c r="G299" s="13">
        <f t="shared" si="26"/>
        <v>361.90312210619771</v>
      </c>
      <c r="H299" s="13">
        <f t="shared" si="27"/>
        <v>-482.52487789380228</v>
      </c>
      <c r="I299" s="15">
        <f t="shared" si="28"/>
        <v>482.52487789380228</v>
      </c>
      <c r="J299" s="15">
        <f>SUMSQ($H$3:H299)/B299</f>
        <v>40133.756294987455</v>
      </c>
      <c r="K299" s="15">
        <f>SUM($I$3:I299)/B299</f>
        <v>160.37970901519799</v>
      </c>
      <c r="L299" s="15">
        <f t="shared" si="29"/>
        <v>57.142216730591869</v>
      </c>
      <c r="M299" s="15">
        <f>AVERAGE($L$3:L299)</f>
        <v>40.170231433419964</v>
      </c>
      <c r="N299" s="15">
        <f>SUM($H$3:H299)/K299</f>
        <v>-0.75069890050952559</v>
      </c>
    </row>
    <row r="300" spans="1:14" x14ac:dyDescent="0.3">
      <c r="A300" s="17">
        <v>41171.75</v>
      </c>
      <c r="B300" s="13">
        <v>298</v>
      </c>
      <c r="C300" s="15">
        <v>811.56399999999996</v>
      </c>
      <c r="D300" s="15" t="s">
        <v>2</v>
      </c>
      <c r="E300" s="15">
        <f t="shared" si="24"/>
        <v>593.93916406379606</v>
      </c>
      <c r="F300" s="13">
        <f t="shared" si="25"/>
        <v>63.110877866121754</v>
      </c>
      <c r="G300" s="13">
        <f t="shared" si="26"/>
        <v>550.8578655442534</v>
      </c>
      <c r="H300" s="13">
        <f t="shared" si="27"/>
        <v>-260.70613445574656</v>
      </c>
      <c r="I300" s="15">
        <f t="shared" si="28"/>
        <v>260.70613445574656</v>
      </c>
      <c r="J300" s="15">
        <f>SUMSQ($H$3:H300)/B300</f>
        <v>40227.158752195071</v>
      </c>
      <c r="K300" s="15">
        <f>SUM($I$3:I300)/B300</f>
        <v>160.71637487238104</v>
      </c>
      <c r="L300" s="15">
        <f t="shared" si="29"/>
        <v>32.123915606871002</v>
      </c>
      <c r="M300" s="15">
        <f>AVERAGE($L$3:L300)</f>
        <v>40.14323037359933</v>
      </c>
      <c r="N300" s="15">
        <f>SUM($H$3:H300)/K300</f>
        <v>-2.3712767661671887</v>
      </c>
    </row>
    <row r="301" spans="1:14" x14ac:dyDescent="0.3">
      <c r="A301" s="17">
        <v>41171.791666666664</v>
      </c>
      <c r="B301" s="13">
        <v>299</v>
      </c>
      <c r="C301" s="15">
        <v>579.56399999999996</v>
      </c>
      <c r="D301" s="15" t="s">
        <v>2</v>
      </c>
      <c r="E301" s="15">
        <f t="shared" si="24"/>
        <v>589.62661484465718</v>
      </c>
      <c r="F301" s="13">
        <f t="shared" si="25"/>
        <v>42.88384974054356</v>
      </c>
      <c r="G301" s="13">
        <f t="shared" si="26"/>
        <v>657.05004192991782</v>
      </c>
      <c r="H301" s="13">
        <f t="shared" si="27"/>
        <v>77.48604192991786</v>
      </c>
      <c r="I301" s="15">
        <f t="shared" si="28"/>
        <v>77.48604192991786</v>
      </c>
      <c r="J301" s="15">
        <f>SUMSQ($H$3:H301)/B301</f>
        <v>40112.700317217714</v>
      </c>
      <c r="K301" s="15">
        <f>SUM($I$3:I301)/B301</f>
        <v>160.43801255484772</v>
      </c>
      <c r="L301" s="15">
        <f t="shared" si="29"/>
        <v>13.369712737491954</v>
      </c>
      <c r="M301" s="15">
        <f>AVERAGE($L$3:L301)</f>
        <v>40.053686836354828</v>
      </c>
      <c r="N301" s="15">
        <f>SUM($H$3:H301)/K301</f>
        <v>-1.8924253605035171</v>
      </c>
    </row>
    <row r="302" spans="1:14" x14ac:dyDescent="0.3">
      <c r="A302" s="17">
        <v>41171.833333333336</v>
      </c>
      <c r="B302" s="13">
        <v>300</v>
      </c>
      <c r="C302" s="15">
        <v>409</v>
      </c>
      <c r="D302" s="15" t="s">
        <v>2</v>
      </c>
      <c r="E302" s="15">
        <f t="shared" si="24"/>
        <v>535.43863039125995</v>
      </c>
      <c r="F302" s="13">
        <f t="shared" si="25"/>
        <v>13.762299482361318</v>
      </c>
      <c r="G302" s="13">
        <f t="shared" si="26"/>
        <v>632.51046458520079</v>
      </c>
      <c r="H302" s="13">
        <f t="shared" si="27"/>
        <v>223.51046458520079</v>
      </c>
      <c r="I302" s="15">
        <f t="shared" si="28"/>
        <v>223.51046458520079</v>
      </c>
      <c r="J302" s="15">
        <f>SUMSQ($H$3:H302)/B302</f>
        <v>40145.514408757299</v>
      </c>
      <c r="K302" s="15">
        <f>SUM($I$3:I302)/B302</f>
        <v>160.64825406161557</v>
      </c>
      <c r="L302" s="15">
        <f t="shared" si="29"/>
        <v>54.648035350904841</v>
      </c>
      <c r="M302" s="15">
        <f>AVERAGE($L$3:L302)</f>
        <v>40.102334664736667</v>
      </c>
      <c r="N302" s="15">
        <f>SUM($H$3:H302)/K302</f>
        <v>-0.49864531444985621</v>
      </c>
    </row>
    <row r="303" spans="1:14" x14ac:dyDescent="0.3">
      <c r="A303" s="17">
        <v>41172.625</v>
      </c>
      <c r="B303" s="13">
        <v>301</v>
      </c>
      <c r="C303" s="15">
        <v>291</v>
      </c>
      <c r="D303" s="15" t="s">
        <v>2</v>
      </c>
      <c r="E303" s="15">
        <f t="shared" si="24"/>
        <v>462.10704127388198</v>
      </c>
      <c r="F303" s="13">
        <f t="shared" si="25"/>
        <v>-12.36586709756047</v>
      </c>
      <c r="G303" s="13">
        <f t="shared" si="26"/>
        <v>549.20092987362125</v>
      </c>
      <c r="H303" s="13">
        <f t="shared" si="27"/>
        <v>258.20092987362125</v>
      </c>
      <c r="I303" s="15">
        <f t="shared" si="28"/>
        <v>258.20092987362125</v>
      </c>
      <c r="J303" s="15">
        <f>SUMSQ($H$3:H303)/B303</f>
        <v>40233.628049218576</v>
      </c>
      <c r="K303" s="15">
        <f>SUM($I$3:I303)/B303</f>
        <v>160.972349330094</v>
      </c>
      <c r="L303" s="15">
        <f t="shared" si="29"/>
        <v>88.728841880969497</v>
      </c>
      <c r="M303" s="15">
        <f>AVERAGE($L$3:L303)</f>
        <v>40.263884522597898</v>
      </c>
      <c r="N303" s="15">
        <f>SUM($H$3:H303)/K303</f>
        <v>1.106366599309808</v>
      </c>
    </row>
    <row r="304" spans="1:14" x14ac:dyDescent="0.3">
      <c r="A304" s="17">
        <v>41172.666666666664</v>
      </c>
      <c r="B304" s="13">
        <v>302</v>
      </c>
      <c r="C304" s="15">
        <v>457</v>
      </c>
      <c r="D304" s="15" t="s">
        <v>2</v>
      </c>
      <c r="E304" s="15">
        <f t="shared" si="24"/>
        <v>460.57492889171738</v>
      </c>
      <c r="F304" s="13">
        <f t="shared" si="25"/>
        <v>-9.1157406829417074</v>
      </c>
      <c r="G304" s="13">
        <f t="shared" si="26"/>
        <v>449.74117417632152</v>
      </c>
      <c r="H304" s="13">
        <f t="shared" si="27"/>
        <v>-7.2588258236784782</v>
      </c>
      <c r="I304" s="15">
        <f t="shared" si="28"/>
        <v>7.2588258236784782</v>
      </c>
      <c r="J304" s="15">
        <f>SUMSQ($H$3:H304)/B304</f>
        <v>40100.578587308381</v>
      </c>
      <c r="K304" s="15">
        <f>SUM($I$3:I304)/B304</f>
        <v>160.46336415292043</v>
      </c>
      <c r="L304" s="15">
        <f t="shared" si="29"/>
        <v>1.5883645128399297</v>
      </c>
      <c r="M304" s="15">
        <f>AVERAGE($L$3:L304)</f>
        <v>40.135819886804001</v>
      </c>
      <c r="N304" s="15">
        <f>SUM($H$3:H304)/K304</f>
        <v>1.0646393074793259</v>
      </c>
    </row>
    <row r="305" spans="1:14" x14ac:dyDescent="0.3">
      <c r="A305" s="17">
        <v>41172.708333333336</v>
      </c>
      <c r="B305" s="13">
        <v>303</v>
      </c>
      <c r="C305" s="15">
        <v>844.428</v>
      </c>
      <c r="D305" s="15" t="s">
        <v>2</v>
      </c>
      <c r="E305" s="15">
        <f t="shared" si="24"/>
        <v>575.73085022420219</v>
      </c>
      <c r="F305" s="13">
        <f t="shared" si="25"/>
        <v>28.165757921686243</v>
      </c>
      <c r="G305" s="13">
        <f t="shared" si="26"/>
        <v>451.45918820877569</v>
      </c>
      <c r="H305" s="13">
        <f t="shared" si="27"/>
        <v>-392.96881179122431</v>
      </c>
      <c r="I305" s="15">
        <f t="shared" si="28"/>
        <v>392.96881179122431</v>
      </c>
      <c r="J305" s="15">
        <f>SUMSQ($H$3:H305)/B305</f>
        <v>40477.885215867122</v>
      </c>
      <c r="K305" s="15">
        <f>SUM($I$3:I305)/B305</f>
        <v>161.230708864598</v>
      </c>
      <c r="L305" s="15">
        <f t="shared" si="29"/>
        <v>46.536686584436367</v>
      </c>
      <c r="M305" s="15">
        <f>AVERAGE($L$3:L305)</f>
        <v>40.156944859403453</v>
      </c>
      <c r="N305" s="15">
        <f>SUM($H$3:H305)/K305</f>
        <v>-1.3777351006389504</v>
      </c>
    </row>
    <row r="306" spans="1:14" x14ac:dyDescent="0.3">
      <c r="A306" s="17">
        <v>41172.75</v>
      </c>
      <c r="B306" s="13">
        <v>304</v>
      </c>
      <c r="C306" s="15">
        <v>811.56399999999996</v>
      </c>
      <c r="D306" s="15" t="s">
        <v>2</v>
      </c>
      <c r="E306" s="15">
        <f t="shared" si="24"/>
        <v>646.48079515694144</v>
      </c>
      <c r="F306" s="13">
        <f t="shared" si="25"/>
        <v>40.941014025002147</v>
      </c>
      <c r="G306" s="13">
        <f t="shared" si="26"/>
        <v>603.89660814588842</v>
      </c>
      <c r="H306" s="13">
        <f t="shared" si="27"/>
        <v>-207.66739185411154</v>
      </c>
      <c r="I306" s="15">
        <f t="shared" si="28"/>
        <v>207.66739185411154</v>
      </c>
      <c r="J306" s="15">
        <f>SUMSQ($H$3:H306)/B306</f>
        <v>40486.59528305009</v>
      </c>
      <c r="K306" s="15">
        <f>SUM($I$3:I306)/B306</f>
        <v>161.38346111127404</v>
      </c>
      <c r="L306" s="15">
        <f t="shared" si="29"/>
        <v>25.588541612751619</v>
      </c>
      <c r="M306" s="15">
        <f>AVERAGE($L$3:L306)</f>
        <v>40.10902248030262</v>
      </c>
      <c r="N306" s="15">
        <f>SUM($H$3:H306)/K306</f>
        <v>-2.6632258088790142</v>
      </c>
    </row>
    <row r="307" spans="1:14" x14ac:dyDescent="0.3">
      <c r="A307" s="17">
        <v>41172.791666666664</v>
      </c>
      <c r="B307" s="13">
        <v>305</v>
      </c>
      <c r="C307" s="15">
        <v>579.56399999999996</v>
      </c>
      <c r="D307" s="15" t="s">
        <v>2</v>
      </c>
      <c r="E307" s="15">
        <f t="shared" si="24"/>
        <v>626.40575660985894</v>
      </c>
      <c r="F307" s="13">
        <f t="shared" si="25"/>
        <v>22.636198253376751</v>
      </c>
      <c r="G307" s="13">
        <f t="shared" si="26"/>
        <v>687.42180918194356</v>
      </c>
      <c r="H307" s="13">
        <f t="shared" si="27"/>
        <v>107.85780918194359</v>
      </c>
      <c r="I307" s="15">
        <f t="shared" si="28"/>
        <v>107.85780918194359</v>
      </c>
      <c r="J307" s="15">
        <f>SUMSQ($H$3:H307)/B307</f>
        <v>40391.994337864773</v>
      </c>
      <c r="K307" s="15">
        <f>SUM($I$3:I307)/B307</f>
        <v>161.20796717052212</v>
      </c>
      <c r="L307" s="15">
        <f t="shared" si="29"/>
        <v>18.610163706155593</v>
      </c>
      <c r="M307" s="15">
        <f>AVERAGE($L$3:L307)</f>
        <v>40.038534418748036</v>
      </c>
      <c r="N307" s="15">
        <f>SUM($H$3:H307)/K307</f>
        <v>-1.9970650038361963</v>
      </c>
    </row>
    <row r="308" spans="1:14" x14ac:dyDescent="0.3">
      <c r="A308" s="17">
        <v>41172.833333333336</v>
      </c>
      <c r="B308" s="13">
        <v>306</v>
      </c>
      <c r="C308" s="15">
        <v>417</v>
      </c>
      <c r="D308" s="15" t="s">
        <v>2</v>
      </c>
      <c r="E308" s="15">
        <f t="shared" si="24"/>
        <v>563.58402962690127</v>
      </c>
      <c r="F308" s="13">
        <f t="shared" si="25"/>
        <v>-3.0011793175235759</v>
      </c>
      <c r="G308" s="13">
        <f t="shared" si="26"/>
        <v>649.04195486323567</v>
      </c>
      <c r="H308" s="13">
        <f t="shared" si="27"/>
        <v>232.04195486323567</v>
      </c>
      <c r="I308" s="15">
        <f t="shared" si="28"/>
        <v>232.04195486323567</v>
      </c>
      <c r="J308" s="15">
        <f>SUMSQ($H$3:H308)/B308</f>
        <v>40435.953404789245</v>
      </c>
      <c r="K308" s="15">
        <f>SUM($I$3:I308)/B308</f>
        <v>161.43945079043297</v>
      </c>
      <c r="L308" s="15">
        <f t="shared" si="29"/>
        <v>55.645552724996563</v>
      </c>
      <c r="M308" s="15">
        <f>AVERAGE($L$3:L308)</f>
        <v>40.089537746546235</v>
      </c>
      <c r="N308" s="15">
        <f>SUM($H$3:H308)/K308</f>
        <v>-0.55687029578222591</v>
      </c>
    </row>
    <row r="309" spans="1:14" x14ac:dyDescent="0.3">
      <c r="A309" s="17">
        <v>41173.625</v>
      </c>
      <c r="B309" s="13">
        <v>307</v>
      </c>
      <c r="C309" s="15">
        <v>423</v>
      </c>
      <c r="D309" s="15" t="s">
        <v>2</v>
      </c>
      <c r="E309" s="15">
        <f t="shared" si="24"/>
        <v>521.40882073883085</v>
      </c>
      <c r="F309" s="13">
        <f t="shared" si="25"/>
        <v>-14.753388188687627</v>
      </c>
      <c r="G309" s="13">
        <f t="shared" si="26"/>
        <v>560.5828503093777</v>
      </c>
      <c r="H309" s="13">
        <f t="shared" si="27"/>
        <v>137.5828503093777</v>
      </c>
      <c r="I309" s="15">
        <f t="shared" si="28"/>
        <v>137.5828503093777</v>
      </c>
      <c r="J309" s="15">
        <f>SUMSQ($H$3:H309)/B309</f>
        <v>40365.898314543199</v>
      </c>
      <c r="K309" s="15">
        <f>SUM($I$3:I309)/B309</f>
        <v>161.36174199407773</v>
      </c>
      <c r="L309" s="15">
        <f t="shared" si="29"/>
        <v>32.52549652703965</v>
      </c>
      <c r="M309" s="15">
        <f>AVERAGE($L$3:L309)</f>
        <v>40.064899175798658</v>
      </c>
      <c r="N309" s="15">
        <f>SUM($H$3:H309)/K309</f>
        <v>0.29549765023322083</v>
      </c>
    </row>
    <row r="310" spans="1:14" x14ac:dyDescent="0.3">
      <c r="A310" s="17">
        <v>41173.666666666664</v>
      </c>
      <c r="B310" s="13">
        <v>308</v>
      </c>
      <c r="C310" s="15">
        <v>534.428</v>
      </c>
      <c r="D310" s="15" t="s">
        <v>2</v>
      </c>
      <c r="E310" s="15">
        <f t="shared" si="24"/>
        <v>525.31457451718154</v>
      </c>
      <c r="F310" s="13">
        <f t="shared" si="25"/>
        <v>-9.1556455985761307</v>
      </c>
      <c r="G310" s="13">
        <f t="shared" si="26"/>
        <v>506.65543255014325</v>
      </c>
      <c r="H310" s="13">
        <f t="shared" si="27"/>
        <v>-27.772567449856751</v>
      </c>
      <c r="I310" s="15">
        <f t="shared" si="28"/>
        <v>27.772567449856751</v>
      </c>
      <c r="J310" s="15">
        <f>SUMSQ($H$3:H310)/B310</f>
        <v>40237.34447424519</v>
      </c>
      <c r="K310" s="15">
        <f>SUM($I$3:I310)/B310</f>
        <v>160.92801090789521</v>
      </c>
      <c r="L310" s="15">
        <f t="shared" si="29"/>
        <v>5.1966901902326885</v>
      </c>
      <c r="M310" s="15">
        <f>AVERAGE($L$3:L310)</f>
        <v>39.951690705066298</v>
      </c>
      <c r="N310" s="15">
        <f>SUM($H$3:H310)/K310</f>
        <v>0.12371648686024789</v>
      </c>
    </row>
    <row r="311" spans="1:14" x14ac:dyDescent="0.3">
      <c r="A311" s="17">
        <v>41173.708333333336</v>
      </c>
      <c r="B311" s="13">
        <v>309</v>
      </c>
      <c r="C311" s="15">
        <v>844.428</v>
      </c>
      <c r="D311" s="15" t="s">
        <v>2</v>
      </c>
      <c r="E311" s="15">
        <f t="shared" si="24"/>
        <v>621.04860216202701</v>
      </c>
      <c r="F311" s="13">
        <f t="shared" si="25"/>
        <v>22.311256374450352</v>
      </c>
      <c r="G311" s="13">
        <f t="shared" si="26"/>
        <v>516.1589289186054</v>
      </c>
      <c r="H311" s="13">
        <f t="shared" si="27"/>
        <v>-328.2690710813946</v>
      </c>
      <c r="I311" s="15">
        <f t="shared" si="28"/>
        <v>328.2690710813946</v>
      </c>
      <c r="J311" s="15">
        <f>SUMSQ($H$3:H311)/B311</f>
        <v>40455.866281864597</v>
      </c>
      <c r="K311" s="15">
        <f>SUM($I$3:I311)/B311</f>
        <v>161.46956773693566</v>
      </c>
      <c r="L311" s="15">
        <f t="shared" si="29"/>
        <v>38.874725977986827</v>
      </c>
      <c r="M311" s="15">
        <f>AVERAGE($L$3:L311)</f>
        <v>39.948205382324936</v>
      </c>
      <c r="N311" s="15">
        <f>SUM($H$3:H311)/K311</f>
        <v>-1.9097073662625892</v>
      </c>
    </row>
    <row r="312" spans="1:14" x14ac:dyDescent="0.3">
      <c r="A312" s="17">
        <v>41173.75</v>
      </c>
      <c r="B312" s="13">
        <v>310</v>
      </c>
      <c r="C312" s="15">
        <v>805</v>
      </c>
      <c r="D312" s="15" t="s">
        <v>2</v>
      </c>
      <c r="E312" s="15">
        <f t="shared" si="24"/>
        <v>676.23402151341884</v>
      </c>
      <c r="F312" s="13">
        <f t="shared" si="25"/>
        <v>32.173505267532796</v>
      </c>
      <c r="G312" s="13">
        <f t="shared" si="26"/>
        <v>643.3598585364773</v>
      </c>
      <c r="H312" s="13">
        <f t="shared" si="27"/>
        <v>-161.6401414635227</v>
      </c>
      <c r="I312" s="15">
        <f t="shared" si="28"/>
        <v>161.6401414635227</v>
      </c>
      <c r="J312" s="15">
        <f>SUMSQ($H$3:H312)/B312</f>
        <v>40409.645859446806</v>
      </c>
      <c r="K312" s="15">
        <f>SUM($I$3:I312)/B312</f>
        <v>161.47011797476335</v>
      </c>
      <c r="L312" s="15">
        <f t="shared" si="29"/>
        <v>20.079520678698472</v>
      </c>
      <c r="M312" s="15">
        <f>AVERAGE($L$3:L312)</f>
        <v>39.88411285102292</v>
      </c>
      <c r="N312" s="15">
        <f>SUM($H$3:H312)/K312</f>
        <v>-2.9107538304483218</v>
      </c>
    </row>
    <row r="313" spans="1:14" x14ac:dyDescent="0.3">
      <c r="A313" s="17">
        <v>41173.791666666664</v>
      </c>
      <c r="B313" s="13">
        <v>311</v>
      </c>
      <c r="C313" s="15">
        <v>579.56399999999996</v>
      </c>
      <c r="D313" s="15" t="s">
        <v>2</v>
      </c>
      <c r="E313" s="15">
        <f t="shared" si="24"/>
        <v>647.23301505939321</v>
      </c>
      <c r="F313" s="13">
        <f t="shared" si="25"/>
        <v>13.821151751065267</v>
      </c>
      <c r="G313" s="13">
        <f t="shared" si="26"/>
        <v>708.40752678095168</v>
      </c>
      <c r="H313" s="13">
        <f t="shared" si="27"/>
        <v>128.84352678095172</v>
      </c>
      <c r="I313" s="15">
        <f t="shared" si="28"/>
        <v>128.84352678095172</v>
      </c>
      <c r="J313" s="15">
        <f>SUMSQ($H$3:H313)/B313</f>
        <v>40333.089616790559</v>
      </c>
      <c r="K313" s="15">
        <f>SUM($I$3:I313)/B313</f>
        <v>161.36520932140706</v>
      </c>
      <c r="L313" s="15">
        <f t="shared" si="29"/>
        <v>22.231112833259438</v>
      </c>
      <c r="M313" s="15">
        <f>AVERAGE($L$3:L313)</f>
        <v>39.827350793087994</v>
      </c>
      <c r="N313" s="15">
        <f>SUM($H$3:H313)/K313</f>
        <v>-2.1141870608398521</v>
      </c>
    </row>
    <row r="314" spans="1:14" x14ac:dyDescent="0.3">
      <c r="A314" s="17">
        <v>41173.833333333336</v>
      </c>
      <c r="B314" s="13">
        <v>312</v>
      </c>
      <c r="C314" s="15">
        <v>369</v>
      </c>
      <c r="D314" s="15" t="s">
        <v>2</v>
      </c>
      <c r="E314" s="15">
        <f t="shared" si="24"/>
        <v>563.7631105415752</v>
      </c>
      <c r="F314" s="13">
        <f t="shared" si="25"/>
        <v>-15.366165129599715</v>
      </c>
      <c r="G314" s="13">
        <f t="shared" si="26"/>
        <v>661.05416681045847</v>
      </c>
      <c r="H314" s="13">
        <f t="shared" si="27"/>
        <v>292.05416681045847</v>
      </c>
      <c r="I314" s="15">
        <f t="shared" si="28"/>
        <v>292.05416681045847</v>
      </c>
      <c r="J314" s="15">
        <f>SUMSQ($H$3:H314)/B314</f>
        <v>40477.200343503893</v>
      </c>
      <c r="K314" s="15">
        <f>SUM($I$3:I314)/B314</f>
        <v>161.784084185154</v>
      </c>
      <c r="L314" s="15">
        <f t="shared" si="29"/>
        <v>79.147470680341044</v>
      </c>
      <c r="M314" s="15">
        <f>AVERAGE($L$3:L314)</f>
        <v>39.953376818367651</v>
      </c>
      <c r="N314" s="15">
        <f>SUM($H$3:H314)/K314</f>
        <v>-0.30350371641242369</v>
      </c>
    </row>
    <row r="315" spans="1:14" x14ac:dyDescent="0.3">
      <c r="A315" s="17">
        <v>41174.625</v>
      </c>
      <c r="B315" s="13">
        <v>313</v>
      </c>
      <c r="C315" s="15">
        <v>499</v>
      </c>
      <c r="D315" s="15" t="s">
        <v>2</v>
      </c>
      <c r="E315" s="15">
        <f t="shared" si="24"/>
        <v>544.33417737910258</v>
      </c>
      <c r="F315" s="13">
        <f t="shared" si="25"/>
        <v>-16.584995539461584</v>
      </c>
      <c r="G315" s="13">
        <f t="shared" si="26"/>
        <v>548.39694541197548</v>
      </c>
      <c r="H315" s="13">
        <f t="shared" si="27"/>
        <v>49.39694541197548</v>
      </c>
      <c r="I315" s="15">
        <f t="shared" si="28"/>
        <v>49.39694541197548</v>
      </c>
      <c r="J315" s="15">
        <f>SUMSQ($H$3:H315)/B315</f>
        <v>40355.675927761171</v>
      </c>
      <c r="K315" s="15">
        <f>SUM($I$3:I315)/B315</f>
        <v>161.42501984402563</v>
      </c>
      <c r="L315" s="15">
        <f t="shared" si="29"/>
        <v>9.8991874573097167</v>
      </c>
      <c r="M315" s="15">
        <f>AVERAGE($L$3:L315)</f>
        <v>39.85735704405117</v>
      </c>
      <c r="N315" s="15">
        <f>SUM($H$3:H315)/K315</f>
        <v>1.8266970367154919E-3</v>
      </c>
    </row>
    <row r="316" spans="1:14" x14ac:dyDescent="0.3">
      <c r="A316" s="17">
        <v>41174.666666666664</v>
      </c>
      <c r="B316" s="13">
        <v>314</v>
      </c>
      <c r="C316" s="15">
        <v>534.428</v>
      </c>
      <c r="D316" s="15" t="s">
        <v>2</v>
      </c>
      <c r="E316" s="15">
        <f t="shared" si="24"/>
        <v>541.36232416537177</v>
      </c>
      <c r="F316" s="13">
        <f t="shared" si="25"/>
        <v>-12.501052841742352</v>
      </c>
      <c r="G316" s="13">
        <f t="shared" si="26"/>
        <v>527.74918183964098</v>
      </c>
      <c r="H316" s="13">
        <f t="shared" si="27"/>
        <v>-6.6788181603590147</v>
      </c>
      <c r="I316" s="15">
        <f t="shared" si="28"/>
        <v>6.6788181603590147</v>
      </c>
      <c r="J316" s="15">
        <f>SUMSQ($H$3:H316)/B316</f>
        <v>40227.296726118686</v>
      </c>
      <c r="K316" s="15">
        <f>SUM($I$3:I316)/B316</f>
        <v>160.93219754567002</v>
      </c>
      <c r="L316" s="15">
        <f t="shared" si="29"/>
        <v>1.249713368378718</v>
      </c>
      <c r="M316" s="15">
        <f>AVERAGE($L$3:L316)</f>
        <v>39.734402764829284</v>
      </c>
      <c r="N316" s="15">
        <f>SUM($H$3:H316)/K316</f>
        <v>-3.9668529059553363E-2</v>
      </c>
    </row>
    <row r="317" spans="1:14" x14ac:dyDescent="0.3">
      <c r="A317" s="17">
        <v>41174.708333333336</v>
      </c>
      <c r="B317" s="13">
        <v>315</v>
      </c>
      <c r="C317" s="15">
        <v>646</v>
      </c>
      <c r="D317" s="15" t="s">
        <v>2</v>
      </c>
      <c r="E317" s="15">
        <f t="shared" si="24"/>
        <v>572.75362691576015</v>
      </c>
      <c r="F317" s="13">
        <f t="shared" si="25"/>
        <v>0.66665383589686655</v>
      </c>
      <c r="G317" s="13">
        <f t="shared" si="26"/>
        <v>528.86127132362947</v>
      </c>
      <c r="H317" s="13">
        <f t="shared" si="27"/>
        <v>-117.13872867637053</v>
      </c>
      <c r="I317" s="15">
        <f t="shared" si="28"/>
        <v>117.13872867637053</v>
      </c>
      <c r="J317" s="15">
        <f>SUMSQ($H$3:H317)/B317</f>
        <v>40143.151281768834</v>
      </c>
      <c r="K317" s="15">
        <f>SUM($I$3:I317)/B317</f>
        <v>160.79317066037066</v>
      </c>
      <c r="L317" s="15">
        <f t="shared" si="29"/>
        <v>18.132930135661073</v>
      </c>
      <c r="M317" s="15">
        <f>AVERAGE($L$3:L317)</f>
        <v>39.66582666124463</v>
      </c>
      <c r="N317" s="15">
        <f>SUM($H$3:H317)/K317</f>
        <v>-0.76820844892868523</v>
      </c>
    </row>
    <row r="318" spans="1:14" x14ac:dyDescent="0.3">
      <c r="A318" s="17">
        <v>41174.75</v>
      </c>
      <c r="B318" s="13">
        <v>316</v>
      </c>
      <c r="C318" s="15">
        <v>598</v>
      </c>
      <c r="D318" s="15" t="s">
        <v>2</v>
      </c>
      <c r="E318" s="15">
        <f t="shared" si="24"/>
        <v>580.32753884103204</v>
      </c>
      <c r="F318" s="13">
        <f t="shared" si="25"/>
        <v>2.7388312627093723</v>
      </c>
      <c r="G318" s="13">
        <f t="shared" si="26"/>
        <v>573.42028075165706</v>
      </c>
      <c r="H318" s="13">
        <f t="shared" si="27"/>
        <v>-24.57971924834294</v>
      </c>
      <c r="I318" s="15">
        <f t="shared" si="28"/>
        <v>24.57971924834294</v>
      </c>
      <c r="J318" s="15">
        <f>SUMSQ($H$3:H318)/B318</f>
        <v>40018.027899859211</v>
      </c>
      <c r="K318" s="15">
        <f>SUM($I$3:I318)/B318</f>
        <v>160.36211543438324</v>
      </c>
      <c r="L318" s="15">
        <f t="shared" si="29"/>
        <v>4.1103209445389535</v>
      </c>
      <c r="M318" s="15">
        <f>AVERAGE($L$3:L318)</f>
        <v>39.553309238090499</v>
      </c>
      <c r="N318" s="15">
        <f>SUM($H$3:H318)/K318</f>
        <v>-0.9235497491318142</v>
      </c>
    </row>
    <row r="319" spans="1:14" x14ac:dyDescent="0.3">
      <c r="A319" s="17">
        <v>41174.791666666664</v>
      </c>
      <c r="B319" s="13">
        <v>317</v>
      </c>
      <c r="C319" s="15">
        <v>407</v>
      </c>
      <c r="D319" s="15" t="s">
        <v>2</v>
      </c>
      <c r="E319" s="15">
        <f t="shared" si="24"/>
        <v>528.32927718872236</v>
      </c>
      <c r="F319" s="13">
        <f t="shared" si="25"/>
        <v>-13.682296611796342</v>
      </c>
      <c r="G319" s="13">
        <f t="shared" si="26"/>
        <v>583.06637010374141</v>
      </c>
      <c r="H319" s="13">
        <f t="shared" si="27"/>
        <v>176.06637010374141</v>
      </c>
      <c r="I319" s="15">
        <f t="shared" si="28"/>
        <v>176.06637010374141</v>
      </c>
      <c r="J319" s="15">
        <f>SUMSQ($H$3:H319)/B319</f>
        <v>39989.577864470084</v>
      </c>
      <c r="K319" s="15">
        <f>SUM($I$3:I319)/B319</f>
        <v>160.41165566993325</v>
      </c>
      <c r="L319" s="15">
        <f t="shared" si="29"/>
        <v>43.259550394039657</v>
      </c>
      <c r="M319" s="15">
        <f>AVERAGE($L$3:L319)</f>
        <v>39.565000850569831</v>
      </c>
      <c r="N319" s="15">
        <f>SUM($H$3:H319)/K319</f>
        <v>0.17432635120735285</v>
      </c>
    </row>
    <row r="320" spans="1:14" x14ac:dyDescent="0.3">
      <c r="A320" s="17">
        <v>41174.833333333336</v>
      </c>
      <c r="B320" s="13">
        <v>318</v>
      </c>
      <c r="C320" s="15">
        <v>325</v>
      </c>
      <c r="D320" s="15" t="s">
        <v>2</v>
      </c>
      <c r="E320" s="15">
        <f t="shared" si="24"/>
        <v>467.33049403210561</v>
      </c>
      <c r="F320" s="13">
        <f t="shared" si="25"/>
        <v>-27.877242575242466</v>
      </c>
      <c r="G320" s="13">
        <f t="shared" si="26"/>
        <v>514.64698057692601</v>
      </c>
      <c r="H320" s="13">
        <f t="shared" si="27"/>
        <v>189.64698057692601</v>
      </c>
      <c r="I320" s="15">
        <f t="shared" si="28"/>
        <v>189.64698057692601</v>
      </c>
      <c r="J320" s="15">
        <f>SUMSQ($H$3:H320)/B320</f>
        <v>39976.925032323779</v>
      </c>
      <c r="K320" s="15">
        <f>SUM($I$3:I320)/B320</f>
        <v>160.50359065391751</v>
      </c>
      <c r="L320" s="15">
        <f t="shared" si="29"/>
        <v>58.352917100592613</v>
      </c>
      <c r="M320" s="15">
        <f>AVERAGE($L$3:L320)</f>
        <v>39.62408234821141</v>
      </c>
      <c r="N320" s="15">
        <f>SUM($H$3:H320)/K320</f>
        <v>1.3558011899572688</v>
      </c>
    </row>
    <row r="321" spans="1:14" x14ac:dyDescent="0.3">
      <c r="A321" s="17">
        <v>41175.625</v>
      </c>
      <c r="B321" s="13">
        <v>319</v>
      </c>
      <c r="C321" s="15">
        <v>499</v>
      </c>
      <c r="D321" s="15" t="s">
        <v>2</v>
      </c>
      <c r="E321" s="15">
        <f t="shared" si="24"/>
        <v>476.83134582247391</v>
      </c>
      <c r="F321" s="13">
        <f t="shared" si="25"/>
        <v>-16.663814265559232</v>
      </c>
      <c r="G321" s="13">
        <f t="shared" si="26"/>
        <v>439.45325145686314</v>
      </c>
      <c r="H321" s="13">
        <f t="shared" si="27"/>
        <v>-59.546748543136857</v>
      </c>
      <c r="I321" s="15">
        <f t="shared" si="28"/>
        <v>59.546748543136857</v>
      </c>
      <c r="J321" s="15">
        <f>SUMSQ($H$3:H321)/B321</f>
        <v>39862.720926460875</v>
      </c>
      <c r="K321" s="15">
        <f>SUM($I$3:I321)/B321</f>
        <v>160.18711152504358</v>
      </c>
      <c r="L321" s="15">
        <f t="shared" si="29"/>
        <v>11.93321614090919</v>
      </c>
      <c r="M321" s="15">
        <f>AVERAGE($L$3:L321)</f>
        <v>39.537277124991029</v>
      </c>
      <c r="N321" s="15">
        <f>SUM($H$3:H321)/K321</f>
        <v>0.98674736783144512</v>
      </c>
    </row>
    <row r="322" spans="1:14" x14ac:dyDescent="0.3">
      <c r="A322" s="17">
        <v>41175.666666666664</v>
      </c>
      <c r="B322" s="13">
        <v>320</v>
      </c>
      <c r="C322" s="15">
        <v>534.428</v>
      </c>
      <c r="D322" s="15" t="s">
        <v>2</v>
      </c>
      <c r="E322" s="15">
        <f t="shared" si="24"/>
        <v>494.11034207573169</v>
      </c>
      <c r="F322" s="13">
        <f t="shared" si="25"/>
        <v>-6.4809711099141252</v>
      </c>
      <c r="G322" s="13">
        <f t="shared" si="26"/>
        <v>460.1675315569147</v>
      </c>
      <c r="H322" s="13">
        <f t="shared" si="27"/>
        <v>-74.260468443085301</v>
      </c>
      <c r="I322" s="15">
        <f t="shared" si="28"/>
        <v>74.260468443085301</v>
      </c>
      <c r="J322" s="15">
        <f>SUMSQ($H$3:H322)/B322</f>
        <v>39755.383102232518</v>
      </c>
      <c r="K322" s="15">
        <f>SUM($I$3:I322)/B322</f>
        <v>159.91859076541246</v>
      </c>
      <c r="L322" s="15">
        <f t="shared" si="29"/>
        <v>13.89531769351256</v>
      </c>
      <c r="M322" s="15">
        <f>AVERAGE($L$3:L322)</f>
        <v>39.457146001767654</v>
      </c>
      <c r="N322" s="15">
        <f>SUM($H$3:H322)/K322</f>
        <v>0.52404002445035835</v>
      </c>
    </row>
    <row r="323" spans="1:14" x14ac:dyDescent="0.3">
      <c r="A323" s="17">
        <v>41175.708333333336</v>
      </c>
      <c r="B323" s="13">
        <v>321</v>
      </c>
      <c r="C323" s="15">
        <v>723</v>
      </c>
      <c r="D323" s="15" t="s">
        <v>2</v>
      </c>
      <c r="E323" s="15">
        <f t="shared" si="24"/>
        <v>562.77723945301216</v>
      </c>
      <c r="F323" s="13">
        <f t="shared" si="25"/>
        <v>16.06338943624425</v>
      </c>
      <c r="G323" s="13">
        <f t="shared" si="26"/>
        <v>487.62937096581754</v>
      </c>
      <c r="H323" s="13">
        <f t="shared" si="27"/>
        <v>-235.37062903418246</v>
      </c>
      <c r="I323" s="15">
        <f t="shared" si="28"/>
        <v>235.37062903418246</v>
      </c>
      <c r="J323" s="15">
        <f>SUMSQ($H$3:H323)/B323</f>
        <v>39804.118148680231</v>
      </c>
      <c r="K323" s="15">
        <f>SUM($I$3:I323)/B323</f>
        <v>160.15364384413135</v>
      </c>
      <c r="L323" s="15">
        <f t="shared" si="29"/>
        <v>32.554720474990653</v>
      </c>
      <c r="M323" s="15">
        <f>AVERAGE($L$3:L323)</f>
        <v>39.435643118506668</v>
      </c>
      <c r="N323" s="15">
        <f>SUM($H$3:H323)/K323</f>
        <v>-0.94638425440335594</v>
      </c>
    </row>
    <row r="324" spans="1:14" x14ac:dyDescent="0.3">
      <c r="A324" s="17">
        <v>41175.75</v>
      </c>
      <c r="B324" s="13">
        <v>322</v>
      </c>
      <c r="C324" s="15">
        <v>540</v>
      </c>
      <c r="D324" s="15" t="s">
        <v>2</v>
      </c>
      <c r="E324" s="15">
        <f t="shared" ref="E324:E387" si="30">$Q$2*C324+(1-$Q$2)*E323</f>
        <v>555.94406761710843</v>
      </c>
      <c r="F324" s="13">
        <f t="shared" ref="F324:F387" si="31">$Q$3*(E324-E323)+(1-$Q$3)*F323</f>
        <v>9.1944210545998573</v>
      </c>
      <c r="G324" s="13">
        <f t="shared" ref="G324:G387" si="32">E323+F323</f>
        <v>578.84062888925644</v>
      </c>
      <c r="H324" s="13">
        <f t="shared" ref="H324:H387" si="33">G324-C324</f>
        <v>38.840628889256436</v>
      </c>
      <c r="I324" s="15">
        <f t="shared" ref="I324:I387" si="34">ABS(H324)</f>
        <v>38.840628889256436</v>
      </c>
      <c r="J324" s="15">
        <f>SUMSQ($H$3:H324)/B324</f>
        <v>39685.18795086605</v>
      </c>
      <c r="K324" s="15">
        <f>SUM($I$3:I324)/B324</f>
        <v>159.77689535048268</v>
      </c>
      <c r="L324" s="15">
        <f t="shared" ref="L324:L387" si="35">(I324/C324)*100</f>
        <v>7.1927090535660074</v>
      </c>
      <c r="M324" s="15">
        <f>AVERAGE($L$3:L324)</f>
        <v>39.335509782901262</v>
      </c>
      <c r="N324" s="15">
        <f>SUM($H$3:H324)/K324</f>
        <v>-0.7055228960537685</v>
      </c>
    </row>
    <row r="325" spans="1:14" x14ac:dyDescent="0.3">
      <c r="A325" s="17">
        <v>41175.791666666664</v>
      </c>
      <c r="B325" s="13">
        <v>323</v>
      </c>
      <c r="C325" s="15">
        <v>413</v>
      </c>
      <c r="D325" s="15" t="s">
        <v>2</v>
      </c>
      <c r="E325" s="15">
        <f t="shared" si="30"/>
        <v>513.06084733197588</v>
      </c>
      <c r="F325" s="13">
        <f t="shared" si="31"/>
        <v>-6.4288713473198644</v>
      </c>
      <c r="G325" s="13">
        <f t="shared" si="32"/>
        <v>565.13848867170827</v>
      </c>
      <c r="H325" s="13">
        <f t="shared" si="33"/>
        <v>152.13848867170827</v>
      </c>
      <c r="I325" s="15">
        <f t="shared" si="34"/>
        <v>152.13848867170827</v>
      </c>
      <c r="J325" s="15">
        <f>SUMSQ($H$3:H325)/B325</f>
        <v>39633.983405307059</v>
      </c>
      <c r="K325" s="15">
        <f>SUM($I$3:I325)/B325</f>
        <v>159.75324703259173</v>
      </c>
      <c r="L325" s="15">
        <f t="shared" si="35"/>
        <v>36.837406458040746</v>
      </c>
      <c r="M325" s="15">
        <f>AVERAGE($L$3:L325)</f>
        <v>39.327775716880019</v>
      </c>
      <c r="N325" s="15">
        <f>SUM($H$3:H325)/K325</f>
        <v>0.2467069150307489</v>
      </c>
    </row>
    <row r="326" spans="1:14" x14ac:dyDescent="0.3">
      <c r="A326" s="17">
        <v>41175.833333333336</v>
      </c>
      <c r="B326" s="13">
        <v>324</v>
      </c>
      <c r="C326" s="15">
        <v>252</v>
      </c>
      <c r="D326" s="15" t="s">
        <v>2</v>
      </c>
      <c r="E326" s="15">
        <f t="shared" si="30"/>
        <v>434.74259313238304</v>
      </c>
      <c r="F326" s="13">
        <f t="shared" si="31"/>
        <v>-27.995686203001757</v>
      </c>
      <c r="G326" s="13">
        <f t="shared" si="32"/>
        <v>506.63197598465604</v>
      </c>
      <c r="H326" s="13">
        <f t="shared" si="33"/>
        <v>254.63197598465604</v>
      </c>
      <c r="I326" s="15">
        <f t="shared" si="34"/>
        <v>254.63197598465604</v>
      </c>
      <c r="J326" s="15">
        <f>SUMSQ($H$3:H326)/B326</f>
        <v>39711.77186144454</v>
      </c>
      <c r="K326" s="15">
        <f>SUM($I$3:I326)/B326</f>
        <v>160.04608261577712</v>
      </c>
      <c r="L326" s="15">
        <f t="shared" si="35"/>
        <v>101.04443491454604</v>
      </c>
      <c r="M326" s="15">
        <f>AVERAGE($L$3:L326)</f>
        <v>39.518259232922198</v>
      </c>
      <c r="N326" s="15">
        <f>SUM($H$3:H326)/K326</f>
        <v>1.8372471348275625</v>
      </c>
    </row>
    <row r="327" spans="1:14" x14ac:dyDescent="0.3">
      <c r="A327" s="17">
        <v>41176.625</v>
      </c>
      <c r="B327" s="13">
        <v>325</v>
      </c>
      <c r="C327" s="15">
        <v>300</v>
      </c>
      <c r="D327" s="15" t="s">
        <v>2</v>
      </c>
      <c r="E327" s="15">
        <f t="shared" si="30"/>
        <v>394.3198151926681</v>
      </c>
      <c r="F327" s="13">
        <f t="shared" si="31"/>
        <v>-31.723813724015709</v>
      </c>
      <c r="G327" s="13">
        <f t="shared" si="32"/>
        <v>406.74690692938128</v>
      </c>
      <c r="H327" s="13">
        <f t="shared" si="33"/>
        <v>106.74690692938128</v>
      </c>
      <c r="I327" s="15">
        <f t="shared" si="34"/>
        <v>106.74690692938128</v>
      </c>
      <c r="J327" s="15">
        <f>SUMSQ($H$3:H327)/B327</f>
        <v>39624.643031529289</v>
      </c>
      <c r="K327" s="15">
        <f>SUM($I$3:I327)/B327</f>
        <v>159.88208515212668</v>
      </c>
      <c r="L327" s="15">
        <f t="shared" si="35"/>
        <v>35.582302309793761</v>
      </c>
      <c r="M327" s="15">
        <f>AVERAGE($L$3:L327)</f>
        <v>39.506148596235654</v>
      </c>
      <c r="N327" s="15">
        <f>SUM($H$3:H327)/K327</f>
        <v>2.5067918852462001</v>
      </c>
    </row>
    <row r="328" spans="1:14" x14ac:dyDescent="0.3">
      <c r="A328" s="17">
        <v>41176.666666666664</v>
      </c>
      <c r="B328" s="13">
        <v>326</v>
      </c>
      <c r="C328" s="15">
        <v>516</v>
      </c>
      <c r="D328" s="15" t="s">
        <v>2</v>
      </c>
      <c r="E328" s="15">
        <f t="shared" si="30"/>
        <v>430.8238706348676</v>
      </c>
      <c r="F328" s="13">
        <f t="shared" si="31"/>
        <v>-11.255452974151144</v>
      </c>
      <c r="G328" s="13">
        <f t="shared" si="32"/>
        <v>362.59600146865239</v>
      </c>
      <c r="H328" s="13">
        <f t="shared" si="33"/>
        <v>-153.40399853134761</v>
      </c>
      <c r="I328" s="15">
        <f t="shared" si="34"/>
        <v>153.40399853134761</v>
      </c>
      <c r="J328" s="15">
        <f>SUMSQ($H$3:H328)/B328</f>
        <v>39575.281509240573</v>
      </c>
      <c r="K328" s="15">
        <f>SUM($I$3:I328)/B328</f>
        <v>159.86221372077461</v>
      </c>
      <c r="L328" s="15">
        <f t="shared" si="35"/>
        <v>29.729457079718529</v>
      </c>
      <c r="M328" s="15">
        <f>AVERAGE($L$3:L328)</f>
        <v>39.476158744957992</v>
      </c>
      <c r="N328" s="15">
        <f>SUM($H$3:H328)/K328</f>
        <v>1.5475021230241903</v>
      </c>
    </row>
    <row r="329" spans="1:14" x14ac:dyDescent="0.3">
      <c r="A329" s="17">
        <v>41176.708333333336</v>
      </c>
      <c r="B329" s="13">
        <v>327</v>
      </c>
      <c r="C329" s="15">
        <v>844.428</v>
      </c>
      <c r="D329" s="15" t="s">
        <v>2</v>
      </c>
      <c r="E329" s="15">
        <f t="shared" si="30"/>
        <v>554.90510944440734</v>
      </c>
      <c r="F329" s="13">
        <f t="shared" si="31"/>
        <v>29.345554560956117</v>
      </c>
      <c r="G329" s="13">
        <f t="shared" si="32"/>
        <v>419.56841766071648</v>
      </c>
      <c r="H329" s="13">
        <f t="shared" si="33"/>
        <v>-424.85958233928352</v>
      </c>
      <c r="I329" s="15">
        <f t="shared" si="34"/>
        <v>424.85958233928352</v>
      </c>
      <c r="J329" s="15">
        <f>SUMSQ($H$3:H329)/B329</f>
        <v>40006.261274366778</v>
      </c>
      <c r="K329" s="15">
        <f>SUM($I$3:I329)/B329</f>
        <v>160.67260322725321</v>
      </c>
      <c r="L329" s="15">
        <f t="shared" si="35"/>
        <v>50.313298746522328</v>
      </c>
      <c r="M329" s="15">
        <f>AVERAGE($L$3:L329)</f>
        <v>39.509299845880207</v>
      </c>
      <c r="N329" s="15">
        <f>SUM($H$3:H329)/K329</f>
        <v>-1.1045596053735636</v>
      </c>
    </row>
    <row r="330" spans="1:14" x14ac:dyDescent="0.3">
      <c r="A330" s="17">
        <v>41176.75</v>
      </c>
      <c r="B330" s="13">
        <v>328</v>
      </c>
      <c r="C330" s="15">
        <v>811.56399999999996</v>
      </c>
      <c r="D330" s="15" t="s">
        <v>2</v>
      </c>
      <c r="E330" s="15">
        <f t="shared" si="30"/>
        <v>631.90277661108507</v>
      </c>
      <c r="F330" s="13">
        <f t="shared" si="31"/>
        <v>43.641188342672599</v>
      </c>
      <c r="G330" s="13">
        <f t="shared" si="32"/>
        <v>584.25066400536343</v>
      </c>
      <c r="H330" s="13">
        <f t="shared" si="33"/>
        <v>-227.31333599463653</v>
      </c>
      <c r="I330" s="15">
        <f t="shared" si="34"/>
        <v>227.31333599463653</v>
      </c>
      <c r="J330" s="15">
        <f>SUMSQ($H$3:H330)/B330</f>
        <v>40041.825577557771</v>
      </c>
      <c r="K330" s="15">
        <f>SUM($I$3:I330)/B330</f>
        <v>160.87577619300743</v>
      </c>
      <c r="L330" s="15">
        <f t="shared" si="35"/>
        <v>28.009292673730791</v>
      </c>
      <c r="M330" s="15">
        <f>AVERAGE($L$3:L330)</f>
        <v>39.474238848404141</v>
      </c>
      <c r="N330" s="15">
        <f>SUM($H$3:H330)/K330</f>
        <v>-2.5161389289835716</v>
      </c>
    </row>
    <row r="331" spans="1:14" x14ac:dyDescent="0.3">
      <c r="A331" s="17">
        <v>41176.791666666664</v>
      </c>
      <c r="B331" s="13">
        <v>329</v>
      </c>
      <c r="C331" s="15">
        <v>579.56399999999996</v>
      </c>
      <c r="D331" s="15" t="s">
        <v>2</v>
      </c>
      <c r="E331" s="15">
        <f t="shared" si="30"/>
        <v>616.20114362775951</v>
      </c>
      <c r="F331" s="13">
        <f t="shared" si="31"/>
        <v>25.83834194487315</v>
      </c>
      <c r="G331" s="13">
        <f t="shared" si="32"/>
        <v>675.54396495375772</v>
      </c>
      <c r="H331" s="13">
        <f t="shared" si="33"/>
        <v>95.979964953757758</v>
      </c>
      <c r="I331" s="15">
        <f t="shared" si="34"/>
        <v>95.979964953757758</v>
      </c>
      <c r="J331" s="15">
        <f>SUMSQ($H$3:H331)/B331</f>
        <v>39948.118368119976</v>
      </c>
      <c r="K331" s="15">
        <f>SUM($I$3:I331)/B331</f>
        <v>160.67852448711307</v>
      </c>
      <c r="L331" s="15">
        <f t="shared" si="35"/>
        <v>16.560718911760869</v>
      </c>
      <c r="M331" s="15">
        <f>AVERAGE($L$3:L331)</f>
        <v>39.404592891149903</v>
      </c>
      <c r="N331" s="15">
        <f>SUM($H$3:H331)/K331</f>
        <v>-1.921886196314206</v>
      </c>
    </row>
    <row r="332" spans="1:14" x14ac:dyDescent="0.3">
      <c r="A332" s="17">
        <v>41176.833333333336</v>
      </c>
      <c r="B332" s="13">
        <v>330</v>
      </c>
      <c r="C332" s="15">
        <v>427</v>
      </c>
      <c r="D332" s="15" t="s">
        <v>2</v>
      </c>
      <c r="E332" s="15">
        <f t="shared" si="30"/>
        <v>559.44080053943162</v>
      </c>
      <c r="F332" s="13">
        <f t="shared" si="31"/>
        <v>1.0587364349128379</v>
      </c>
      <c r="G332" s="13">
        <f t="shared" si="32"/>
        <v>642.03948557263266</v>
      </c>
      <c r="H332" s="13">
        <f t="shared" si="33"/>
        <v>215.03948557263266</v>
      </c>
      <c r="I332" s="15">
        <f t="shared" si="34"/>
        <v>215.03948557263266</v>
      </c>
      <c r="J332" s="15">
        <f>SUMSQ($H$3:H332)/B332</f>
        <v>39967.190677172162</v>
      </c>
      <c r="K332" s="15">
        <f>SUM($I$3:I332)/B332</f>
        <v>160.8432546722207</v>
      </c>
      <c r="L332" s="15">
        <f t="shared" si="35"/>
        <v>50.360535262911633</v>
      </c>
      <c r="M332" s="15">
        <f>AVERAGE($L$3:L332)</f>
        <v>39.437792716518878</v>
      </c>
      <c r="N332" s="15">
        <f>SUM($H$3:H332)/K332</f>
        <v>-0.58296726756971373</v>
      </c>
    </row>
    <row r="333" spans="1:14" x14ac:dyDescent="0.3">
      <c r="A333" s="17">
        <v>41177.625</v>
      </c>
      <c r="B333" s="13">
        <v>331</v>
      </c>
      <c r="C333" s="15">
        <v>303</v>
      </c>
      <c r="D333" s="15" t="s">
        <v>2</v>
      </c>
      <c r="E333" s="15">
        <f t="shared" si="30"/>
        <v>482.50856037760207</v>
      </c>
      <c r="F333" s="13">
        <f t="shared" si="31"/>
        <v>-22.338556544109878</v>
      </c>
      <c r="G333" s="13">
        <f t="shared" si="32"/>
        <v>560.49953697434444</v>
      </c>
      <c r="H333" s="13">
        <f t="shared" si="33"/>
        <v>257.49953697434444</v>
      </c>
      <c r="I333" s="15">
        <f t="shared" si="34"/>
        <v>257.49953697434444</v>
      </c>
      <c r="J333" s="15">
        <f>SUMSQ($H$3:H333)/B333</f>
        <v>40046.764154105185</v>
      </c>
      <c r="K333" s="15">
        <f>SUM($I$3:I333)/B333</f>
        <v>161.13526760968935</v>
      </c>
      <c r="L333" s="15">
        <f t="shared" si="35"/>
        <v>84.98334553608727</v>
      </c>
      <c r="M333" s="15">
        <f>AVERAGE($L$3:L333)</f>
        <v>39.575392573979805</v>
      </c>
      <c r="N333" s="15">
        <f>SUM($H$3:H333)/K333</f>
        <v>1.0161225827213929</v>
      </c>
    </row>
    <row r="334" spans="1:14" x14ac:dyDescent="0.3">
      <c r="A334" s="17">
        <v>41177.666666666664</v>
      </c>
      <c r="B334" s="13">
        <v>332</v>
      </c>
      <c r="C334" s="15">
        <v>495</v>
      </c>
      <c r="D334" s="15" t="s">
        <v>2</v>
      </c>
      <c r="E334" s="15">
        <f t="shared" si="30"/>
        <v>486.25599226432143</v>
      </c>
      <c r="F334" s="13">
        <f t="shared" si="31"/>
        <v>-14.512760014861103</v>
      </c>
      <c r="G334" s="13">
        <f t="shared" si="32"/>
        <v>460.17000383349216</v>
      </c>
      <c r="H334" s="13">
        <f t="shared" si="33"/>
        <v>-34.82999616650784</v>
      </c>
      <c r="I334" s="15">
        <f t="shared" si="34"/>
        <v>34.82999616650784</v>
      </c>
      <c r="J334" s="15">
        <f>SUMSQ($H$3:H334)/B334</f>
        <v>39929.795372414985</v>
      </c>
      <c r="K334" s="15">
        <f>SUM($I$3:I334)/B334</f>
        <v>160.75483004510147</v>
      </c>
      <c r="L334" s="15">
        <f t="shared" si="35"/>
        <v>7.0363628619207752</v>
      </c>
      <c r="M334" s="15">
        <f>AVERAGE($L$3:L334)</f>
        <v>39.477383448341079</v>
      </c>
      <c r="N334" s="15">
        <f>SUM($H$3:H334)/K334</f>
        <v>0.80186199125953084</v>
      </c>
    </row>
    <row r="335" spans="1:14" x14ac:dyDescent="0.3">
      <c r="A335" s="17">
        <v>41177.708333333336</v>
      </c>
      <c r="B335" s="13">
        <v>333</v>
      </c>
      <c r="C335" s="15">
        <v>844.428</v>
      </c>
      <c r="D335" s="15" t="s">
        <v>2</v>
      </c>
      <c r="E335" s="15">
        <f t="shared" si="30"/>
        <v>593.70759458502494</v>
      </c>
      <c r="F335" s="13">
        <f t="shared" si="31"/>
        <v>22.076548685808277</v>
      </c>
      <c r="G335" s="13">
        <f t="shared" si="32"/>
        <v>471.74323224946033</v>
      </c>
      <c r="H335" s="13">
        <f t="shared" si="33"/>
        <v>-372.68476775053966</v>
      </c>
      <c r="I335" s="15">
        <f t="shared" si="34"/>
        <v>372.68476775053966</v>
      </c>
      <c r="J335" s="15">
        <f>SUMSQ($H$3:H335)/B335</f>
        <v>40226.984984249393</v>
      </c>
      <c r="K335" s="15">
        <f>SUM($I$3:I335)/B335</f>
        <v>161.39125628445714</v>
      </c>
      <c r="L335" s="15">
        <f t="shared" si="35"/>
        <v>44.13458195968628</v>
      </c>
      <c r="M335" s="15">
        <f>AVERAGE($L$3:L335)</f>
        <v>39.49136902945623</v>
      </c>
      <c r="N335" s="15">
        <f>SUM($H$3:H335)/K335</f>
        <v>-1.510500539114179</v>
      </c>
    </row>
    <row r="336" spans="1:14" x14ac:dyDescent="0.3">
      <c r="A336" s="17">
        <v>41177.75</v>
      </c>
      <c r="B336" s="13">
        <v>334</v>
      </c>
      <c r="C336" s="15">
        <v>811.56399999999996</v>
      </c>
      <c r="D336" s="15" t="s">
        <v>2</v>
      </c>
      <c r="E336" s="15">
        <f t="shared" si="30"/>
        <v>659.06451620951736</v>
      </c>
      <c r="F336" s="13">
        <f t="shared" si="31"/>
        <v>35.060660567413521</v>
      </c>
      <c r="G336" s="13">
        <f t="shared" si="32"/>
        <v>615.78414327083317</v>
      </c>
      <c r="H336" s="13">
        <f t="shared" si="33"/>
        <v>-195.7798567291668</v>
      </c>
      <c r="I336" s="15">
        <f t="shared" si="34"/>
        <v>195.7798567291668</v>
      </c>
      <c r="J336" s="15">
        <f>SUMSQ($H$3:H336)/B336</f>
        <v>40221.304646874079</v>
      </c>
      <c r="K336" s="15">
        <f>SUM($I$3:I336)/B336</f>
        <v>161.49421616602814</v>
      </c>
      <c r="L336" s="15">
        <f t="shared" si="35"/>
        <v>24.123772953108666</v>
      </c>
      <c r="M336" s="15">
        <f>AVERAGE($L$3:L336)</f>
        <v>39.445358262760578</v>
      </c>
      <c r="N336" s="15">
        <f>SUM($H$3:H336)/K336</f>
        <v>-2.7218401178111042</v>
      </c>
    </row>
    <row r="337" spans="1:14" x14ac:dyDescent="0.3">
      <c r="A337" s="17">
        <v>41177.791666666664</v>
      </c>
      <c r="B337" s="13">
        <v>335</v>
      </c>
      <c r="C337" s="15">
        <v>539</v>
      </c>
      <c r="D337" s="15" t="s">
        <v>2</v>
      </c>
      <c r="E337" s="15">
        <f t="shared" si="30"/>
        <v>623.0451613466621</v>
      </c>
      <c r="F337" s="13">
        <f t="shared" si="31"/>
        <v>13.736655938332884</v>
      </c>
      <c r="G337" s="13">
        <f t="shared" si="32"/>
        <v>694.12517677693086</v>
      </c>
      <c r="H337" s="13">
        <f t="shared" si="33"/>
        <v>155.12517677693086</v>
      </c>
      <c r="I337" s="15">
        <f t="shared" si="34"/>
        <v>155.12517677693086</v>
      </c>
      <c r="J337" s="15">
        <f>SUMSQ($H$3:H337)/B337</f>
        <v>40173.073350823935</v>
      </c>
      <c r="K337" s="15">
        <f>SUM($I$3:I337)/B337</f>
        <v>161.47520410815022</v>
      </c>
      <c r="L337" s="15">
        <f t="shared" si="35"/>
        <v>28.780181220209805</v>
      </c>
      <c r="M337" s="15">
        <f>AVERAGE($L$3:L337)</f>
        <v>39.413521913379832</v>
      </c>
      <c r="N337" s="15">
        <f>SUM($H$3:H337)/K337</f>
        <v>-1.7614856791741103</v>
      </c>
    </row>
    <row r="338" spans="1:14" x14ac:dyDescent="0.3">
      <c r="A338" s="17">
        <v>41177.833333333336</v>
      </c>
      <c r="B338" s="13">
        <v>336</v>
      </c>
      <c r="C338" s="15">
        <v>425</v>
      </c>
      <c r="D338" s="15" t="s">
        <v>2</v>
      </c>
      <c r="E338" s="15">
        <f t="shared" si="30"/>
        <v>563.63161294266342</v>
      </c>
      <c r="F338" s="13">
        <f t="shared" si="31"/>
        <v>-8.208405364366584</v>
      </c>
      <c r="G338" s="13">
        <f t="shared" si="32"/>
        <v>636.78181728499499</v>
      </c>
      <c r="H338" s="13">
        <f t="shared" si="33"/>
        <v>211.78181728499499</v>
      </c>
      <c r="I338" s="15">
        <f t="shared" si="34"/>
        <v>211.78181728499499</v>
      </c>
      <c r="J338" s="15">
        <f>SUMSQ($H$3:H338)/B338</f>
        <v>40186.997353150451</v>
      </c>
      <c r="K338" s="15">
        <f>SUM($I$3:I338)/B338</f>
        <v>161.62492617117655</v>
      </c>
      <c r="L338" s="15">
        <f t="shared" si="35"/>
        <v>49.831015831763523</v>
      </c>
      <c r="M338" s="15">
        <f>AVERAGE($L$3:L338)</f>
        <v>39.444526359565501</v>
      </c>
      <c r="N338" s="15">
        <f>SUM($H$3:H338)/K338</f>
        <v>-0.44952498364194121</v>
      </c>
    </row>
    <row r="339" spans="1:14" x14ac:dyDescent="0.3">
      <c r="A339" s="17">
        <v>41178.625</v>
      </c>
      <c r="B339" s="13">
        <v>337</v>
      </c>
      <c r="C339" s="15">
        <v>300</v>
      </c>
      <c r="D339" s="15" t="s">
        <v>2</v>
      </c>
      <c r="E339" s="15">
        <f t="shared" si="30"/>
        <v>484.54212905986435</v>
      </c>
      <c r="F339" s="13">
        <f t="shared" si="31"/>
        <v>-29.472728919896326</v>
      </c>
      <c r="G339" s="13">
        <f t="shared" si="32"/>
        <v>555.4232075782968</v>
      </c>
      <c r="H339" s="13">
        <f t="shared" si="33"/>
        <v>255.4232075782968</v>
      </c>
      <c r="I339" s="15">
        <f t="shared" si="34"/>
        <v>255.4232075782968</v>
      </c>
      <c r="J339" s="15">
        <f>SUMSQ($H$3:H339)/B339</f>
        <v>40261.341619074592</v>
      </c>
      <c r="K339" s="15">
        <f>SUM($I$3:I339)/B339</f>
        <v>161.90325935042617</v>
      </c>
      <c r="L339" s="15">
        <f t="shared" si="35"/>
        <v>85.141069192765599</v>
      </c>
      <c r="M339" s="15">
        <f>AVERAGE($L$3:L339)</f>
        <v>39.580124409515648</v>
      </c>
      <c r="N339" s="15">
        <f>SUM($H$3:H339)/K339</f>
        <v>1.1288763797489763</v>
      </c>
    </row>
    <row r="340" spans="1:14" x14ac:dyDescent="0.3">
      <c r="A340" s="17">
        <v>41178.666666666664</v>
      </c>
      <c r="B340" s="13">
        <v>338</v>
      </c>
      <c r="C340" s="15">
        <v>468</v>
      </c>
      <c r="D340" s="15" t="s">
        <v>2</v>
      </c>
      <c r="E340" s="15">
        <f t="shared" si="30"/>
        <v>479.57949034190506</v>
      </c>
      <c r="F340" s="13">
        <f t="shared" si="31"/>
        <v>-22.119701859315217</v>
      </c>
      <c r="G340" s="13">
        <f t="shared" si="32"/>
        <v>455.06940013996802</v>
      </c>
      <c r="H340" s="13">
        <f t="shared" si="33"/>
        <v>-12.930599860031975</v>
      </c>
      <c r="I340" s="15">
        <f t="shared" si="34"/>
        <v>12.930599860031975</v>
      </c>
      <c r="J340" s="15">
        <f>SUMSQ($H$3:H340)/B340</f>
        <v>40142.719899529227</v>
      </c>
      <c r="K340" s="15">
        <f>SUM($I$3:I340)/B340</f>
        <v>161.46251183714097</v>
      </c>
      <c r="L340" s="15">
        <f t="shared" si="35"/>
        <v>2.7629486880410203</v>
      </c>
      <c r="M340" s="15">
        <f>AVERAGE($L$3:L340)</f>
        <v>39.471197854126672</v>
      </c>
      <c r="N340" s="15">
        <f>SUM($H$3:H340)/K340</f>
        <v>1.0518736732916918</v>
      </c>
    </row>
    <row r="341" spans="1:14" x14ac:dyDescent="0.3">
      <c r="A341" s="17">
        <v>41178.708333333336</v>
      </c>
      <c r="B341" s="13">
        <v>339</v>
      </c>
      <c r="C341" s="15">
        <v>844.428</v>
      </c>
      <c r="D341" s="15" t="s">
        <v>2</v>
      </c>
      <c r="E341" s="15">
        <f t="shared" si="30"/>
        <v>589.03404323933353</v>
      </c>
      <c r="F341" s="13">
        <f t="shared" si="31"/>
        <v>17.352574567707887</v>
      </c>
      <c r="G341" s="13">
        <f t="shared" si="32"/>
        <v>457.45978848258983</v>
      </c>
      <c r="H341" s="13">
        <f t="shared" si="33"/>
        <v>-386.96821151741017</v>
      </c>
      <c r="I341" s="15">
        <f t="shared" si="34"/>
        <v>386.96821151741017</v>
      </c>
      <c r="J341" s="15">
        <f>SUMSQ($H$3:H341)/B341</f>
        <v>40466.028680725256</v>
      </c>
      <c r="K341" s="15">
        <f>SUM($I$3:I341)/B341</f>
        <v>162.12772039077009</v>
      </c>
      <c r="L341" s="15">
        <f t="shared" si="35"/>
        <v>45.826075345371088</v>
      </c>
      <c r="M341" s="15">
        <f>AVERAGE($L$3:L341)</f>
        <v>39.489943805428275</v>
      </c>
      <c r="N341" s="15">
        <f>SUM($H$3:H341)/K341</f>
        <v>-1.33925306276455</v>
      </c>
    </row>
    <row r="342" spans="1:14" x14ac:dyDescent="0.3">
      <c r="A342" s="17">
        <v>41178.75</v>
      </c>
      <c r="B342" s="13">
        <v>340</v>
      </c>
      <c r="C342" s="15">
        <v>811.56399999999996</v>
      </c>
      <c r="D342" s="15" t="s">
        <v>2</v>
      </c>
      <c r="E342" s="15">
        <f t="shared" si="30"/>
        <v>655.79303026753337</v>
      </c>
      <c r="F342" s="13">
        <f t="shared" si="31"/>
        <v>32.174498305855472</v>
      </c>
      <c r="G342" s="13">
        <f t="shared" si="32"/>
        <v>606.38661780704138</v>
      </c>
      <c r="H342" s="13">
        <f t="shared" si="33"/>
        <v>-205.17738219295859</v>
      </c>
      <c r="I342" s="15">
        <f t="shared" si="34"/>
        <v>205.17738219295859</v>
      </c>
      <c r="J342" s="15">
        <f>SUMSQ($H$3:H342)/B342</f>
        <v>40470.827885086517</v>
      </c>
      <c r="K342" s="15">
        <f>SUM($I$3:I342)/B342</f>
        <v>162.25433704312945</v>
      </c>
      <c r="L342" s="15">
        <f t="shared" si="35"/>
        <v>25.281725432986015</v>
      </c>
      <c r="M342" s="15">
        <f>AVERAGE($L$3:L342)</f>
        <v>39.448154927862269</v>
      </c>
      <c r="N342" s="15">
        <f>SUM($H$3:H342)/K342</f>
        <v>-2.6027497075352559</v>
      </c>
    </row>
    <row r="343" spans="1:14" x14ac:dyDescent="0.3">
      <c r="A343" s="17">
        <v>41178.791666666664</v>
      </c>
      <c r="B343" s="13">
        <v>341</v>
      </c>
      <c r="C343" s="15">
        <v>579.56399999999996</v>
      </c>
      <c r="D343" s="15" t="s">
        <v>2</v>
      </c>
      <c r="E343" s="15">
        <f t="shared" si="30"/>
        <v>632.92432118727334</v>
      </c>
      <c r="F343" s="13">
        <f t="shared" si="31"/>
        <v>15.661536090020821</v>
      </c>
      <c r="G343" s="13">
        <f t="shared" si="32"/>
        <v>687.96752857338879</v>
      </c>
      <c r="H343" s="13">
        <f t="shared" si="33"/>
        <v>108.40352857338883</v>
      </c>
      <c r="I343" s="15">
        <f t="shared" si="34"/>
        <v>108.40352857338883</v>
      </c>
      <c r="J343" s="15">
        <f>SUMSQ($H$3:H343)/B343</f>
        <v>40386.606469022219</v>
      </c>
      <c r="K343" s="15">
        <f>SUM($I$3:I343)/B343</f>
        <v>162.09641678368743</v>
      </c>
      <c r="L343" s="15">
        <f t="shared" si="35"/>
        <v>18.704324038999808</v>
      </c>
      <c r="M343" s="15">
        <f>AVERAGE($L$3:L343)</f>
        <v>39.387322579214576</v>
      </c>
      <c r="N343" s="15">
        <f>SUM($H$3:H343)/K343</f>
        <v>-1.9365258402401213</v>
      </c>
    </row>
    <row r="344" spans="1:14" x14ac:dyDescent="0.3">
      <c r="A344" s="17">
        <v>41178.833333333336</v>
      </c>
      <c r="B344" s="13">
        <v>342</v>
      </c>
      <c r="C344" s="15">
        <v>427</v>
      </c>
      <c r="D344" s="15" t="s">
        <v>2</v>
      </c>
      <c r="E344" s="15">
        <f t="shared" si="30"/>
        <v>571.14702483109136</v>
      </c>
      <c r="F344" s="13">
        <f t="shared" si="31"/>
        <v>-7.5701136438400205</v>
      </c>
      <c r="G344" s="13">
        <f t="shared" si="32"/>
        <v>648.58585727729417</v>
      </c>
      <c r="H344" s="13">
        <f t="shared" si="33"/>
        <v>221.58585727729417</v>
      </c>
      <c r="I344" s="15">
        <f t="shared" si="34"/>
        <v>221.58585727729417</v>
      </c>
      <c r="J344" s="15">
        <f>SUMSQ($H$3:H344)/B344</f>
        <v>40412.085082110789</v>
      </c>
      <c r="K344" s="15">
        <f>SUM($I$3:I344)/B344</f>
        <v>162.27036251612486</v>
      </c>
      <c r="L344" s="15">
        <f t="shared" si="35"/>
        <v>51.893643390467012</v>
      </c>
      <c r="M344" s="15">
        <f>AVERAGE($L$3:L344)</f>
        <v>39.423890768721165</v>
      </c>
      <c r="N344" s="15">
        <f>SUM($H$3:H344)/K344</f>
        <v>-0.56891499472354579</v>
      </c>
    </row>
    <row r="345" spans="1:14" x14ac:dyDescent="0.3">
      <c r="A345" s="17">
        <v>41179.625</v>
      </c>
      <c r="B345" s="13">
        <v>343</v>
      </c>
      <c r="C345" s="15">
        <v>296</v>
      </c>
      <c r="D345" s="15" t="s">
        <v>2</v>
      </c>
      <c r="E345" s="15">
        <f t="shared" si="30"/>
        <v>488.60291738176392</v>
      </c>
      <c r="F345" s="13">
        <f t="shared" si="31"/>
        <v>-30.062311785486244</v>
      </c>
      <c r="G345" s="13">
        <f t="shared" si="32"/>
        <v>563.57691118725131</v>
      </c>
      <c r="H345" s="13">
        <f t="shared" si="33"/>
        <v>267.57691118725131</v>
      </c>
      <c r="I345" s="15">
        <f t="shared" si="34"/>
        <v>267.57691118725131</v>
      </c>
      <c r="J345" s="15">
        <f>SUMSQ($H$3:H345)/B345</f>
        <v>40503.00437749971</v>
      </c>
      <c r="K345" s="15">
        <f>SUM($I$3:I345)/B345</f>
        <v>162.5773786930086</v>
      </c>
      <c r="L345" s="15">
        <f t="shared" si="35"/>
        <v>90.397605130828154</v>
      </c>
      <c r="M345" s="15">
        <f>AVERAGE($L$3:L345)</f>
        <v>39.572502180855579</v>
      </c>
      <c r="N345" s="15">
        <f>SUM($H$3:H345)/K345</f>
        <v>1.0780027957243661</v>
      </c>
    </row>
    <row r="346" spans="1:14" x14ac:dyDescent="0.3">
      <c r="A346" s="17">
        <v>41179.666666666664</v>
      </c>
      <c r="B346" s="13">
        <v>344</v>
      </c>
      <c r="C346" s="15">
        <v>472</v>
      </c>
      <c r="D346" s="15" t="s">
        <v>2</v>
      </c>
      <c r="E346" s="15">
        <f t="shared" si="30"/>
        <v>483.62204216723467</v>
      </c>
      <c r="F346" s="13">
        <f t="shared" si="31"/>
        <v>-22.537880814199145</v>
      </c>
      <c r="G346" s="13">
        <f t="shared" si="32"/>
        <v>458.54060559627766</v>
      </c>
      <c r="H346" s="13">
        <f t="shared" si="33"/>
        <v>-13.459394403722342</v>
      </c>
      <c r="I346" s="15">
        <f t="shared" si="34"/>
        <v>13.459394403722342</v>
      </c>
      <c r="J346" s="15">
        <f>SUMSQ($H$3:H346)/B346</f>
        <v>40385.789699942201</v>
      </c>
      <c r="K346" s="15">
        <f>SUM($I$3:I346)/B346</f>
        <v>162.14389618053974</v>
      </c>
      <c r="L346" s="15">
        <f t="shared" si="35"/>
        <v>2.8515666109581237</v>
      </c>
      <c r="M346" s="15">
        <f>AVERAGE($L$3:L346)</f>
        <v>39.465755275129133</v>
      </c>
      <c r="N346" s="15">
        <f>SUM($H$3:H346)/K346</f>
        <v>0.99787582610401615</v>
      </c>
    </row>
    <row r="347" spans="1:14" x14ac:dyDescent="0.3">
      <c r="A347" s="17">
        <v>41179.708333333336</v>
      </c>
      <c r="B347" s="13">
        <v>345</v>
      </c>
      <c r="C347" s="15">
        <v>844.428</v>
      </c>
      <c r="D347" s="15" t="s">
        <v>2</v>
      </c>
      <c r="E347" s="15">
        <f t="shared" si="30"/>
        <v>591.86382951706423</v>
      </c>
      <c r="F347" s="13">
        <f t="shared" si="31"/>
        <v>16.696019635009467</v>
      </c>
      <c r="G347" s="13">
        <f t="shared" si="32"/>
        <v>461.08416135303554</v>
      </c>
      <c r="H347" s="13">
        <f t="shared" si="33"/>
        <v>-383.34383864696446</v>
      </c>
      <c r="I347" s="15">
        <f t="shared" si="34"/>
        <v>383.34383864696446</v>
      </c>
      <c r="J347" s="15">
        <f>SUMSQ($H$3:H347)/B347</f>
        <v>40694.678711329587</v>
      </c>
      <c r="K347" s="15">
        <f>SUM($I$3:I347)/B347</f>
        <v>162.78505543406561</v>
      </c>
      <c r="L347" s="15">
        <f t="shared" si="35"/>
        <v>45.396864936615614</v>
      </c>
      <c r="M347" s="15">
        <f>AVERAGE($L$3:L347)</f>
        <v>39.48294689733634</v>
      </c>
      <c r="N347" s="15">
        <f>SUM($H$3:H347)/K347</f>
        <v>-1.3609625509377228</v>
      </c>
    </row>
    <row r="348" spans="1:14" x14ac:dyDescent="0.3">
      <c r="A348" s="17">
        <v>41179.75</v>
      </c>
      <c r="B348" s="13">
        <v>346</v>
      </c>
      <c r="C348" s="15">
        <v>811.56399999999996</v>
      </c>
      <c r="D348" s="15" t="s">
        <v>2</v>
      </c>
      <c r="E348" s="15">
        <f t="shared" si="30"/>
        <v>657.77388066194487</v>
      </c>
      <c r="F348" s="13">
        <f t="shared" si="31"/>
        <v>31.460229087970816</v>
      </c>
      <c r="G348" s="13">
        <f t="shared" si="32"/>
        <v>608.55984915207375</v>
      </c>
      <c r="H348" s="13">
        <f t="shared" si="33"/>
        <v>-203.00415084792621</v>
      </c>
      <c r="I348" s="15">
        <f t="shared" si="34"/>
        <v>203.00415084792621</v>
      </c>
      <c r="J348" s="15">
        <f>SUMSQ($H$3:H348)/B348</f>
        <v>40696.170059740449</v>
      </c>
      <c r="K348" s="15">
        <f>SUM($I$3:I348)/B348</f>
        <v>162.90129559422127</v>
      </c>
      <c r="L348" s="15">
        <f t="shared" si="35"/>
        <v>25.013942319758662</v>
      </c>
      <c r="M348" s="15">
        <f>AVERAGE($L$3:L348)</f>
        <v>39.441128965031204</v>
      </c>
      <c r="N348" s="15">
        <f>SUM($H$3:H348)/K348</f>
        <v>-2.6061702799684245</v>
      </c>
    </row>
    <row r="349" spans="1:14" x14ac:dyDescent="0.3">
      <c r="A349" s="17">
        <v>41179.791666666664</v>
      </c>
      <c r="B349" s="13">
        <v>347</v>
      </c>
      <c r="C349" s="15">
        <v>559</v>
      </c>
      <c r="D349" s="15" t="s">
        <v>2</v>
      </c>
      <c r="E349" s="15">
        <f t="shared" si="30"/>
        <v>628.14171646336138</v>
      </c>
      <c r="F349" s="13">
        <f t="shared" si="31"/>
        <v>13.132511102004521</v>
      </c>
      <c r="G349" s="13">
        <f t="shared" si="32"/>
        <v>689.23410974991566</v>
      </c>
      <c r="H349" s="13">
        <f t="shared" si="33"/>
        <v>130.23410974991566</v>
      </c>
      <c r="I349" s="15">
        <f t="shared" si="34"/>
        <v>130.23410974991566</v>
      </c>
      <c r="J349" s="15">
        <f>SUMSQ($H$3:H349)/B349</f>
        <v>40627.768772370451</v>
      </c>
      <c r="K349" s="15">
        <f>SUM($I$3:I349)/B349</f>
        <v>162.80715384827226</v>
      </c>
      <c r="L349" s="15">
        <f t="shared" si="35"/>
        <v>23.297694051863267</v>
      </c>
      <c r="M349" s="15">
        <f>AVERAGE($L$3:L349)</f>
        <v>39.394606097846285</v>
      </c>
      <c r="N349" s="15">
        <f>SUM($H$3:H349)/K349</f>
        <v>-1.807748605877483</v>
      </c>
    </row>
    <row r="350" spans="1:14" x14ac:dyDescent="0.3">
      <c r="A350" s="17">
        <v>41179.833333333336</v>
      </c>
      <c r="B350" s="13">
        <v>348</v>
      </c>
      <c r="C350" s="15">
        <v>427</v>
      </c>
      <c r="D350" s="15" t="s">
        <v>2</v>
      </c>
      <c r="E350" s="15">
        <f t="shared" si="30"/>
        <v>567.79920152435295</v>
      </c>
      <c r="F350" s="13">
        <f t="shared" si="31"/>
        <v>-8.909996710299362</v>
      </c>
      <c r="G350" s="13">
        <f t="shared" si="32"/>
        <v>641.27422756536589</v>
      </c>
      <c r="H350" s="13">
        <f t="shared" si="33"/>
        <v>214.27422756536589</v>
      </c>
      <c r="I350" s="15">
        <f t="shared" si="34"/>
        <v>214.27422756536589</v>
      </c>
      <c r="J350" s="15">
        <f>SUMSQ($H$3:H350)/B350</f>
        <v>40642.957496009432</v>
      </c>
      <c r="K350" s="15">
        <f>SUM($I$3:I350)/B350</f>
        <v>162.95504773826391</v>
      </c>
      <c r="L350" s="15">
        <f t="shared" si="35"/>
        <v>50.181317930999036</v>
      </c>
      <c r="M350" s="15">
        <f>AVERAGE($L$3:L350)</f>
        <v>39.425602396217414</v>
      </c>
      <c r="N350" s="15">
        <f>SUM($H$3:H350)/K350</f>
        <v>-0.49117949361893098</v>
      </c>
    </row>
    <row r="351" spans="1:14" x14ac:dyDescent="0.3">
      <c r="A351" s="17">
        <v>41180.625</v>
      </c>
      <c r="B351" s="13">
        <v>349</v>
      </c>
      <c r="C351" s="15">
        <v>392</v>
      </c>
      <c r="D351" s="15" t="s">
        <v>2</v>
      </c>
      <c r="E351" s="15">
        <f t="shared" si="30"/>
        <v>515.05944106704703</v>
      </c>
      <c r="F351" s="13">
        <f t="shared" si="31"/>
        <v>-22.058925834401329</v>
      </c>
      <c r="G351" s="13">
        <f t="shared" si="32"/>
        <v>558.88920481405364</v>
      </c>
      <c r="H351" s="13">
        <f t="shared" si="33"/>
        <v>166.88920481405364</v>
      </c>
      <c r="I351" s="15">
        <f t="shared" si="34"/>
        <v>166.88920481405364</v>
      </c>
      <c r="J351" s="15">
        <f>SUMSQ($H$3:H351)/B351</f>
        <v>40606.307207148275</v>
      </c>
      <c r="K351" s="15">
        <f>SUM($I$3:I351)/B351</f>
        <v>162.96632039464154</v>
      </c>
      <c r="L351" s="15">
        <f t="shared" si="35"/>
        <v>42.573776738278987</v>
      </c>
      <c r="M351" s="15">
        <f>AVERAGE($L$3:L351)</f>
        <v>39.434622953071461</v>
      </c>
      <c r="N351" s="15">
        <f>SUM($H$3:H351)/K351</f>
        <v>0.53292623146310003</v>
      </c>
    </row>
    <row r="352" spans="1:14" x14ac:dyDescent="0.3">
      <c r="A352" s="17">
        <v>41180.666666666664</v>
      </c>
      <c r="B352" s="13">
        <v>350</v>
      </c>
      <c r="C352" s="15">
        <v>502</v>
      </c>
      <c r="D352" s="15" t="s">
        <v>2</v>
      </c>
      <c r="E352" s="15">
        <f t="shared" si="30"/>
        <v>511.14160874693289</v>
      </c>
      <c r="F352" s="13">
        <f t="shared" si="31"/>
        <v>-16.616597780115171</v>
      </c>
      <c r="G352" s="13">
        <f t="shared" si="32"/>
        <v>493.00051523264568</v>
      </c>
      <c r="H352" s="13">
        <f t="shared" si="33"/>
        <v>-8.9994847673543177</v>
      </c>
      <c r="I352" s="15">
        <f t="shared" si="34"/>
        <v>8.9994847673543177</v>
      </c>
      <c r="J352" s="15">
        <f>SUMSQ($H$3:H352)/B352</f>
        <v>40490.520588630934</v>
      </c>
      <c r="K352" s="15">
        <f>SUM($I$3:I352)/B352</f>
        <v>162.52641514999215</v>
      </c>
      <c r="L352" s="15">
        <f t="shared" si="35"/>
        <v>1.7927260492737684</v>
      </c>
      <c r="M352" s="15">
        <f>AVERAGE($L$3:L352)</f>
        <v>39.327074676203466</v>
      </c>
      <c r="N352" s="15">
        <f>SUM($H$3:H352)/K352</f>
        <v>0.4789962428207406</v>
      </c>
    </row>
    <row r="353" spans="1:14" x14ac:dyDescent="0.3">
      <c r="A353" s="17">
        <v>41180.708333333336</v>
      </c>
      <c r="B353" s="13">
        <v>351</v>
      </c>
      <c r="C353" s="15">
        <v>808</v>
      </c>
      <c r="D353" s="15" t="s">
        <v>2</v>
      </c>
      <c r="E353" s="15">
        <f t="shared" si="30"/>
        <v>600.19912612285293</v>
      </c>
      <c r="F353" s="13">
        <f t="shared" si="31"/>
        <v>15.085636766695394</v>
      </c>
      <c r="G353" s="13">
        <f t="shared" si="32"/>
        <v>494.52501096681772</v>
      </c>
      <c r="H353" s="13">
        <f t="shared" si="33"/>
        <v>-313.47498903318228</v>
      </c>
      <c r="I353" s="15">
        <f t="shared" si="34"/>
        <v>313.47498903318228</v>
      </c>
      <c r="J353" s="15">
        <f>SUMSQ($H$3:H353)/B353</f>
        <v>40655.124714444959</v>
      </c>
      <c r="K353" s="15">
        <f>SUM($I$3:I353)/B353</f>
        <v>162.95646806703826</v>
      </c>
      <c r="L353" s="15">
        <f t="shared" si="35"/>
        <v>38.796409533809687</v>
      </c>
      <c r="M353" s="15">
        <f>AVERAGE($L$3:L353)</f>
        <v>39.325562809700919</v>
      </c>
      <c r="N353" s="15">
        <f>SUM($H$3:H353)/K353</f>
        <v>-1.4459410516941174</v>
      </c>
    </row>
    <row r="354" spans="1:14" x14ac:dyDescent="0.3">
      <c r="A354" s="17">
        <v>41180.75</v>
      </c>
      <c r="B354" s="13">
        <v>352</v>
      </c>
      <c r="C354" s="15">
        <v>667</v>
      </c>
      <c r="D354" s="15" t="s">
        <v>2</v>
      </c>
      <c r="E354" s="15">
        <f t="shared" si="30"/>
        <v>620.23938828599705</v>
      </c>
      <c r="F354" s="13">
        <f t="shared" si="31"/>
        <v>16.572024385630009</v>
      </c>
      <c r="G354" s="13">
        <f t="shared" si="32"/>
        <v>615.28476288954835</v>
      </c>
      <c r="H354" s="13">
        <f t="shared" si="33"/>
        <v>-51.715237110451653</v>
      </c>
      <c r="I354" s="15">
        <f t="shared" si="34"/>
        <v>51.715237110451653</v>
      </c>
      <c r="J354" s="15">
        <f>SUMSQ($H$3:H354)/B354</f>
        <v>40547.225115112415</v>
      </c>
      <c r="K354" s="15">
        <f>SUM($I$3:I354)/B354</f>
        <v>162.64044184272979</v>
      </c>
      <c r="L354" s="15">
        <f t="shared" si="35"/>
        <v>7.7534088621366788</v>
      </c>
      <c r="M354" s="15">
        <f>AVERAGE($L$3:L354)</f>
        <v>39.235869190531702</v>
      </c>
      <c r="N354" s="15">
        <f>SUM($H$3:H354)/K354</f>
        <v>-1.7667234586433107</v>
      </c>
    </row>
    <row r="355" spans="1:14" x14ac:dyDescent="0.3">
      <c r="A355" s="17">
        <v>41180.791666666664</v>
      </c>
      <c r="B355" s="13">
        <v>353</v>
      </c>
      <c r="C355" s="15">
        <v>508</v>
      </c>
      <c r="D355" s="15" t="s">
        <v>2</v>
      </c>
      <c r="E355" s="15">
        <f t="shared" si="30"/>
        <v>586.56757180019792</v>
      </c>
      <c r="F355" s="13">
        <f t="shared" si="31"/>
        <v>1.4988721242012684</v>
      </c>
      <c r="G355" s="13">
        <f t="shared" si="32"/>
        <v>636.81141267162707</v>
      </c>
      <c r="H355" s="13">
        <f t="shared" si="33"/>
        <v>128.81141267162707</v>
      </c>
      <c r="I355" s="15">
        <f t="shared" si="34"/>
        <v>128.81141267162707</v>
      </c>
      <c r="J355" s="15">
        <f>SUMSQ($H$3:H355)/B355</f>
        <v>40479.364364175723</v>
      </c>
      <c r="K355" s="15">
        <f>SUM($I$3:I355)/B355</f>
        <v>162.54460889890228</v>
      </c>
      <c r="L355" s="15">
        <f t="shared" si="35"/>
        <v>25.356577297564382</v>
      </c>
      <c r="M355" s="15">
        <f>AVERAGE($L$3:L355)</f>
        <v>39.196551083186186</v>
      </c>
      <c r="N355" s="15">
        <f>SUM($H$3:H355)/K355</f>
        <v>-0.97529701126314827</v>
      </c>
    </row>
    <row r="356" spans="1:14" x14ac:dyDescent="0.3">
      <c r="A356" s="17">
        <v>41180.833333333336</v>
      </c>
      <c r="B356" s="13">
        <v>354</v>
      </c>
      <c r="C356" s="15">
        <v>336</v>
      </c>
      <c r="D356" s="15" t="s">
        <v>2</v>
      </c>
      <c r="E356" s="15">
        <f t="shared" si="30"/>
        <v>511.39730026013854</v>
      </c>
      <c r="F356" s="13">
        <f t="shared" si="31"/>
        <v>-21.50187097507693</v>
      </c>
      <c r="G356" s="13">
        <f t="shared" si="32"/>
        <v>588.06644392439921</v>
      </c>
      <c r="H356" s="13">
        <f t="shared" si="33"/>
        <v>252.06644392439921</v>
      </c>
      <c r="I356" s="15">
        <f t="shared" si="34"/>
        <v>252.06644392439921</v>
      </c>
      <c r="J356" s="15">
        <f>SUMSQ($H$3:H356)/B356</f>
        <v>40544.500318380575</v>
      </c>
      <c r="K356" s="15">
        <f>SUM($I$3:I356)/B356</f>
        <v>162.79749543852233</v>
      </c>
      <c r="L356" s="15">
        <f t="shared" si="35"/>
        <v>75.019774977499765</v>
      </c>
      <c r="M356" s="15">
        <f>AVERAGE($L$3:L356)</f>
        <v>39.297746630910233</v>
      </c>
      <c r="N356" s="15">
        <f>SUM($H$3:H356)/K356</f>
        <v>0.57456149688546754</v>
      </c>
    </row>
    <row r="357" spans="1:14" x14ac:dyDescent="0.3">
      <c r="A357" s="17">
        <v>41181.625</v>
      </c>
      <c r="B357" s="13">
        <v>355</v>
      </c>
      <c r="C357" s="15">
        <v>499</v>
      </c>
      <c r="D357" s="15" t="s">
        <v>2</v>
      </c>
      <c r="E357" s="15">
        <f t="shared" si="30"/>
        <v>507.67811018209693</v>
      </c>
      <c r="F357" s="13">
        <f t="shared" si="31"/>
        <v>-16.167066705966331</v>
      </c>
      <c r="G357" s="13">
        <f t="shared" si="32"/>
        <v>489.8954292850616</v>
      </c>
      <c r="H357" s="13">
        <f t="shared" si="33"/>
        <v>-9.1045707149384043</v>
      </c>
      <c r="I357" s="15">
        <f t="shared" si="34"/>
        <v>9.1045707149384043</v>
      </c>
      <c r="J357" s="15">
        <f>SUMSQ($H$3:H357)/B357</f>
        <v>40430.523960322891</v>
      </c>
      <c r="K357" s="15">
        <f>SUM($I$3:I357)/B357</f>
        <v>162.36455762239956</v>
      </c>
      <c r="L357" s="15">
        <f t="shared" si="35"/>
        <v>1.8245632695267344</v>
      </c>
      <c r="M357" s="15">
        <f>AVERAGE($L$3:L357)</f>
        <v>39.192188367920423</v>
      </c>
      <c r="N357" s="15">
        <f>SUM($H$3:H357)/K357</f>
        <v>0.520018673963214</v>
      </c>
    </row>
    <row r="358" spans="1:14" x14ac:dyDescent="0.3">
      <c r="A358" s="17">
        <v>41181.666666666664</v>
      </c>
      <c r="B358" s="13">
        <v>356</v>
      </c>
      <c r="C358" s="15">
        <v>534.428</v>
      </c>
      <c r="D358" s="15" t="s">
        <v>2</v>
      </c>
      <c r="E358" s="15">
        <f t="shared" si="30"/>
        <v>515.70307712746785</v>
      </c>
      <c r="F358" s="13">
        <f t="shared" si="31"/>
        <v>-8.9094566105651563</v>
      </c>
      <c r="G358" s="13">
        <f t="shared" si="32"/>
        <v>491.51104347613062</v>
      </c>
      <c r="H358" s="13">
        <f t="shared" si="33"/>
        <v>-42.916956523869374</v>
      </c>
      <c r="I358" s="15">
        <f t="shared" si="34"/>
        <v>42.916956523869374</v>
      </c>
      <c r="J358" s="15">
        <f>SUMSQ($H$3:H358)/B358</f>
        <v>40322.128851325557</v>
      </c>
      <c r="K358" s="15">
        <f>SUM($I$3:I358)/B358</f>
        <v>162.02903065302166</v>
      </c>
      <c r="L358" s="15">
        <f t="shared" si="35"/>
        <v>8.0304468560534588</v>
      </c>
      <c r="M358" s="15">
        <f>AVERAGE($L$3:L358)</f>
        <v>39.104655386145517</v>
      </c>
      <c r="N358" s="15">
        <f>SUM($H$3:H358)/K358</f>
        <v>0.25622350058032933</v>
      </c>
    </row>
    <row r="359" spans="1:14" x14ac:dyDescent="0.3">
      <c r="A359" s="17">
        <v>41181.708333333336</v>
      </c>
      <c r="B359" s="13">
        <v>357</v>
      </c>
      <c r="C359" s="15">
        <v>712</v>
      </c>
      <c r="D359" s="15" t="s">
        <v>2</v>
      </c>
      <c r="E359" s="15">
        <f t="shared" si="30"/>
        <v>574.59215398922743</v>
      </c>
      <c r="F359" s="13">
        <f t="shared" si="31"/>
        <v>11.430103431132263</v>
      </c>
      <c r="G359" s="13">
        <f t="shared" si="32"/>
        <v>506.79362051690271</v>
      </c>
      <c r="H359" s="13">
        <f t="shared" si="33"/>
        <v>-205.20637948309729</v>
      </c>
      <c r="I359" s="15">
        <f t="shared" si="34"/>
        <v>205.20637948309729</v>
      </c>
      <c r="J359" s="15">
        <f>SUMSQ($H$3:H359)/B359</f>
        <v>40327.135936281396</v>
      </c>
      <c r="K359" s="15">
        <f>SUM($I$3:I359)/B359</f>
        <v>162.14997560772775</v>
      </c>
      <c r="L359" s="15">
        <f t="shared" si="35"/>
        <v>28.821120713918159</v>
      </c>
      <c r="M359" s="15">
        <f>AVERAGE($L$3:L359)</f>
        <v>39.075849966895575</v>
      </c>
      <c r="N359" s="15">
        <f>SUM($H$3:H359)/K359</f>
        <v>-1.0095020578328191</v>
      </c>
    </row>
    <row r="360" spans="1:14" x14ac:dyDescent="0.3">
      <c r="A360" s="17">
        <v>41181.75</v>
      </c>
      <c r="B360" s="13">
        <v>358</v>
      </c>
      <c r="C360" s="15">
        <v>594</v>
      </c>
      <c r="D360" s="15" t="s">
        <v>2</v>
      </c>
      <c r="E360" s="15">
        <f t="shared" si="30"/>
        <v>580.41450779245918</v>
      </c>
      <c r="F360" s="13">
        <f t="shared" si="31"/>
        <v>9.7477785427621093</v>
      </c>
      <c r="G360" s="13">
        <f t="shared" si="32"/>
        <v>586.02225742035967</v>
      </c>
      <c r="H360" s="13">
        <f t="shared" si="33"/>
        <v>-7.977742579640335</v>
      </c>
      <c r="I360" s="15">
        <f t="shared" si="34"/>
        <v>7.977742579640335</v>
      </c>
      <c r="J360" s="15">
        <f>SUMSQ($H$3:H360)/B360</f>
        <v>40214.668082762917</v>
      </c>
      <c r="K360" s="15">
        <f>SUM($I$3:I360)/B360</f>
        <v>161.71932691211859</v>
      </c>
      <c r="L360" s="15">
        <f t="shared" si="35"/>
        <v>1.3430543063367568</v>
      </c>
      <c r="M360" s="15">
        <f>AVERAGE($L$3:L360)</f>
        <v>38.97045109633536</v>
      </c>
      <c r="N360" s="15">
        <f>SUM($H$3:H360)/K360</f>
        <v>-1.0615210928157703</v>
      </c>
    </row>
    <row r="361" spans="1:14" x14ac:dyDescent="0.3">
      <c r="A361" s="17">
        <v>41181.791666666664</v>
      </c>
      <c r="B361" s="13">
        <v>359</v>
      </c>
      <c r="C361" s="15">
        <v>470</v>
      </c>
      <c r="D361" s="15" t="s">
        <v>2</v>
      </c>
      <c r="E361" s="15">
        <f t="shared" si="30"/>
        <v>547.29015545472134</v>
      </c>
      <c r="F361" s="13">
        <f t="shared" si="31"/>
        <v>-3.1138607213878737</v>
      </c>
      <c r="G361" s="13">
        <f t="shared" si="32"/>
        <v>590.16228633522132</v>
      </c>
      <c r="H361" s="13">
        <f t="shared" si="33"/>
        <v>120.16228633522132</v>
      </c>
      <c r="I361" s="15">
        <f t="shared" si="34"/>
        <v>120.16228633522132</v>
      </c>
      <c r="J361" s="15">
        <f>SUMSQ($H$3:H361)/B361</f>
        <v>40142.869494948281</v>
      </c>
      <c r="K361" s="15">
        <f>SUM($I$3:I361)/B361</f>
        <v>161.60356913892389</v>
      </c>
      <c r="L361" s="15">
        <f t="shared" si="35"/>
        <v>25.566443901110919</v>
      </c>
      <c r="M361" s="15">
        <f>AVERAGE($L$3:L361)</f>
        <v>38.933114028939187</v>
      </c>
      <c r="N361" s="15">
        <f>SUM($H$3:H361)/K361</f>
        <v>-0.31871938579329195</v>
      </c>
    </row>
    <row r="362" spans="1:14" x14ac:dyDescent="0.3">
      <c r="A362" s="17">
        <v>41181.833333333336</v>
      </c>
      <c r="B362" s="13">
        <v>360</v>
      </c>
      <c r="C362" s="15">
        <v>315</v>
      </c>
      <c r="D362" s="15" t="s">
        <v>2</v>
      </c>
      <c r="E362" s="15">
        <f t="shared" si="30"/>
        <v>477.60310881830492</v>
      </c>
      <c r="F362" s="13">
        <f t="shared" si="31"/>
        <v>-23.085816495896438</v>
      </c>
      <c r="G362" s="13">
        <f t="shared" si="32"/>
        <v>544.17629473333352</v>
      </c>
      <c r="H362" s="13">
        <f t="shared" si="33"/>
        <v>229.17629473333352</v>
      </c>
      <c r="I362" s="15">
        <f t="shared" si="34"/>
        <v>229.17629473333352</v>
      </c>
      <c r="J362" s="15">
        <f>SUMSQ($H$3:H362)/B362</f>
        <v>40177.255340983706</v>
      </c>
      <c r="K362" s="15">
        <f>SUM($I$3:I362)/B362</f>
        <v>161.79127115446391</v>
      </c>
      <c r="L362" s="15">
        <f t="shared" si="35"/>
        <v>72.754379280423336</v>
      </c>
      <c r="M362" s="15">
        <f>AVERAGE($L$3:L362)</f>
        <v>39.027061987971088</v>
      </c>
      <c r="N362" s="15">
        <f>SUM($H$3:H362)/K362</f>
        <v>1.0981439429185786</v>
      </c>
    </row>
    <row r="363" spans="1:14" x14ac:dyDescent="0.3">
      <c r="A363" s="17">
        <v>41182.625</v>
      </c>
      <c r="B363" s="13">
        <v>361</v>
      </c>
      <c r="C363" s="15">
        <v>499</v>
      </c>
      <c r="D363" s="15" t="s">
        <v>2</v>
      </c>
      <c r="E363" s="15">
        <f t="shared" si="30"/>
        <v>484.02217617281343</v>
      </c>
      <c r="F363" s="13">
        <f t="shared" si="31"/>
        <v>-14.23435134077495</v>
      </c>
      <c r="G363" s="13">
        <f t="shared" si="32"/>
        <v>454.51729232240848</v>
      </c>
      <c r="H363" s="13">
        <f t="shared" si="33"/>
        <v>-44.48270767759152</v>
      </c>
      <c r="I363" s="15">
        <f t="shared" si="34"/>
        <v>44.48270767759152</v>
      </c>
      <c r="J363" s="15">
        <f>SUMSQ($H$3:H363)/B363</f>
        <v>40071.442199546989</v>
      </c>
      <c r="K363" s="15">
        <f>SUM($I$3:I363)/B363</f>
        <v>161.4663166849989</v>
      </c>
      <c r="L363" s="15">
        <f t="shared" si="35"/>
        <v>8.9143702760704446</v>
      </c>
      <c r="M363" s="15">
        <f>AVERAGE($L$3:L363)</f>
        <v>38.943647329489366</v>
      </c>
      <c r="N363" s="15">
        <f>SUM($H$3:H363)/K363</f>
        <v>0.82486180085232741</v>
      </c>
    </row>
    <row r="364" spans="1:14" x14ac:dyDescent="0.3">
      <c r="A364" s="17">
        <v>41182.666666666664</v>
      </c>
      <c r="B364" s="13">
        <v>362</v>
      </c>
      <c r="C364" s="15">
        <v>534.428</v>
      </c>
      <c r="D364" s="15" t="s">
        <v>2</v>
      </c>
      <c r="E364" s="15">
        <f t="shared" si="30"/>
        <v>499.14392332096935</v>
      </c>
      <c r="F364" s="13">
        <f t="shared" si="31"/>
        <v>-5.4275217940956884</v>
      </c>
      <c r="G364" s="13">
        <f t="shared" si="32"/>
        <v>469.7878248320385</v>
      </c>
      <c r="H364" s="13">
        <f t="shared" si="33"/>
        <v>-64.640175167961502</v>
      </c>
      <c r="I364" s="15">
        <f t="shared" si="34"/>
        <v>64.640175167961502</v>
      </c>
      <c r="J364" s="15">
        <f>SUMSQ($H$3:H364)/B364</f>
        <v>39972.290017354164</v>
      </c>
      <c r="K364" s="15">
        <f>SUM($I$3:I364)/B364</f>
        <v>161.1988411559463</v>
      </c>
      <c r="L364" s="15">
        <f t="shared" si="35"/>
        <v>12.095207430741185</v>
      </c>
      <c r="M364" s="15">
        <f>AVERAGE($L$3:L364)</f>
        <v>38.869480368443099</v>
      </c>
      <c r="N364" s="15">
        <f>SUM($H$3:H364)/K364</f>
        <v>0.42523396010958431</v>
      </c>
    </row>
    <row r="365" spans="1:14" x14ac:dyDescent="0.3">
      <c r="A365" s="17">
        <v>41182.708333333336</v>
      </c>
      <c r="B365" s="13">
        <v>363</v>
      </c>
      <c r="C365" s="15">
        <v>575</v>
      </c>
      <c r="D365" s="15" t="s">
        <v>2</v>
      </c>
      <c r="E365" s="15">
        <f t="shared" si="30"/>
        <v>521.90074632467849</v>
      </c>
      <c r="F365" s="13">
        <f t="shared" si="31"/>
        <v>3.0277816452457613</v>
      </c>
      <c r="G365" s="13">
        <f t="shared" si="32"/>
        <v>493.71640152687365</v>
      </c>
      <c r="H365" s="13">
        <f t="shared" si="33"/>
        <v>-81.283598473126347</v>
      </c>
      <c r="I365" s="15">
        <f t="shared" si="34"/>
        <v>81.283598473126347</v>
      </c>
      <c r="J365" s="15">
        <f>SUMSQ($H$3:H365)/B365</f>
        <v>39880.374682267073</v>
      </c>
      <c r="K365" s="15">
        <f>SUM($I$3:I365)/B365</f>
        <v>160.97868897224708</v>
      </c>
      <c r="L365" s="15">
        <f t="shared" si="35"/>
        <v>14.136277995326321</v>
      </c>
      <c r="M365" s="15">
        <f>AVERAGE($L$3:L365)</f>
        <v>38.801344824715507</v>
      </c>
      <c r="N365" s="15">
        <f>SUM($H$3:H365)/K365</f>
        <v>-7.9118403588832958E-2</v>
      </c>
    </row>
    <row r="366" spans="1:14" x14ac:dyDescent="0.3">
      <c r="A366" s="17">
        <v>41182.75</v>
      </c>
      <c r="B366" s="13">
        <v>364</v>
      </c>
      <c r="C366" s="15">
        <v>401</v>
      </c>
      <c r="D366" s="15" t="s">
        <v>2</v>
      </c>
      <c r="E366" s="15">
        <f t="shared" si="30"/>
        <v>485.63052242727491</v>
      </c>
      <c r="F366" s="13">
        <f t="shared" si="31"/>
        <v>-8.761620017549042</v>
      </c>
      <c r="G366" s="13">
        <f t="shared" si="32"/>
        <v>524.92852796992429</v>
      </c>
      <c r="H366" s="13">
        <f t="shared" si="33"/>
        <v>123.92852796992429</v>
      </c>
      <c r="I366" s="15">
        <f t="shared" si="34"/>
        <v>123.92852796992429</v>
      </c>
      <c r="J366" s="15">
        <f>SUMSQ($H$3:H366)/B366</f>
        <v>39813.00629040588</v>
      </c>
      <c r="K366" s="15">
        <f>SUM($I$3:I366)/B366</f>
        <v>160.8769028156473</v>
      </c>
      <c r="L366" s="15">
        <f t="shared" si="35"/>
        <v>30.90486981793623</v>
      </c>
      <c r="M366" s="15">
        <f>AVERAGE($L$3:L366)</f>
        <v>38.77965121205952</v>
      </c>
      <c r="N366" s="15">
        <f>SUM($H$3:H366)/K366</f>
        <v>0.69116292730992335</v>
      </c>
    </row>
    <row r="367" spans="1:14" x14ac:dyDescent="0.3">
      <c r="A367" s="17">
        <v>41182.791666666664</v>
      </c>
      <c r="B367" s="13">
        <v>365</v>
      </c>
      <c r="C367" s="15">
        <v>257</v>
      </c>
      <c r="D367" s="15" t="s">
        <v>2</v>
      </c>
      <c r="E367" s="15">
        <f t="shared" si="30"/>
        <v>417.04136569909247</v>
      </c>
      <c r="F367" s="13">
        <f t="shared" si="31"/>
        <v>-26.709881030739062</v>
      </c>
      <c r="G367" s="13">
        <f t="shared" si="32"/>
        <v>476.86890240972588</v>
      </c>
      <c r="H367" s="13">
        <f t="shared" si="33"/>
        <v>219.86890240972588</v>
      </c>
      <c r="I367" s="15">
        <f t="shared" si="34"/>
        <v>219.86890240972588</v>
      </c>
      <c r="J367" s="15">
        <f>SUMSQ($H$3:H367)/B367</f>
        <v>39836.374312204374</v>
      </c>
      <c r="K367" s="15">
        <f>SUM($I$3:I367)/B367</f>
        <v>161.0385247323434</v>
      </c>
      <c r="L367" s="15">
        <f t="shared" si="35"/>
        <v>85.5521021049517</v>
      </c>
      <c r="M367" s="15">
        <f>AVERAGE($L$3:L367)</f>
        <v>38.907794913135938</v>
      </c>
      <c r="N367" s="15">
        <f>SUM($H$3:H367)/K367</f>
        <v>2.0557879181182757</v>
      </c>
    </row>
    <row r="368" spans="1:14" x14ac:dyDescent="0.3">
      <c r="A368" s="17">
        <v>41182.833333333336</v>
      </c>
      <c r="B368" s="13">
        <v>366</v>
      </c>
      <c r="C368" s="15">
        <v>194</v>
      </c>
      <c r="D368" s="15" t="s">
        <v>2</v>
      </c>
      <c r="E368" s="15">
        <f t="shared" si="30"/>
        <v>350.12895598936467</v>
      </c>
      <c r="F368" s="13">
        <f t="shared" si="31"/>
        <v>-38.770639634435682</v>
      </c>
      <c r="G368" s="13">
        <f t="shared" si="32"/>
        <v>390.33148466835343</v>
      </c>
      <c r="H368" s="13">
        <f t="shared" si="33"/>
        <v>196.33148466835343</v>
      </c>
      <c r="I368" s="15">
        <f t="shared" si="34"/>
        <v>196.33148466835343</v>
      </c>
      <c r="J368" s="15">
        <f>SUMSQ($H$3:H368)/B368</f>
        <v>39832.84884105649</v>
      </c>
      <c r="K368" s="15">
        <f>SUM($I$3:I368)/B368</f>
        <v>161.1349535846276</v>
      </c>
      <c r="L368" s="15">
        <f t="shared" si="35"/>
        <v>101.20179622080074</v>
      </c>
      <c r="M368" s="15">
        <f>AVERAGE($L$3:L368)</f>
        <v>39.077997102501143</v>
      </c>
      <c r="N368" s="15">
        <f>SUM($H$3:H368)/K368</f>
        <v>3.272986564567514</v>
      </c>
    </row>
    <row r="369" spans="1:14" x14ac:dyDescent="0.3">
      <c r="A369" s="17">
        <v>41183.625</v>
      </c>
      <c r="B369" s="13">
        <v>367</v>
      </c>
      <c r="C369" s="15">
        <v>329</v>
      </c>
      <c r="D369" s="15" t="s">
        <v>2</v>
      </c>
      <c r="E369" s="15">
        <f t="shared" si="30"/>
        <v>343.79026919255523</v>
      </c>
      <c r="F369" s="13">
        <f t="shared" si="31"/>
        <v>-29.041053783147809</v>
      </c>
      <c r="G369" s="13">
        <f t="shared" si="32"/>
        <v>311.358316354929</v>
      </c>
      <c r="H369" s="13">
        <f t="shared" si="33"/>
        <v>-17.641683645070998</v>
      </c>
      <c r="I369" s="15">
        <f t="shared" si="34"/>
        <v>17.641683645070998</v>
      </c>
      <c r="J369" s="15">
        <f>SUMSQ($H$3:H369)/B369</f>
        <v>39725.160503619918</v>
      </c>
      <c r="K369" s="15">
        <f>SUM($I$3:I369)/B369</f>
        <v>160.74396374828004</v>
      </c>
      <c r="L369" s="15">
        <f t="shared" si="35"/>
        <v>5.3622138738817622</v>
      </c>
      <c r="M369" s="15">
        <f>AVERAGE($L$3:L369)</f>
        <v>38.986128483349589</v>
      </c>
      <c r="N369" s="15">
        <f>SUM($H$3:H369)/K369</f>
        <v>3.1711974909233844</v>
      </c>
    </row>
    <row r="370" spans="1:14" x14ac:dyDescent="0.3">
      <c r="A370" s="17">
        <v>41183.666666666664</v>
      </c>
      <c r="B370" s="13">
        <v>368</v>
      </c>
      <c r="C370" s="15">
        <v>459</v>
      </c>
      <c r="D370" s="15" t="s">
        <v>2</v>
      </c>
      <c r="E370" s="15">
        <f t="shared" si="30"/>
        <v>378.35318843478865</v>
      </c>
      <c r="F370" s="13">
        <f t="shared" si="31"/>
        <v>-9.9598618755334396</v>
      </c>
      <c r="G370" s="13">
        <f t="shared" si="32"/>
        <v>314.74921540940744</v>
      </c>
      <c r="H370" s="13">
        <f t="shared" si="33"/>
        <v>-144.25078459059256</v>
      </c>
      <c r="I370" s="15">
        <f t="shared" si="34"/>
        <v>144.25078459059256</v>
      </c>
      <c r="J370" s="15">
        <f>SUMSQ($H$3:H370)/B370</f>
        <v>39673.755961096496</v>
      </c>
      <c r="K370" s="15">
        <f>SUM($I$3:I370)/B370</f>
        <v>160.69914532665589</v>
      </c>
      <c r="L370" s="15">
        <f t="shared" si="35"/>
        <v>31.427186185314284</v>
      </c>
      <c r="M370" s="15">
        <f>AVERAGE($L$3:L370)</f>
        <v>38.965587879278836</v>
      </c>
      <c r="N370" s="15">
        <f>SUM($H$3:H370)/K370</f>
        <v>2.2744369248888932</v>
      </c>
    </row>
    <row r="371" spans="1:14" x14ac:dyDescent="0.3">
      <c r="A371" s="17">
        <v>41183.708333333336</v>
      </c>
      <c r="B371" s="13">
        <v>369</v>
      </c>
      <c r="C371" s="15">
        <v>844.428</v>
      </c>
      <c r="D371" s="15" t="s">
        <v>2</v>
      </c>
      <c r="E371" s="15">
        <f t="shared" si="30"/>
        <v>518.17563190435203</v>
      </c>
      <c r="F371" s="13">
        <f t="shared" si="31"/>
        <v>34.974829727995605</v>
      </c>
      <c r="G371" s="13">
        <f t="shared" si="32"/>
        <v>368.39332655925523</v>
      </c>
      <c r="H371" s="13">
        <f t="shared" si="33"/>
        <v>-476.03467344074477</v>
      </c>
      <c r="I371" s="15">
        <f t="shared" si="34"/>
        <v>476.03467344074477</v>
      </c>
      <c r="J371" s="15">
        <f>SUMSQ($H$3:H371)/B371</f>
        <v>40180.35556639931</v>
      </c>
      <c r="K371" s="15">
        <f>SUM($I$3:I371)/B371</f>
        <v>161.55371315352332</v>
      </c>
      <c r="L371" s="15">
        <f t="shared" si="35"/>
        <v>56.37362492015243</v>
      </c>
      <c r="M371" s="15">
        <f>AVERAGE($L$3:L371)</f>
        <v>39.012764131422124</v>
      </c>
      <c r="N371" s="15">
        <f>SUM($H$3:H371)/K371</f>
        <v>-0.68419723294550316</v>
      </c>
    </row>
    <row r="372" spans="1:14" x14ac:dyDescent="0.3">
      <c r="A372" s="17">
        <v>41183.75</v>
      </c>
      <c r="B372" s="13">
        <v>370</v>
      </c>
      <c r="C372" s="15">
        <v>613</v>
      </c>
      <c r="D372" s="15" t="s">
        <v>2</v>
      </c>
      <c r="E372" s="15">
        <f t="shared" si="30"/>
        <v>546.62294233304635</v>
      </c>
      <c r="F372" s="13">
        <f t="shared" si="31"/>
        <v>33.016573938205219</v>
      </c>
      <c r="G372" s="13">
        <f t="shared" si="32"/>
        <v>553.15046163234763</v>
      </c>
      <c r="H372" s="13">
        <f t="shared" si="33"/>
        <v>-59.849538367652372</v>
      </c>
      <c r="I372" s="15">
        <f t="shared" si="34"/>
        <v>59.849538367652372</v>
      </c>
      <c r="J372" s="15">
        <f>SUMSQ($H$3:H372)/B372</f>
        <v>40081.441003362612</v>
      </c>
      <c r="K372" s="15">
        <f>SUM($I$3:I372)/B372</f>
        <v>161.2788370054534</v>
      </c>
      <c r="L372" s="15">
        <f t="shared" si="35"/>
        <v>9.7633830942336655</v>
      </c>
      <c r="M372" s="15">
        <f>AVERAGE($L$3:L372)</f>
        <v>38.933711750240541</v>
      </c>
      <c r="N372" s="15">
        <f>SUM($H$3:H372)/K372</f>
        <v>-1.0564569105468145</v>
      </c>
    </row>
    <row r="373" spans="1:14" x14ac:dyDescent="0.3">
      <c r="A373" s="17">
        <v>41183.791666666664</v>
      </c>
      <c r="B373" s="13">
        <v>371</v>
      </c>
      <c r="C373" s="15">
        <v>516</v>
      </c>
      <c r="D373" s="15" t="s">
        <v>2</v>
      </c>
      <c r="E373" s="15">
        <f t="shared" si="30"/>
        <v>537.43605963313246</v>
      </c>
      <c r="F373" s="13">
        <f t="shared" si="31"/>
        <v>20.355536946769483</v>
      </c>
      <c r="G373" s="13">
        <f t="shared" si="32"/>
        <v>579.63951627125152</v>
      </c>
      <c r="H373" s="13">
        <f t="shared" si="33"/>
        <v>63.639516271251523</v>
      </c>
      <c r="I373" s="15">
        <f t="shared" si="34"/>
        <v>63.639516271251523</v>
      </c>
      <c r="J373" s="15">
        <f>SUMSQ($H$3:H373)/B373</f>
        <v>39984.321184030741</v>
      </c>
      <c r="K373" s="15">
        <f>SUM($I$3:I373)/B373</f>
        <v>161.0156582433666</v>
      </c>
      <c r="L373" s="15">
        <f t="shared" si="35"/>
        <v>12.333239587451846</v>
      </c>
      <c r="M373" s="15">
        <f>AVERAGE($L$3:L373)</f>
        <v>38.862012364357007</v>
      </c>
      <c r="N373" s="15">
        <f>SUM($H$3:H373)/K373</f>
        <v>-0.66294562139276059</v>
      </c>
    </row>
    <row r="374" spans="1:14" x14ac:dyDescent="0.3">
      <c r="A374" s="17">
        <v>41183.833333333336</v>
      </c>
      <c r="B374" s="13">
        <v>372</v>
      </c>
      <c r="C374" s="15">
        <v>262</v>
      </c>
      <c r="D374" s="15" t="s">
        <v>2</v>
      </c>
      <c r="E374" s="15">
        <f t="shared" si="30"/>
        <v>454.80524174319271</v>
      </c>
      <c r="F374" s="13">
        <f t="shared" si="31"/>
        <v>-10.540369504243285</v>
      </c>
      <c r="G374" s="13">
        <f t="shared" si="32"/>
        <v>557.79159657990192</v>
      </c>
      <c r="H374" s="13">
        <f t="shared" si="33"/>
        <v>295.79159657990192</v>
      </c>
      <c r="I374" s="15">
        <f t="shared" si="34"/>
        <v>295.79159657990192</v>
      </c>
      <c r="J374" s="15">
        <f>SUMSQ($H$3:H374)/B374</f>
        <v>40112.031795383584</v>
      </c>
      <c r="K374" s="15">
        <f>SUM($I$3:I374)/B374</f>
        <v>161.37795915287342</v>
      </c>
      <c r="L374" s="15">
        <f t="shared" si="35"/>
        <v>112.89755594652746</v>
      </c>
      <c r="M374" s="15">
        <f>AVERAGE($L$3:L374)</f>
        <v>39.061032642803703</v>
      </c>
      <c r="N374" s="15">
        <f>SUM($H$3:H374)/K374</f>
        <v>1.171454713916072</v>
      </c>
    </row>
    <row r="375" spans="1:14" x14ac:dyDescent="0.3">
      <c r="A375" s="17">
        <v>41184.625</v>
      </c>
      <c r="B375" s="13">
        <v>373</v>
      </c>
      <c r="C375" s="15">
        <v>209</v>
      </c>
      <c r="D375" s="15" t="s">
        <v>2</v>
      </c>
      <c r="E375" s="15">
        <f t="shared" si="30"/>
        <v>381.06366922023489</v>
      </c>
      <c r="F375" s="13">
        <f t="shared" si="31"/>
        <v>-29.500730409857645</v>
      </c>
      <c r="G375" s="13">
        <f t="shared" si="32"/>
        <v>444.26487223894941</v>
      </c>
      <c r="H375" s="13">
        <f t="shared" si="33"/>
        <v>235.26487223894941</v>
      </c>
      <c r="I375" s="15">
        <f t="shared" si="34"/>
        <v>235.26487223894941</v>
      </c>
      <c r="J375" s="15">
        <f>SUMSQ($H$3:H375)/B375</f>
        <v>40152.883077727354</v>
      </c>
      <c r="K375" s="15">
        <f>SUM($I$3:I375)/B375</f>
        <v>161.57604739171009</v>
      </c>
      <c r="L375" s="15">
        <f t="shared" si="35"/>
        <v>112.56692451624373</v>
      </c>
      <c r="M375" s="15">
        <f>AVERAGE($L$3:L375)</f>
        <v>39.25809937704885</v>
      </c>
      <c r="N375" s="15">
        <f>SUM($H$3:H375)/K375</f>
        <v>2.6260813410175565</v>
      </c>
    </row>
    <row r="376" spans="1:14" x14ac:dyDescent="0.3">
      <c r="A376" s="17">
        <v>41184.666666666664</v>
      </c>
      <c r="B376" s="13">
        <v>374</v>
      </c>
      <c r="C376" s="15">
        <v>374</v>
      </c>
      <c r="D376" s="15" t="s">
        <v>2</v>
      </c>
      <c r="E376" s="15">
        <f t="shared" si="30"/>
        <v>378.94456845416437</v>
      </c>
      <c r="F376" s="13">
        <f t="shared" si="31"/>
        <v>-21.286241516721507</v>
      </c>
      <c r="G376" s="13">
        <f t="shared" si="32"/>
        <v>351.56293881037726</v>
      </c>
      <c r="H376" s="13">
        <f t="shared" si="33"/>
        <v>-22.437061189622739</v>
      </c>
      <c r="I376" s="15">
        <f t="shared" si="34"/>
        <v>22.437061189622739</v>
      </c>
      <c r="J376" s="15">
        <f>SUMSQ($H$3:H376)/B376</f>
        <v>40046.868475152754</v>
      </c>
      <c r="K376" s="15">
        <f>SUM($I$3:I376)/B376</f>
        <v>161.20401801683818</v>
      </c>
      <c r="L376" s="15">
        <f t="shared" si="35"/>
        <v>5.9992142218242615</v>
      </c>
      <c r="M376" s="15">
        <f>AVERAGE($L$3:L376)</f>
        <v>39.169171876633811</v>
      </c>
      <c r="N376" s="15">
        <f>SUM($H$3:H376)/K376</f>
        <v>2.4929576009646279</v>
      </c>
    </row>
    <row r="377" spans="1:14" x14ac:dyDescent="0.3">
      <c r="A377" s="17">
        <v>41184.708333333336</v>
      </c>
      <c r="B377" s="13">
        <v>375</v>
      </c>
      <c r="C377" s="15">
        <v>715</v>
      </c>
      <c r="D377" s="15" t="s">
        <v>2</v>
      </c>
      <c r="E377" s="15">
        <f t="shared" si="30"/>
        <v>479.76119791791507</v>
      </c>
      <c r="F377" s="13">
        <f t="shared" si="31"/>
        <v>15.344619777420156</v>
      </c>
      <c r="G377" s="13">
        <f t="shared" si="32"/>
        <v>357.65832693744284</v>
      </c>
      <c r="H377" s="13">
        <f t="shared" si="33"/>
        <v>-357.34167306255716</v>
      </c>
      <c r="I377" s="15">
        <f t="shared" si="34"/>
        <v>357.34167306255716</v>
      </c>
      <c r="J377" s="15">
        <f>SUMSQ($H$3:H377)/B377</f>
        <v>40280.59168270474</v>
      </c>
      <c r="K377" s="15">
        <f>SUM($I$3:I377)/B377</f>
        <v>161.72705176362678</v>
      </c>
      <c r="L377" s="15">
        <f t="shared" si="35"/>
        <v>49.977856372385617</v>
      </c>
      <c r="M377" s="15">
        <f>AVERAGE($L$3:L377)</f>
        <v>39.197995035289146</v>
      </c>
      <c r="N377" s="15">
        <f>SUM($H$3:H377)/K377</f>
        <v>0.27535967837740616</v>
      </c>
    </row>
    <row r="378" spans="1:14" x14ac:dyDescent="0.3">
      <c r="A378" s="17">
        <v>41184.75</v>
      </c>
      <c r="B378" s="13">
        <v>376</v>
      </c>
      <c r="C378" s="15">
        <v>687</v>
      </c>
      <c r="D378" s="15" t="s">
        <v>2</v>
      </c>
      <c r="E378" s="15">
        <f t="shared" si="30"/>
        <v>541.93283854254048</v>
      </c>
      <c r="F378" s="13">
        <f t="shared" si="31"/>
        <v>29.392726031581731</v>
      </c>
      <c r="G378" s="13">
        <f t="shared" si="32"/>
        <v>495.10581769533525</v>
      </c>
      <c r="H378" s="13">
        <f t="shared" si="33"/>
        <v>-191.89418230466475</v>
      </c>
      <c r="I378" s="15">
        <f t="shared" si="34"/>
        <v>191.89418230466475</v>
      </c>
      <c r="J378" s="15">
        <f>SUMSQ($H$3:H378)/B378</f>
        <v>40271.396963342166</v>
      </c>
      <c r="K378" s="15">
        <f>SUM($I$3:I378)/B378</f>
        <v>161.8072834937891</v>
      </c>
      <c r="L378" s="15">
        <f t="shared" si="35"/>
        <v>27.932195386414083</v>
      </c>
      <c r="M378" s="15">
        <f>AVERAGE($L$3:L378)</f>
        <v>39.168032802180434</v>
      </c>
      <c r="N378" s="15">
        <f>SUM($H$3:H378)/K378</f>
        <v>-0.91071965466723104</v>
      </c>
    </row>
    <row r="379" spans="1:14" x14ac:dyDescent="0.3">
      <c r="A379" s="17">
        <v>41184.791666666664</v>
      </c>
      <c r="B379" s="13">
        <v>377</v>
      </c>
      <c r="C379" s="15">
        <v>395</v>
      </c>
      <c r="D379" s="15" t="s">
        <v>2</v>
      </c>
      <c r="E379" s="15">
        <f t="shared" si="30"/>
        <v>497.85298697977834</v>
      </c>
      <c r="F379" s="13">
        <f t="shared" si="31"/>
        <v>7.3509527532785679</v>
      </c>
      <c r="G379" s="13">
        <f t="shared" si="32"/>
        <v>571.32556457412215</v>
      </c>
      <c r="H379" s="13">
        <f t="shared" si="33"/>
        <v>176.32556457412215</v>
      </c>
      <c r="I379" s="15">
        <f t="shared" si="34"/>
        <v>176.32556457412215</v>
      </c>
      <c r="J379" s="15">
        <f>SUMSQ($H$3:H379)/B379</f>
        <v>40247.044994533251</v>
      </c>
      <c r="K379" s="15">
        <f>SUM($I$3:I379)/B379</f>
        <v>161.84579352317991</v>
      </c>
      <c r="L379" s="15">
        <f t="shared" si="35"/>
        <v>44.639383436486625</v>
      </c>
      <c r="M379" s="15">
        <f>AVERAGE($L$3:L379)</f>
        <v>39.182545668584432</v>
      </c>
      <c r="N379" s="15">
        <f>SUM($H$3:H379)/K379</f>
        <v>0.17896350963157676</v>
      </c>
    </row>
    <row r="380" spans="1:14" x14ac:dyDescent="0.3">
      <c r="A380" s="17">
        <v>41184.833333333336</v>
      </c>
      <c r="B380" s="13">
        <v>378</v>
      </c>
      <c r="C380" s="15">
        <v>306</v>
      </c>
      <c r="D380" s="15" t="s">
        <v>2</v>
      </c>
      <c r="E380" s="15">
        <f t="shared" si="30"/>
        <v>440.29709088584485</v>
      </c>
      <c r="F380" s="13">
        <f t="shared" si="31"/>
        <v>-12.121101900885048</v>
      </c>
      <c r="G380" s="13">
        <f t="shared" si="32"/>
        <v>505.20393973305693</v>
      </c>
      <c r="H380" s="13">
        <f t="shared" si="33"/>
        <v>199.20393973305693</v>
      </c>
      <c r="I380" s="15">
        <f t="shared" si="34"/>
        <v>199.20393973305693</v>
      </c>
      <c r="J380" s="15">
        <f>SUMSQ($H$3:H380)/B380</f>
        <v>40245.550721016421</v>
      </c>
      <c r="K380" s="15">
        <f>SUM($I$3:I380)/B380</f>
        <v>161.94462459780922</v>
      </c>
      <c r="L380" s="15">
        <f t="shared" si="35"/>
        <v>65.099326710149313</v>
      </c>
      <c r="M380" s="15">
        <f>AVERAGE($L$3:L380)</f>
        <v>39.251108581392806</v>
      </c>
      <c r="N380" s="15">
        <f>SUM($H$3:H380)/K380</f>
        <v>1.4089287095989191</v>
      </c>
    </row>
    <row r="381" spans="1:14" x14ac:dyDescent="0.3">
      <c r="A381" s="17">
        <v>41185.625</v>
      </c>
      <c r="B381" s="13">
        <v>379</v>
      </c>
      <c r="C381" s="15">
        <v>319</v>
      </c>
      <c r="D381" s="15" t="s">
        <v>2</v>
      </c>
      <c r="E381" s="15">
        <f t="shared" si="30"/>
        <v>403.90796362009138</v>
      </c>
      <c r="F381" s="13">
        <f t="shared" si="31"/>
        <v>-19.401509510345573</v>
      </c>
      <c r="G381" s="13">
        <f t="shared" si="32"/>
        <v>428.17598898495982</v>
      </c>
      <c r="H381" s="13">
        <f t="shared" si="33"/>
        <v>109.17598898495982</v>
      </c>
      <c r="I381" s="15">
        <f t="shared" si="34"/>
        <v>109.17598898495982</v>
      </c>
      <c r="J381" s="15">
        <f>SUMSQ($H$3:H381)/B381</f>
        <v>40170.811528008053</v>
      </c>
      <c r="K381" s="15">
        <f>SUM($I$3:I381)/B381</f>
        <v>161.80539336927924</v>
      </c>
      <c r="L381" s="15">
        <f t="shared" si="35"/>
        <v>34.22444795766765</v>
      </c>
      <c r="M381" s="15">
        <f>AVERAGE($L$3:L381)</f>
        <v>39.237845624601974</v>
      </c>
      <c r="N381" s="15">
        <f>SUM($H$3:H381)/K381</f>
        <v>2.0848774748572847</v>
      </c>
    </row>
    <row r="382" spans="1:14" x14ac:dyDescent="0.3">
      <c r="A382" s="17">
        <v>41185.666666666664</v>
      </c>
      <c r="B382" s="13">
        <v>380</v>
      </c>
      <c r="C382" s="15">
        <v>478</v>
      </c>
      <c r="D382" s="15" t="s">
        <v>2</v>
      </c>
      <c r="E382" s="15">
        <f t="shared" si="30"/>
        <v>426.13557453406395</v>
      </c>
      <c r="F382" s="13">
        <f t="shared" si="31"/>
        <v>-6.9127733830501299</v>
      </c>
      <c r="G382" s="13">
        <f t="shared" si="32"/>
        <v>384.50645410974579</v>
      </c>
      <c r="H382" s="13">
        <f t="shared" si="33"/>
        <v>-93.493545890254211</v>
      </c>
      <c r="I382" s="15">
        <f t="shared" si="34"/>
        <v>93.493545890254211</v>
      </c>
      <c r="J382" s="15">
        <f>SUMSQ($H$3:H382)/B382</f>
        <v>40088.101611153121</v>
      </c>
      <c r="K382" s="15">
        <f>SUM($I$3:I382)/B382</f>
        <v>161.62562534959761</v>
      </c>
      <c r="L382" s="15">
        <f t="shared" si="35"/>
        <v>19.559319223902556</v>
      </c>
      <c r="M382" s="15">
        <f>AVERAGE($L$3:L382)</f>
        <v>39.186060028810658</v>
      </c>
      <c r="N382" s="15">
        <f>SUM($H$3:H382)/K382</f>
        <v>1.5087389362195927</v>
      </c>
    </row>
    <row r="383" spans="1:14" x14ac:dyDescent="0.3">
      <c r="A383" s="17">
        <v>41185.708333333336</v>
      </c>
      <c r="B383" s="13">
        <v>381</v>
      </c>
      <c r="C383" s="15">
        <v>844.428</v>
      </c>
      <c r="D383" s="15" t="s">
        <v>2</v>
      </c>
      <c r="E383" s="15">
        <f t="shared" si="30"/>
        <v>551.62330217384465</v>
      </c>
      <c r="F383" s="13">
        <f t="shared" si="31"/>
        <v>32.807376923799119</v>
      </c>
      <c r="G383" s="13">
        <f t="shared" si="32"/>
        <v>419.22280115101381</v>
      </c>
      <c r="H383" s="13">
        <f t="shared" si="33"/>
        <v>-425.20519884898619</v>
      </c>
      <c r="I383" s="15">
        <f t="shared" si="34"/>
        <v>425.20519884898619</v>
      </c>
      <c r="J383" s="15">
        <f>SUMSQ($H$3:H383)/B383</f>
        <v>40457.422764741183</v>
      </c>
      <c r="K383" s="15">
        <f>SUM($I$3:I383)/B383</f>
        <v>162.31743525379548</v>
      </c>
      <c r="L383" s="15">
        <f t="shared" si="35"/>
        <v>50.354227814447903</v>
      </c>
      <c r="M383" s="15">
        <f>AVERAGE($L$3:L383)</f>
        <v>39.21537280515092</v>
      </c>
      <c r="N383" s="15">
        <f>SUM($H$3:H383)/K383</f>
        <v>-1.1172818527451889</v>
      </c>
    </row>
    <row r="384" spans="1:14" x14ac:dyDescent="0.3">
      <c r="A384" s="17">
        <v>41185.75</v>
      </c>
      <c r="B384" s="13">
        <v>382</v>
      </c>
      <c r="C384" s="15">
        <v>810</v>
      </c>
      <c r="D384" s="15" t="s">
        <v>2</v>
      </c>
      <c r="E384" s="15">
        <f t="shared" si="30"/>
        <v>629.13631152169125</v>
      </c>
      <c r="F384" s="13">
        <f t="shared" si="31"/>
        <v>46.219066651013364</v>
      </c>
      <c r="G384" s="13">
        <f t="shared" si="32"/>
        <v>584.43067909764375</v>
      </c>
      <c r="H384" s="13">
        <f t="shared" si="33"/>
        <v>-225.56932090235625</v>
      </c>
      <c r="I384" s="15">
        <f t="shared" si="34"/>
        <v>225.56932090235625</v>
      </c>
      <c r="J384" s="15">
        <f>SUMSQ($H$3:H384)/B384</f>
        <v>40484.710973556917</v>
      </c>
      <c r="K384" s="15">
        <f>SUM($I$3:I384)/B384</f>
        <v>162.48301610627863</v>
      </c>
      <c r="L384" s="15">
        <f t="shared" si="35"/>
        <v>27.848064308932869</v>
      </c>
      <c r="M384" s="15">
        <f>AVERAGE($L$3:L384)</f>
        <v>39.185615453066575</v>
      </c>
      <c r="N384" s="15">
        <f>SUM($H$3:H384)/K384</f>
        <v>-2.504407263276053</v>
      </c>
    </row>
    <row r="385" spans="1:14" x14ac:dyDescent="0.3">
      <c r="A385" s="17">
        <v>41185.791666666664</v>
      </c>
      <c r="B385" s="13">
        <v>383</v>
      </c>
      <c r="C385" s="15">
        <v>579.56399999999996</v>
      </c>
      <c r="D385" s="15" t="s">
        <v>2</v>
      </c>
      <c r="E385" s="15">
        <f t="shared" si="30"/>
        <v>614.26461806518387</v>
      </c>
      <c r="F385" s="13">
        <f t="shared" si="31"/>
        <v>27.891838618757134</v>
      </c>
      <c r="G385" s="13">
        <f t="shared" si="32"/>
        <v>675.3553781727046</v>
      </c>
      <c r="H385" s="13">
        <f t="shared" si="33"/>
        <v>95.79137817270464</v>
      </c>
      <c r="I385" s="15">
        <f t="shared" si="34"/>
        <v>95.79137817270464</v>
      </c>
      <c r="J385" s="15">
        <f>SUMSQ($H$3:H385)/B385</f>
        <v>40402.964960916361</v>
      </c>
      <c r="K385" s="15">
        <f>SUM($I$3:I385)/B385</f>
        <v>162.30888650331892</v>
      </c>
      <c r="L385" s="15">
        <f t="shared" si="35"/>
        <v>16.528179488840689</v>
      </c>
      <c r="M385" s="15">
        <f>AVERAGE($L$3:L385)</f>
        <v>39.12645765681534</v>
      </c>
      <c r="N385" s="15">
        <f>SUM($H$3:H385)/K385</f>
        <v>-1.9169145585660672</v>
      </c>
    </row>
    <row r="386" spans="1:14" x14ac:dyDescent="0.3">
      <c r="A386" s="17">
        <v>41185.833333333336</v>
      </c>
      <c r="B386" s="13">
        <v>384</v>
      </c>
      <c r="C386" s="15">
        <v>427</v>
      </c>
      <c r="D386" s="15" t="s">
        <v>2</v>
      </c>
      <c r="E386" s="15">
        <f t="shared" si="30"/>
        <v>558.08523264562871</v>
      </c>
      <c r="F386" s="13">
        <f t="shared" si="31"/>
        <v>2.6704714072634452</v>
      </c>
      <c r="G386" s="13">
        <f t="shared" si="32"/>
        <v>642.15645668394097</v>
      </c>
      <c r="H386" s="13">
        <f t="shared" si="33"/>
        <v>215.15645668394097</v>
      </c>
      <c r="I386" s="15">
        <f t="shared" si="34"/>
        <v>215.15645668394097</v>
      </c>
      <c r="J386" s="15">
        <f>SUMSQ($H$3:H386)/B386</f>
        <v>40418.301773134779</v>
      </c>
      <c r="K386" s="15">
        <f>SUM($I$3:I386)/B386</f>
        <v>162.44651038399761</v>
      </c>
      <c r="L386" s="15">
        <f t="shared" si="35"/>
        <v>50.387928965794138</v>
      </c>
      <c r="M386" s="15">
        <f>AVERAGE($L$3:L386)</f>
        <v>39.155784405015801</v>
      </c>
      <c r="N386" s="15">
        <f>SUM($H$3:H386)/K386</f>
        <v>-0.59081485106726528</v>
      </c>
    </row>
    <row r="387" spans="1:14" x14ac:dyDescent="0.3">
      <c r="A387" s="17">
        <v>41186.625</v>
      </c>
      <c r="B387" s="13">
        <v>385</v>
      </c>
      <c r="C387" s="15">
        <v>325</v>
      </c>
      <c r="D387" s="15" t="s">
        <v>2</v>
      </c>
      <c r="E387" s="15">
        <f t="shared" si="30"/>
        <v>488.15966285194008</v>
      </c>
      <c r="F387" s="13">
        <f t="shared" si="31"/>
        <v>-19.108340953022175</v>
      </c>
      <c r="G387" s="13">
        <f t="shared" si="32"/>
        <v>560.75570405289216</v>
      </c>
      <c r="H387" s="13">
        <f t="shared" si="33"/>
        <v>235.75570405289216</v>
      </c>
      <c r="I387" s="15">
        <f t="shared" si="34"/>
        <v>235.75570405289216</v>
      </c>
      <c r="J387" s="15">
        <f>SUMSQ($H$3:H387)/B387</f>
        <v>40457.684760720076</v>
      </c>
      <c r="K387" s="15">
        <f>SUM($I$3:I387)/B387</f>
        <v>162.63692387404669</v>
      </c>
      <c r="L387" s="15">
        <f t="shared" si="35"/>
        <v>72.540216631659121</v>
      </c>
      <c r="M387" s="15">
        <f>AVERAGE($L$3:L387)</f>
        <v>39.242497215994099</v>
      </c>
      <c r="N387" s="15">
        <f>SUM($H$3:H387)/K387</f>
        <v>0.8594597701701826</v>
      </c>
    </row>
    <row r="388" spans="1:14" x14ac:dyDescent="0.3">
      <c r="A388" s="17">
        <v>41186.666666666664</v>
      </c>
      <c r="B388" s="13">
        <v>386</v>
      </c>
      <c r="C388" s="15">
        <v>497</v>
      </c>
      <c r="D388" s="15" t="s">
        <v>2</v>
      </c>
      <c r="E388" s="15">
        <f t="shared" ref="E388:E451" si="36">$Q$2*C388+(1-$Q$2)*E387</f>
        <v>490.81176399635808</v>
      </c>
      <c r="F388" s="13">
        <f t="shared" ref="F388:F451" si="37">$Q$3*(E388-E387)+(1-$Q$3)*F387</f>
        <v>-12.580208323790123</v>
      </c>
      <c r="G388" s="13">
        <f t="shared" ref="G388:G451" si="38">E387+F387</f>
        <v>469.05132189891793</v>
      </c>
      <c r="H388" s="13">
        <f t="shared" ref="H388:H451" si="39">G388-C388</f>
        <v>-27.948678101082066</v>
      </c>
      <c r="I388" s="15">
        <f t="shared" ref="I388:I451" si="40">ABS(H388)</f>
        <v>27.948678101082066</v>
      </c>
      <c r="J388" s="15">
        <f>SUMSQ($H$3:H388)/B388</f>
        <v>40354.895755142039</v>
      </c>
      <c r="K388" s="15">
        <f>SUM($I$3:I388)/B388</f>
        <v>162.28799059484211</v>
      </c>
      <c r="L388" s="15">
        <f t="shared" ref="L388:L451" si="41">(I388/C388)*100</f>
        <v>5.623476479090959</v>
      </c>
      <c r="M388" s="15">
        <f>AVERAGE($L$3:L388)</f>
        <v>39.155401307349273</v>
      </c>
      <c r="N388" s="15">
        <f>SUM($H$3:H388)/K388</f>
        <v>0.68909113177747261</v>
      </c>
    </row>
    <row r="389" spans="1:14" x14ac:dyDescent="0.3">
      <c r="A389" s="17">
        <v>41186.708333333336</v>
      </c>
      <c r="B389" s="13">
        <v>387</v>
      </c>
      <c r="C389" s="15">
        <v>844.428</v>
      </c>
      <c r="D389" s="15" t="s">
        <v>2</v>
      </c>
      <c r="E389" s="15">
        <f t="shared" si="36"/>
        <v>596.89663479745059</v>
      </c>
      <c r="F389" s="13">
        <f t="shared" si="37"/>
        <v>23.019315413674668</v>
      </c>
      <c r="G389" s="13">
        <f t="shared" si="38"/>
        <v>478.23155567256794</v>
      </c>
      <c r="H389" s="13">
        <f t="shared" si="39"/>
        <v>-366.19644432743206</v>
      </c>
      <c r="I389" s="15">
        <f t="shared" si="40"/>
        <v>366.19644432743206</v>
      </c>
      <c r="J389" s="15">
        <f>SUMSQ($H$3:H389)/B389</f>
        <v>40597.130742436384</v>
      </c>
      <c r="K389" s="15">
        <f>SUM($I$3:I389)/B389</f>
        <v>162.8148858241253</v>
      </c>
      <c r="L389" s="15">
        <f t="shared" si="41"/>
        <v>43.366212907131462</v>
      </c>
      <c r="M389" s="15">
        <f>AVERAGE($L$3:L389)</f>
        <v>39.166281957477906</v>
      </c>
      <c r="N389" s="15">
        <f>SUM($H$3:H389)/K389</f>
        <v>-1.5622971322739434</v>
      </c>
    </row>
    <row r="390" spans="1:14" x14ac:dyDescent="0.3">
      <c r="A390" s="17">
        <v>41186.75</v>
      </c>
      <c r="B390" s="13">
        <v>388</v>
      </c>
      <c r="C390" s="15">
        <v>811.56399999999996</v>
      </c>
      <c r="D390" s="15" t="s">
        <v>2</v>
      </c>
      <c r="E390" s="15">
        <f t="shared" si="36"/>
        <v>661.29684435821537</v>
      </c>
      <c r="F390" s="13">
        <f t="shared" si="37"/>
        <v>35.433583657801698</v>
      </c>
      <c r="G390" s="13">
        <f t="shared" si="38"/>
        <v>619.91595021112528</v>
      </c>
      <c r="H390" s="13">
        <f t="shared" si="39"/>
        <v>-191.64804978887469</v>
      </c>
      <c r="I390" s="15">
        <f t="shared" si="40"/>
        <v>191.64804978887469</v>
      </c>
      <c r="J390" s="15">
        <f>SUMSQ($H$3:H390)/B390</f>
        <v>40587.161268842166</v>
      </c>
      <c r="K390" s="15">
        <f>SUM($I$3:I390)/B390</f>
        <v>162.88919810238497</v>
      </c>
      <c r="L390" s="15">
        <f t="shared" si="41"/>
        <v>23.614656365841103</v>
      </c>
      <c r="M390" s="15">
        <f>AVERAGE($L$3:L390)</f>
        <v>39.126200448221113</v>
      </c>
      <c r="N390" s="15">
        <f>SUM($H$3:H390)/K390</f>
        <v>-2.7381390798122225</v>
      </c>
    </row>
    <row r="391" spans="1:14" x14ac:dyDescent="0.3">
      <c r="A391" s="17">
        <v>41186.791666666664</v>
      </c>
      <c r="B391" s="13">
        <v>389</v>
      </c>
      <c r="C391" s="15">
        <v>534</v>
      </c>
      <c r="D391" s="15" t="s">
        <v>2</v>
      </c>
      <c r="E391" s="15">
        <f t="shared" si="36"/>
        <v>623.10779105075073</v>
      </c>
      <c r="F391" s="13">
        <f t="shared" si="37"/>
        <v>13.346792568221796</v>
      </c>
      <c r="G391" s="13">
        <f t="shared" si="38"/>
        <v>696.73042801601707</v>
      </c>
      <c r="H391" s="13">
        <f t="shared" si="39"/>
        <v>162.73042801601707</v>
      </c>
      <c r="I391" s="15">
        <f t="shared" si="40"/>
        <v>162.73042801601707</v>
      </c>
      <c r="J391" s="15">
        <f>SUMSQ($H$3:H391)/B391</f>
        <v>40550.899137565648</v>
      </c>
      <c r="K391" s="15">
        <f>SUM($I$3:I391)/B391</f>
        <v>162.88878995306268</v>
      </c>
      <c r="L391" s="15">
        <f t="shared" si="41"/>
        <v>30.473862924347767</v>
      </c>
      <c r="M391" s="15">
        <f>AVERAGE($L$3:L391)</f>
        <v>39.103957935306269</v>
      </c>
      <c r="N391" s="15">
        <f>SUM($H$3:H391)/K391</f>
        <v>-1.7391181496837667</v>
      </c>
    </row>
    <row r="392" spans="1:14" x14ac:dyDescent="0.3">
      <c r="A392" s="17">
        <v>41186.833333333336</v>
      </c>
      <c r="B392" s="13">
        <v>390</v>
      </c>
      <c r="C392" s="15">
        <v>427</v>
      </c>
      <c r="D392" s="15" t="s">
        <v>2</v>
      </c>
      <c r="E392" s="15">
        <f t="shared" si="36"/>
        <v>564.2754537355255</v>
      </c>
      <c r="F392" s="13">
        <f t="shared" si="37"/>
        <v>-8.3069463968123127</v>
      </c>
      <c r="G392" s="13">
        <f t="shared" si="38"/>
        <v>636.45458361897249</v>
      </c>
      <c r="H392" s="13">
        <f t="shared" si="39"/>
        <v>209.45458361897249</v>
      </c>
      <c r="I392" s="15">
        <f t="shared" si="40"/>
        <v>209.45458361897249</v>
      </c>
      <c r="J392" s="15">
        <f>SUMSQ($H$3:H392)/B392</f>
        <v>40559.412787466754</v>
      </c>
      <c r="K392" s="15">
        <f>SUM($I$3:I392)/B392</f>
        <v>163.00818942400093</v>
      </c>
      <c r="L392" s="15">
        <f t="shared" si="41"/>
        <v>49.052595695309719</v>
      </c>
      <c r="M392" s="15">
        <f>AVERAGE($L$3:L392)</f>
        <v>39.129467262896021</v>
      </c>
      <c r="N392" s="15">
        <f>SUM($H$3:H392)/K392</f>
        <v>-0.45291140052105444</v>
      </c>
    </row>
    <row r="393" spans="1:14" x14ac:dyDescent="0.3">
      <c r="A393" s="17">
        <v>41187.625</v>
      </c>
      <c r="B393" s="13">
        <v>391</v>
      </c>
      <c r="C393" s="15">
        <v>470</v>
      </c>
      <c r="D393" s="15" t="s">
        <v>2</v>
      </c>
      <c r="E393" s="15">
        <f t="shared" si="36"/>
        <v>535.99281761486782</v>
      </c>
      <c r="F393" s="13">
        <f t="shared" si="37"/>
        <v>-14.299653313965923</v>
      </c>
      <c r="G393" s="13">
        <f t="shared" si="38"/>
        <v>555.96850733871315</v>
      </c>
      <c r="H393" s="13">
        <f t="shared" si="39"/>
        <v>85.968507338713152</v>
      </c>
      <c r="I393" s="15">
        <f t="shared" si="40"/>
        <v>85.968507338713152</v>
      </c>
      <c r="J393" s="15">
        <f>SUMSQ($H$3:H393)/B393</f>
        <v>40474.582023954172</v>
      </c>
      <c r="K393" s="15">
        <f>SUM($I$3:I393)/B393</f>
        <v>162.81115698900018</v>
      </c>
      <c r="L393" s="15">
        <f t="shared" si="41"/>
        <v>18.291171774194286</v>
      </c>
      <c r="M393" s="15">
        <f>AVERAGE($L$3:L393)</f>
        <v>39.076172389523379</v>
      </c>
      <c r="N393" s="15">
        <f>SUM($H$3:H393)/K393</f>
        <v>7.4566388414694262E-2</v>
      </c>
    </row>
    <row r="394" spans="1:14" x14ac:dyDescent="0.3">
      <c r="A394" s="17">
        <v>41187.666666666664</v>
      </c>
      <c r="B394" s="13">
        <v>392</v>
      </c>
      <c r="C394" s="15">
        <v>534.428</v>
      </c>
      <c r="D394" s="15" t="s">
        <v>2</v>
      </c>
      <c r="E394" s="15">
        <f t="shared" si="36"/>
        <v>535.52337233040748</v>
      </c>
      <c r="F394" s="13">
        <f t="shared" si="37"/>
        <v>-10.150590905114246</v>
      </c>
      <c r="G394" s="13">
        <f t="shared" si="38"/>
        <v>521.69316430090191</v>
      </c>
      <c r="H394" s="13">
        <f t="shared" si="39"/>
        <v>-12.734835699098085</v>
      </c>
      <c r="I394" s="15">
        <f t="shared" si="40"/>
        <v>12.734835699098085</v>
      </c>
      <c r="J394" s="15">
        <f>SUMSQ($H$3:H394)/B394</f>
        <v>40371.744253587662</v>
      </c>
      <c r="K394" s="15">
        <f>SUM($I$3:I394)/B394</f>
        <v>162.4283092306076</v>
      </c>
      <c r="L394" s="15">
        <f t="shared" si="41"/>
        <v>2.3828908101929698</v>
      </c>
      <c r="M394" s="15">
        <f>AVERAGE($L$3:L394)</f>
        <v>38.982567079372025</v>
      </c>
      <c r="N394" s="15">
        <f>SUM($H$3:H394)/K394</f>
        <v>-3.6606656292060185E-3</v>
      </c>
    </row>
    <row r="395" spans="1:14" x14ac:dyDescent="0.3">
      <c r="A395" s="17">
        <v>41187.708333333336</v>
      </c>
      <c r="B395" s="13">
        <v>393</v>
      </c>
      <c r="C395" s="15">
        <v>844.428</v>
      </c>
      <c r="D395" s="15" t="s">
        <v>2</v>
      </c>
      <c r="E395" s="15">
        <f t="shared" si="36"/>
        <v>628.19476063128513</v>
      </c>
      <c r="F395" s="13">
        <f t="shared" si="37"/>
        <v>20.696002856683325</v>
      </c>
      <c r="G395" s="13">
        <f t="shared" si="38"/>
        <v>525.37278142529328</v>
      </c>
      <c r="H395" s="13">
        <f t="shared" si="39"/>
        <v>-319.05521857470671</v>
      </c>
      <c r="I395" s="15">
        <f t="shared" si="40"/>
        <v>319.05521857470671</v>
      </c>
      <c r="J395" s="15">
        <f>SUMSQ($H$3:H395)/B395</f>
        <v>40528.040661338724</v>
      </c>
      <c r="K395" s="15">
        <f>SUM($I$3:I395)/B395</f>
        <v>162.82685098466382</v>
      </c>
      <c r="L395" s="15">
        <f t="shared" si="41"/>
        <v>37.783590616927285</v>
      </c>
      <c r="M395" s="15">
        <f>AVERAGE($L$3:L395)</f>
        <v>38.979516248678785</v>
      </c>
      <c r="N395" s="15">
        <f>SUM($H$3:H395)/K395</f>
        <v>-1.9631271646567932</v>
      </c>
    </row>
    <row r="396" spans="1:14" x14ac:dyDescent="0.3">
      <c r="A396" s="17">
        <v>41187.75</v>
      </c>
      <c r="B396" s="13">
        <v>394</v>
      </c>
      <c r="C396" s="15">
        <v>761</v>
      </c>
      <c r="D396" s="15" t="s">
        <v>2</v>
      </c>
      <c r="E396" s="15">
        <f t="shared" si="36"/>
        <v>668.0363324418995</v>
      </c>
      <c r="F396" s="13">
        <f t="shared" si="37"/>
        <v>26.439673542862636</v>
      </c>
      <c r="G396" s="13">
        <f t="shared" si="38"/>
        <v>648.89076348796846</v>
      </c>
      <c r="H396" s="13">
        <f t="shared" si="39"/>
        <v>-112.10923651203154</v>
      </c>
      <c r="I396" s="15">
        <f t="shared" si="40"/>
        <v>112.10923651203154</v>
      </c>
      <c r="J396" s="15">
        <f>SUMSQ($H$3:H396)/B396</f>
        <v>40457.07731171936</v>
      </c>
      <c r="K396" s="15">
        <f>SUM($I$3:I396)/B396</f>
        <v>162.69812607483482</v>
      </c>
      <c r="L396" s="15">
        <f t="shared" si="41"/>
        <v>14.731831341922675</v>
      </c>
      <c r="M396" s="15">
        <f>AVERAGE($L$3:L396)</f>
        <v>38.917973901199709</v>
      </c>
      <c r="N396" s="15">
        <f>SUM($H$3:H396)/K396</f>
        <v>-2.6537432312954632</v>
      </c>
    </row>
    <row r="397" spans="1:14" x14ac:dyDescent="0.3">
      <c r="A397" s="17">
        <v>41187.791666666664</v>
      </c>
      <c r="B397" s="13">
        <v>395</v>
      </c>
      <c r="C397" s="15">
        <v>500</v>
      </c>
      <c r="D397" s="15" t="s">
        <v>2</v>
      </c>
      <c r="E397" s="15">
        <f t="shared" si="36"/>
        <v>617.62543270932963</v>
      </c>
      <c r="F397" s="13">
        <f t="shared" si="37"/>
        <v>3.3845015602328807</v>
      </c>
      <c r="G397" s="13">
        <f t="shared" si="38"/>
        <v>694.4760059847622</v>
      </c>
      <c r="H397" s="13">
        <f t="shared" si="39"/>
        <v>194.4760059847622</v>
      </c>
      <c r="I397" s="15">
        <f t="shared" si="40"/>
        <v>194.4760059847622</v>
      </c>
      <c r="J397" s="15">
        <f>SUMSQ($H$3:H397)/B397</f>
        <v>40450.403487901807</v>
      </c>
      <c r="K397" s="15">
        <f>SUM($I$3:I397)/B397</f>
        <v>162.77857640372071</v>
      </c>
      <c r="L397" s="15">
        <f t="shared" si="41"/>
        <v>38.895201196952442</v>
      </c>
      <c r="M397" s="15">
        <f>AVERAGE($L$3:L397)</f>
        <v>38.917916248783889</v>
      </c>
      <c r="N397" s="15">
        <f>SUM($H$3:H397)/K397</f>
        <v>-1.4577043863701151</v>
      </c>
    </row>
    <row r="398" spans="1:14" x14ac:dyDescent="0.3">
      <c r="A398" s="17">
        <v>41187.833333333336</v>
      </c>
      <c r="B398" s="13">
        <v>396</v>
      </c>
      <c r="C398" s="15">
        <v>372</v>
      </c>
      <c r="D398" s="15" t="s">
        <v>2</v>
      </c>
      <c r="E398" s="15">
        <f t="shared" si="36"/>
        <v>543.93780289653068</v>
      </c>
      <c r="F398" s="13">
        <f t="shared" si="37"/>
        <v>-19.737137851676668</v>
      </c>
      <c r="G398" s="13">
        <f t="shared" si="38"/>
        <v>621.00993426956256</v>
      </c>
      <c r="H398" s="13">
        <f t="shared" si="39"/>
        <v>249.00993426956256</v>
      </c>
      <c r="I398" s="15">
        <f t="shared" si="40"/>
        <v>249.00993426956256</v>
      </c>
      <c r="J398" s="15">
        <f>SUMSQ($H$3:H398)/B398</f>
        <v>40504.836679510467</v>
      </c>
      <c r="K398" s="15">
        <f>SUM($I$3:I398)/B398</f>
        <v>162.99633235792737</v>
      </c>
      <c r="L398" s="15">
        <f t="shared" si="41"/>
        <v>66.938154373538325</v>
      </c>
      <c r="M398" s="15">
        <f>AVERAGE($L$3:L398)</f>
        <v>38.988674425866606</v>
      </c>
      <c r="N398" s="15">
        <f>SUM($H$3:H398)/K398</f>
        <v>7.1945725827895476E-2</v>
      </c>
    </row>
    <row r="399" spans="1:14" x14ac:dyDescent="0.3">
      <c r="A399" s="17">
        <v>41188.625</v>
      </c>
      <c r="B399" s="13">
        <v>397</v>
      </c>
      <c r="C399" s="15">
        <v>499</v>
      </c>
      <c r="D399" s="15" t="s">
        <v>2</v>
      </c>
      <c r="E399" s="15">
        <f t="shared" si="36"/>
        <v>530.45646202757143</v>
      </c>
      <c r="F399" s="13">
        <f t="shared" si="37"/>
        <v>-17.860398756861443</v>
      </c>
      <c r="G399" s="13">
        <f t="shared" si="38"/>
        <v>524.20066504485396</v>
      </c>
      <c r="H399" s="13">
        <f t="shared" si="39"/>
        <v>25.200665044853963</v>
      </c>
      <c r="I399" s="15">
        <f t="shared" si="40"/>
        <v>25.200665044853963</v>
      </c>
      <c r="J399" s="15">
        <f>SUMSQ($H$3:H399)/B399</f>
        <v>40404.409064495834</v>
      </c>
      <c r="K399" s="15">
        <f>SUM($I$3:I399)/B399</f>
        <v>162.64923999693727</v>
      </c>
      <c r="L399" s="15">
        <f t="shared" si="41"/>
        <v>5.0502334759226377</v>
      </c>
      <c r="M399" s="15">
        <f>AVERAGE($L$3:L399)</f>
        <v>38.903187169065738</v>
      </c>
      <c r="N399" s="15">
        <f>SUM($H$3:H399)/K399</f>
        <v>0.22703797745581406</v>
      </c>
    </row>
    <row r="400" spans="1:14" x14ac:dyDescent="0.3">
      <c r="A400" s="17">
        <v>41188.666666666664</v>
      </c>
      <c r="B400" s="13">
        <v>398</v>
      </c>
      <c r="C400" s="15">
        <v>534.428</v>
      </c>
      <c r="D400" s="15" t="s">
        <v>2</v>
      </c>
      <c r="E400" s="15">
        <f t="shared" si="36"/>
        <v>531.64792341930001</v>
      </c>
      <c r="F400" s="13">
        <f t="shared" si="37"/>
        <v>-12.144840712284434</v>
      </c>
      <c r="G400" s="13">
        <f t="shared" si="38"/>
        <v>512.59606327071003</v>
      </c>
      <c r="H400" s="13">
        <f t="shared" si="39"/>
        <v>-21.831936729289964</v>
      </c>
      <c r="I400" s="15">
        <f t="shared" si="40"/>
        <v>21.831936729289964</v>
      </c>
      <c r="J400" s="15">
        <f>SUMSQ($H$3:H400)/B400</f>
        <v>40304.088020266834</v>
      </c>
      <c r="K400" s="15">
        <f>SUM($I$3:I400)/B400</f>
        <v>162.2954276771693</v>
      </c>
      <c r="L400" s="15">
        <f t="shared" si="41"/>
        <v>4.0851034618863471</v>
      </c>
      <c r="M400" s="15">
        <f>AVERAGE($L$3:L400)</f>
        <v>38.815704546685886</v>
      </c>
      <c r="N400" s="15">
        <f>SUM($H$3:H400)/K400</f>
        <v>9.3013204194313387E-2</v>
      </c>
    </row>
    <row r="401" spans="1:14" x14ac:dyDescent="0.3">
      <c r="A401" s="17">
        <v>41188.708333333336</v>
      </c>
      <c r="B401" s="13">
        <v>399</v>
      </c>
      <c r="C401" s="15">
        <v>610</v>
      </c>
      <c r="D401" s="15" t="s">
        <v>2</v>
      </c>
      <c r="E401" s="15">
        <f t="shared" si="36"/>
        <v>555.15354639350994</v>
      </c>
      <c r="F401" s="13">
        <f t="shared" si="37"/>
        <v>-1.4497016063361254</v>
      </c>
      <c r="G401" s="13">
        <f t="shared" si="38"/>
        <v>519.50308270701555</v>
      </c>
      <c r="H401" s="13">
        <f t="shared" si="39"/>
        <v>-90.496917292984449</v>
      </c>
      <c r="I401" s="15">
        <f t="shared" si="40"/>
        <v>90.496917292984449</v>
      </c>
      <c r="J401" s="15">
        <f>SUMSQ($H$3:H401)/B401</f>
        <v>40223.600812295066</v>
      </c>
      <c r="K401" s="15">
        <f>SUM($I$3:I401)/B401</f>
        <v>162.11548153585557</v>
      </c>
      <c r="L401" s="15">
        <f t="shared" si="41"/>
        <v>14.835560211964664</v>
      </c>
      <c r="M401" s="15">
        <f>AVERAGE($L$3:L401)</f>
        <v>38.755603934318167</v>
      </c>
      <c r="N401" s="15">
        <f>SUM($H$3:H401)/K401</f>
        <v>-0.46510856843717141</v>
      </c>
    </row>
    <row r="402" spans="1:14" x14ac:dyDescent="0.3">
      <c r="A402" s="17">
        <v>41188.75</v>
      </c>
      <c r="B402" s="13">
        <v>400</v>
      </c>
      <c r="C402" s="15">
        <v>495</v>
      </c>
      <c r="D402" s="15" t="s">
        <v>2</v>
      </c>
      <c r="E402" s="15">
        <f t="shared" si="36"/>
        <v>537.10748247545689</v>
      </c>
      <c r="F402" s="13">
        <f t="shared" si="37"/>
        <v>-6.4286102998512025</v>
      </c>
      <c r="G402" s="13">
        <f t="shared" si="38"/>
        <v>553.70384478717381</v>
      </c>
      <c r="H402" s="13">
        <f t="shared" si="39"/>
        <v>58.703844787173807</v>
      </c>
      <c r="I402" s="15">
        <f t="shared" si="40"/>
        <v>58.703844787173807</v>
      </c>
      <c r="J402" s="15">
        <f>SUMSQ($H$3:H402)/B402</f>
        <v>40131.657163746328</v>
      </c>
      <c r="K402" s="15">
        <f>SUM($I$3:I402)/B402</f>
        <v>161.85695244398386</v>
      </c>
      <c r="L402" s="15">
        <f t="shared" si="41"/>
        <v>11.859362583267435</v>
      </c>
      <c r="M402" s="15">
        <f>AVERAGE($L$3:L402)</f>
        <v>38.68836333094054</v>
      </c>
      <c r="N402" s="15">
        <f>SUM($H$3:H402)/K402</f>
        <v>-0.10316180120374749</v>
      </c>
    </row>
    <row r="403" spans="1:14" x14ac:dyDescent="0.3">
      <c r="A403" s="17">
        <v>41188.791666666664</v>
      </c>
      <c r="B403" s="13">
        <v>401</v>
      </c>
      <c r="C403" s="15">
        <v>341</v>
      </c>
      <c r="D403" s="15" t="s">
        <v>2</v>
      </c>
      <c r="E403" s="15">
        <f t="shared" si="36"/>
        <v>478.27523773281979</v>
      </c>
      <c r="F403" s="13">
        <f t="shared" si="37"/>
        <v>-22.149700632686969</v>
      </c>
      <c r="G403" s="13">
        <f t="shared" si="38"/>
        <v>530.67887217560565</v>
      </c>
      <c r="H403" s="13">
        <f t="shared" si="39"/>
        <v>189.67887217560565</v>
      </c>
      <c r="I403" s="15">
        <f t="shared" si="40"/>
        <v>189.67887217560565</v>
      </c>
      <c r="J403" s="15">
        <f>SUMSQ($H$3:H403)/B403</f>
        <v>40121.299102364937</v>
      </c>
      <c r="K403" s="15">
        <f>SUM($I$3:I403)/B403</f>
        <v>161.92633378994799</v>
      </c>
      <c r="L403" s="15">
        <f t="shared" si="41"/>
        <v>55.624302690793449</v>
      </c>
      <c r="M403" s="15">
        <f>AVERAGE($L$3:L403)</f>
        <v>38.730597593683314</v>
      </c>
      <c r="N403" s="15">
        <f>SUM($H$3:H403)/K403</f>
        <v>1.0682723024441949</v>
      </c>
    </row>
    <row r="404" spans="1:14" x14ac:dyDescent="0.3">
      <c r="A404" s="17">
        <v>41188.833333333336</v>
      </c>
      <c r="B404" s="13">
        <v>402</v>
      </c>
      <c r="C404" s="15">
        <v>247</v>
      </c>
      <c r="D404" s="15" t="s">
        <v>2</v>
      </c>
      <c r="E404" s="15">
        <f t="shared" si="36"/>
        <v>408.89266641297388</v>
      </c>
      <c r="F404" s="13">
        <f t="shared" si="37"/>
        <v>-36.319561838834652</v>
      </c>
      <c r="G404" s="13">
        <f t="shared" si="38"/>
        <v>456.12553710013282</v>
      </c>
      <c r="H404" s="13">
        <f t="shared" si="39"/>
        <v>209.12553710013282</v>
      </c>
      <c r="I404" s="15">
        <f t="shared" si="40"/>
        <v>209.12553710013282</v>
      </c>
      <c r="J404" s="15">
        <f>SUMSQ($H$3:H404)/B404</f>
        <v>40130.28465252676</v>
      </c>
      <c r="K404" s="15">
        <f>SUM($I$3:I404)/B404</f>
        <v>162.04374474345593</v>
      </c>
      <c r="L404" s="15">
        <f t="shared" si="41"/>
        <v>84.666209352280504</v>
      </c>
      <c r="M404" s="15">
        <f>AVERAGE($L$3:L404)</f>
        <v>38.844865284625101</v>
      </c>
      <c r="N404" s="15">
        <f>SUM($H$3:H404)/K404</f>
        <v>2.3580481624218885</v>
      </c>
    </row>
    <row r="405" spans="1:14" x14ac:dyDescent="0.3">
      <c r="A405" s="17">
        <v>41189.625</v>
      </c>
      <c r="B405" s="13">
        <v>403</v>
      </c>
      <c r="C405" s="15">
        <v>306</v>
      </c>
      <c r="D405" s="15" t="s">
        <v>2</v>
      </c>
      <c r="E405" s="15">
        <f t="shared" si="36"/>
        <v>378.02486648908172</v>
      </c>
      <c r="F405" s="13">
        <f t="shared" si="37"/>
        <v>-34.684033264351903</v>
      </c>
      <c r="G405" s="13">
        <f t="shared" si="38"/>
        <v>372.57310457413922</v>
      </c>
      <c r="H405" s="13">
        <f t="shared" si="39"/>
        <v>66.573104574139222</v>
      </c>
      <c r="I405" s="15">
        <f t="shared" si="40"/>
        <v>66.573104574139222</v>
      </c>
      <c r="J405" s="15">
        <f>SUMSQ($H$3:H405)/B405</f>
        <v>40041.703247067984</v>
      </c>
      <c r="K405" s="15">
        <f>SUM($I$3:I405)/B405</f>
        <v>161.80684489191916</v>
      </c>
      <c r="L405" s="15">
        <f t="shared" si="41"/>
        <v>21.755916527496478</v>
      </c>
      <c r="M405" s="15">
        <f>AVERAGE($L$3:L405)</f>
        <v>38.802460945277382</v>
      </c>
      <c r="N405" s="15">
        <f>SUM($H$3:H405)/K405</f>
        <v>2.7729362092073937</v>
      </c>
    </row>
    <row r="406" spans="1:14" x14ac:dyDescent="0.3">
      <c r="A406" s="17">
        <v>41189.666666666664</v>
      </c>
      <c r="B406" s="13">
        <v>404</v>
      </c>
      <c r="C406" s="15">
        <v>333</v>
      </c>
      <c r="D406" s="15" t="s">
        <v>2</v>
      </c>
      <c r="E406" s="15">
        <f t="shared" si="36"/>
        <v>364.51740654235715</v>
      </c>
      <c r="F406" s="13">
        <f t="shared" si="37"/>
        <v>-28.331061269063703</v>
      </c>
      <c r="G406" s="13">
        <f t="shared" si="38"/>
        <v>343.34083322472981</v>
      </c>
      <c r="H406" s="13">
        <f t="shared" si="39"/>
        <v>10.340833224729806</v>
      </c>
      <c r="I406" s="15">
        <f t="shared" si="40"/>
        <v>10.340833224729806</v>
      </c>
      <c r="J406" s="15">
        <f>SUMSQ($H$3:H406)/B406</f>
        <v>39942.854805445982</v>
      </c>
      <c r="K406" s="15">
        <f>SUM($I$3:I406)/B406</f>
        <v>161.4319290214558</v>
      </c>
      <c r="L406" s="15">
        <f t="shared" si="41"/>
        <v>3.1053553227416835</v>
      </c>
      <c r="M406" s="15">
        <f>AVERAGE($L$3:L406)</f>
        <v>38.714101772944375</v>
      </c>
      <c r="N406" s="15">
        <f>SUM($H$3:H406)/K406</f>
        <v>2.8434331120588214</v>
      </c>
    </row>
    <row r="407" spans="1:14" x14ac:dyDescent="0.3">
      <c r="A407" s="17">
        <v>41189.708333333336</v>
      </c>
      <c r="B407" s="13">
        <v>405</v>
      </c>
      <c r="C407" s="15">
        <v>157</v>
      </c>
      <c r="D407" s="15" t="s">
        <v>2</v>
      </c>
      <c r="E407" s="15">
        <f t="shared" si="36"/>
        <v>302.26218457965001</v>
      </c>
      <c r="F407" s="13">
        <f t="shared" si="37"/>
        <v>-38.508309477156729</v>
      </c>
      <c r="G407" s="13">
        <f t="shared" si="38"/>
        <v>336.18634527329345</v>
      </c>
      <c r="H407" s="13">
        <f t="shared" si="39"/>
        <v>179.18634527329345</v>
      </c>
      <c r="I407" s="15">
        <f t="shared" si="40"/>
        <v>179.18634527329345</v>
      </c>
      <c r="J407" s="15">
        <f>SUMSQ($H$3:H407)/B407</f>
        <v>39923.508858598958</v>
      </c>
      <c r="K407" s="15">
        <f>SUM($I$3:I407)/B407</f>
        <v>161.47576708627517</v>
      </c>
      <c r="L407" s="15">
        <f t="shared" si="41"/>
        <v>114.13143011037801</v>
      </c>
      <c r="M407" s="15">
        <f>AVERAGE($L$3:L407)</f>
        <v>38.9003173984689</v>
      </c>
      <c r="N407" s="15">
        <f>SUM($H$3:H407)/K407</f>
        <v>3.9523406459833783</v>
      </c>
    </row>
    <row r="408" spans="1:14" x14ac:dyDescent="0.3">
      <c r="A408" s="17">
        <v>41189.75</v>
      </c>
      <c r="B408" s="13">
        <v>406</v>
      </c>
      <c r="C408" s="15">
        <v>106</v>
      </c>
      <c r="D408" s="15" t="s">
        <v>2</v>
      </c>
      <c r="E408" s="15">
        <f t="shared" si="36"/>
        <v>243.383529205755</v>
      </c>
      <c r="F408" s="13">
        <f t="shared" si="37"/>
        <v>-44.619413246178212</v>
      </c>
      <c r="G408" s="13">
        <f t="shared" si="38"/>
        <v>263.75387510249328</v>
      </c>
      <c r="H408" s="13">
        <f t="shared" si="39"/>
        <v>157.75387510249328</v>
      </c>
      <c r="I408" s="15">
        <f t="shared" si="40"/>
        <v>157.75387510249328</v>
      </c>
      <c r="J408" s="15">
        <f>SUMSQ($H$3:H408)/B408</f>
        <v>39886.471361680866</v>
      </c>
      <c r="K408" s="15">
        <f>SUM($I$3:I408)/B408</f>
        <v>161.46659986464022</v>
      </c>
      <c r="L408" s="15">
        <f t="shared" si="41"/>
        <v>148.82441047405027</v>
      </c>
      <c r="M408" s="15">
        <f>AVERAGE($L$3:L408)</f>
        <v>39.171066396192003</v>
      </c>
      <c r="N408" s="15">
        <f>SUM($H$3:H408)/K408</f>
        <v>4.9295712758315924</v>
      </c>
    </row>
    <row r="409" spans="1:14" x14ac:dyDescent="0.3">
      <c r="A409" s="17">
        <v>41189.791666666664</v>
      </c>
      <c r="B409" s="13">
        <v>407</v>
      </c>
      <c r="C409" s="15">
        <v>114</v>
      </c>
      <c r="D409" s="15" t="s">
        <v>2</v>
      </c>
      <c r="E409" s="15">
        <f t="shared" si="36"/>
        <v>204.56847044402846</v>
      </c>
      <c r="F409" s="13">
        <f t="shared" si="37"/>
        <v>-42.87810690084271</v>
      </c>
      <c r="G409" s="13">
        <f t="shared" si="38"/>
        <v>198.76411595957677</v>
      </c>
      <c r="H409" s="13">
        <f t="shared" si="39"/>
        <v>84.76411595957677</v>
      </c>
      <c r="I409" s="15">
        <f t="shared" si="40"/>
        <v>84.76411595957677</v>
      </c>
      <c r="J409" s="15">
        <f>SUMSQ($H$3:H409)/B409</f>
        <v>39806.123656503296</v>
      </c>
      <c r="K409" s="15">
        <f>SUM($I$3:I409)/B409</f>
        <v>161.27814167322731</v>
      </c>
      <c r="L409" s="15">
        <f t="shared" si="41"/>
        <v>74.354487683839281</v>
      </c>
      <c r="M409" s="15">
        <f>AVERAGE($L$3:L409)</f>
        <v>39.257512148741505</v>
      </c>
      <c r="N409" s="15">
        <f>SUM($H$3:H409)/K409</f>
        <v>5.4609088343972632</v>
      </c>
    </row>
    <row r="410" spans="1:14" x14ac:dyDescent="0.3">
      <c r="A410" s="17">
        <v>41189.833333333336</v>
      </c>
      <c r="B410" s="13">
        <v>408</v>
      </c>
      <c r="C410" s="15">
        <v>116</v>
      </c>
      <c r="D410" s="15" t="s">
        <v>2</v>
      </c>
      <c r="E410" s="15">
        <f t="shared" si="36"/>
        <v>177.99792931081993</v>
      </c>
      <c r="F410" s="13">
        <f t="shared" si="37"/>
        <v>-37.985837170552458</v>
      </c>
      <c r="G410" s="13">
        <f t="shared" si="38"/>
        <v>161.69036354318575</v>
      </c>
      <c r="H410" s="13">
        <f t="shared" si="39"/>
        <v>45.690363543185754</v>
      </c>
      <c r="I410" s="15">
        <f t="shared" si="40"/>
        <v>45.690363543185754</v>
      </c>
      <c r="J410" s="15">
        <f>SUMSQ($H$3:H410)/B410</f>
        <v>39713.676317444973</v>
      </c>
      <c r="K410" s="15">
        <f>SUM($I$3:I410)/B410</f>
        <v>160.99483829545758</v>
      </c>
      <c r="L410" s="15">
        <f t="shared" si="41"/>
        <v>39.38824443378082</v>
      </c>
      <c r="M410" s="15">
        <f>AVERAGE($L$3:L410)</f>
        <v>39.257832571008763</v>
      </c>
      <c r="N410" s="15">
        <f>SUM($H$3:H410)/K410</f>
        <v>5.7543185981002019</v>
      </c>
    </row>
    <row r="411" spans="1:14" x14ac:dyDescent="0.3">
      <c r="A411" s="17">
        <v>41190.625</v>
      </c>
      <c r="B411" s="13">
        <v>409</v>
      </c>
      <c r="C411" s="15">
        <v>370</v>
      </c>
      <c r="D411" s="15" t="s">
        <v>2</v>
      </c>
      <c r="E411" s="15">
        <f t="shared" si="36"/>
        <v>235.59855051757393</v>
      </c>
      <c r="F411" s="13">
        <f t="shared" si="37"/>
        <v>-9.3098996573605177</v>
      </c>
      <c r="G411" s="13">
        <f t="shared" si="38"/>
        <v>140.01209214026747</v>
      </c>
      <c r="H411" s="13">
        <f t="shared" si="39"/>
        <v>-229.98790785973253</v>
      </c>
      <c r="I411" s="15">
        <f t="shared" si="40"/>
        <v>229.98790785973253</v>
      </c>
      <c r="J411" s="15">
        <f>SUMSQ($H$3:H411)/B411</f>
        <v>39745.903118042159</v>
      </c>
      <c r="K411" s="15">
        <f>SUM($I$3:I411)/B411</f>
        <v>161.16352550710616</v>
      </c>
      <c r="L411" s="15">
        <f t="shared" si="41"/>
        <v>62.158894016143925</v>
      </c>
      <c r="M411" s="15">
        <f>AVERAGE($L$3:L411)</f>
        <v>39.31382538627804</v>
      </c>
      <c r="N411" s="15">
        <f>SUM($H$3:H411)/K411</f>
        <v>4.321248757438271</v>
      </c>
    </row>
    <row r="412" spans="1:14" x14ac:dyDescent="0.3">
      <c r="A412" s="17">
        <v>41190.666666666664</v>
      </c>
      <c r="B412" s="13">
        <v>410</v>
      </c>
      <c r="C412" s="15">
        <v>377</v>
      </c>
      <c r="D412" s="15" t="s">
        <v>2</v>
      </c>
      <c r="E412" s="15">
        <f t="shared" si="36"/>
        <v>278.01898536230169</v>
      </c>
      <c r="F412" s="13">
        <f t="shared" si="37"/>
        <v>6.2092006932659682</v>
      </c>
      <c r="G412" s="13">
        <f t="shared" si="38"/>
        <v>226.28865086021341</v>
      </c>
      <c r="H412" s="13">
        <f t="shared" si="39"/>
        <v>-150.71134913978659</v>
      </c>
      <c r="I412" s="15">
        <f t="shared" si="40"/>
        <v>150.71134913978659</v>
      </c>
      <c r="J412" s="15">
        <f>SUMSQ($H$3:H412)/B412</f>
        <v>39704.361673265317</v>
      </c>
      <c r="K412" s="15">
        <f>SUM($I$3:I412)/B412</f>
        <v>161.13803239401517</v>
      </c>
      <c r="L412" s="15">
        <f t="shared" si="41"/>
        <v>39.976485182967266</v>
      </c>
      <c r="M412" s="15">
        <f>AVERAGE($L$3:L412)</f>
        <v>39.315441629684599</v>
      </c>
      <c r="N412" s="15">
        <f>SUM($H$3:H412)/K412</f>
        <v>3.3866389398858985</v>
      </c>
    </row>
    <row r="413" spans="1:14" x14ac:dyDescent="0.3">
      <c r="A413" s="17">
        <v>41190.708333333336</v>
      </c>
      <c r="B413" s="13">
        <v>411</v>
      </c>
      <c r="C413" s="15">
        <v>497</v>
      </c>
      <c r="D413" s="15" t="s">
        <v>2</v>
      </c>
      <c r="E413" s="15">
        <f t="shared" si="36"/>
        <v>343.71328975361121</v>
      </c>
      <c r="F413" s="13">
        <f t="shared" si="37"/>
        <v>24.054731802679029</v>
      </c>
      <c r="G413" s="13">
        <f t="shared" si="38"/>
        <v>284.22818605556768</v>
      </c>
      <c r="H413" s="13">
        <f t="shared" si="39"/>
        <v>-212.77181394443232</v>
      </c>
      <c r="I413" s="15">
        <f t="shared" si="40"/>
        <v>212.77181394443232</v>
      </c>
      <c r="J413" s="15">
        <f>SUMSQ($H$3:H413)/B413</f>
        <v>39717.907860943997</v>
      </c>
      <c r="K413" s="15">
        <f>SUM($I$3:I413)/B413</f>
        <v>161.26366203282396</v>
      </c>
      <c r="L413" s="15">
        <f t="shared" si="41"/>
        <v>42.811230169905897</v>
      </c>
      <c r="M413" s="15">
        <f>AVERAGE($L$3:L413)</f>
        <v>39.323947197908986</v>
      </c>
      <c r="N413" s="15">
        <f>SUM($H$3:H413)/K413</f>
        <v>2.0645973002272919</v>
      </c>
    </row>
    <row r="414" spans="1:14" x14ac:dyDescent="0.3">
      <c r="A414" s="17">
        <v>41190.75</v>
      </c>
      <c r="B414" s="13">
        <v>412</v>
      </c>
      <c r="C414" s="15">
        <v>456</v>
      </c>
      <c r="D414" s="15" t="s">
        <v>2</v>
      </c>
      <c r="E414" s="15">
        <f t="shared" si="36"/>
        <v>377.39930282752778</v>
      </c>
      <c r="F414" s="13">
        <f t="shared" si="37"/>
        <v>26.944116184050291</v>
      </c>
      <c r="G414" s="13">
        <f t="shared" si="38"/>
        <v>367.76802155629025</v>
      </c>
      <c r="H414" s="13">
        <f t="shared" si="39"/>
        <v>-88.23197844370975</v>
      </c>
      <c r="I414" s="15">
        <f t="shared" si="40"/>
        <v>88.23197844370975</v>
      </c>
      <c r="J414" s="15">
        <f>SUMSQ($H$3:H414)/B414</f>
        <v>39640.400516670081</v>
      </c>
      <c r="K414" s="15">
        <f>SUM($I$3:I414)/B414</f>
        <v>161.08640066488923</v>
      </c>
      <c r="L414" s="15">
        <f t="shared" si="41"/>
        <v>19.34911807976091</v>
      </c>
      <c r="M414" s="15">
        <f>AVERAGE($L$3:L414)</f>
        <v>39.275464602962025</v>
      </c>
      <c r="N414" s="15">
        <f>SUM($H$3:H414)/K414</f>
        <v>1.5191384362923639</v>
      </c>
    </row>
    <row r="415" spans="1:14" x14ac:dyDescent="0.3">
      <c r="A415" s="17">
        <v>41190.791666666664</v>
      </c>
      <c r="B415" s="13">
        <v>413</v>
      </c>
      <c r="C415" s="15">
        <v>371</v>
      </c>
      <c r="D415" s="15" t="s">
        <v>2</v>
      </c>
      <c r="E415" s="15">
        <f t="shared" si="36"/>
        <v>375.47951197926943</v>
      </c>
      <c r="F415" s="13">
        <f t="shared" si="37"/>
        <v>18.2849440743577</v>
      </c>
      <c r="G415" s="13">
        <f t="shared" si="38"/>
        <v>404.34341901157808</v>
      </c>
      <c r="H415" s="13">
        <f t="shared" si="39"/>
        <v>33.343419011578078</v>
      </c>
      <c r="I415" s="15">
        <f t="shared" si="40"/>
        <v>33.343419011578078</v>
      </c>
      <c r="J415" s="15">
        <f>SUMSQ($H$3:H415)/B415</f>
        <v>39547.110887311035</v>
      </c>
      <c r="K415" s="15">
        <f>SUM($I$3:I415)/B415</f>
        <v>160.77709562456644</v>
      </c>
      <c r="L415" s="15">
        <f t="shared" si="41"/>
        <v>8.9874444775143072</v>
      </c>
      <c r="M415" s="15">
        <f>AVERAGE($L$3:L415)</f>
        <v>39.202127992488784</v>
      </c>
      <c r="N415" s="15">
        <f>SUM($H$3:H415)/K415</f>
        <v>1.7294500858187953</v>
      </c>
    </row>
    <row r="416" spans="1:14" x14ac:dyDescent="0.3">
      <c r="A416" s="17">
        <v>41190.833333333336</v>
      </c>
      <c r="B416" s="13">
        <v>414</v>
      </c>
      <c r="C416" s="15">
        <v>227</v>
      </c>
      <c r="D416" s="15" t="s">
        <v>2</v>
      </c>
      <c r="E416" s="15">
        <f t="shared" si="36"/>
        <v>330.93565838548864</v>
      </c>
      <c r="F416" s="13">
        <f t="shared" si="37"/>
        <v>-0.56369522608384948</v>
      </c>
      <c r="G416" s="13">
        <f t="shared" si="38"/>
        <v>393.76445605362716</v>
      </c>
      <c r="H416" s="13">
        <f t="shared" si="39"/>
        <v>166.76445605362716</v>
      </c>
      <c r="I416" s="15">
        <f t="shared" si="40"/>
        <v>166.76445605362716</v>
      </c>
      <c r="J416" s="15">
        <f>SUMSQ($H$3:H416)/B416</f>
        <v>39518.761304981446</v>
      </c>
      <c r="K416" s="15">
        <f>SUM($I$3:I416)/B416</f>
        <v>160.79155784782506</v>
      </c>
      <c r="L416" s="15">
        <f t="shared" si="41"/>
        <v>73.464518085298309</v>
      </c>
      <c r="M416" s="15">
        <f>AVERAGE($L$3:L416)</f>
        <v>39.284887388848226</v>
      </c>
      <c r="N416" s="15">
        <f>SUM($H$3:H416)/K416</f>
        <v>2.766441371879818</v>
      </c>
    </row>
    <row r="417" spans="1:14" x14ac:dyDescent="0.3">
      <c r="A417" s="17">
        <v>41191.625</v>
      </c>
      <c r="B417" s="13">
        <v>415</v>
      </c>
      <c r="C417" s="15">
        <v>254</v>
      </c>
      <c r="D417" s="15" t="s">
        <v>2</v>
      </c>
      <c r="E417" s="15">
        <f t="shared" si="36"/>
        <v>307.85496086984205</v>
      </c>
      <c r="F417" s="13">
        <f t="shared" si="37"/>
        <v>-7.3187959129526723</v>
      </c>
      <c r="G417" s="13">
        <f t="shared" si="38"/>
        <v>330.3719631594048</v>
      </c>
      <c r="H417" s="13">
        <f t="shared" si="39"/>
        <v>76.3719631594048</v>
      </c>
      <c r="I417" s="15">
        <f t="shared" si="40"/>
        <v>76.3719631594048</v>
      </c>
      <c r="J417" s="15">
        <f>SUMSQ($H$3:H417)/B417</f>
        <v>39437.590016913593</v>
      </c>
      <c r="K417" s="15">
        <f>SUM($I$3:I417)/B417</f>
        <v>160.58813713773245</v>
      </c>
      <c r="L417" s="15">
        <f t="shared" si="41"/>
        <v>30.067702031261735</v>
      </c>
      <c r="M417" s="15">
        <f>AVERAGE($L$3:L417)</f>
        <v>39.26267730364922</v>
      </c>
      <c r="N417" s="15">
        <f>SUM($H$3:H417)/K417</f>
        <v>3.2455223052473752</v>
      </c>
    </row>
    <row r="418" spans="1:14" x14ac:dyDescent="0.3">
      <c r="A418" s="17">
        <v>41191.666666666664</v>
      </c>
      <c r="B418" s="13">
        <v>416</v>
      </c>
      <c r="C418" s="15">
        <v>424</v>
      </c>
      <c r="D418" s="15" t="s">
        <v>2</v>
      </c>
      <c r="E418" s="15">
        <f t="shared" si="36"/>
        <v>342.6984726088894</v>
      </c>
      <c r="F418" s="13">
        <f t="shared" si="37"/>
        <v>5.3298963826473367</v>
      </c>
      <c r="G418" s="13">
        <f t="shared" si="38"/>
        <v>300.53616495688937</v>
      </c>
      <c r="H418" s="13">
        <f t="shared" si="39"/>
        <v>-123.46383504311063</v>
      </c>
      <c r="I418" s="15">
        <f t="shared" si="40"/>
        <v>123.46383504311063</v>
      </c>
      <c r="J418" s="15">
        <f>SUMSQ($H$3:H418)/B418</f>
        <v>39379.430710535322</v>
      </c>
      <c r="K418" s="15">
        <f>SUM($I$3:I418)/B418</f>
        <v>160.49889602692807</v>
      </c>
      <c r="L418" s="15">
        <f t="shared" si="41"/>
        <v>29.118829019601566</v>
      </c>
      <c r="M418" s="15">
        <f>AVERAGE($L$3:L418)</f>
        <v>39.238293052966419</v>
      </c>
      <c r="N418" s="15">
        <f>SUM($H$3:H418)/K418</f>
        <v>2.4780765216528007</v>
      </c>
    </row>
    <row r="419" spans="1:14" x14ac:dyDescent="0.3">
      <c r="A419" s="17">
        <v>41191.708333333336</v>
      </c>
      <c r="B419" s="13">
        <v>417</v>
      </c>
      <c r="C419" s="15">
        <v>806</v>
      </c>
      <c r="D419" s="15" t="s">
        <v>2</v>
      </c>
      <c r="E419" s="15">
        <f t="shared" si="36"/>
        <v>481.68893082622253</v>
      </c>
      <c r="F419" s="13">
        <f t="shared" si="37"/>
        <v>45.428064933053072</v>
      </c>
      <c r="G419" s="13">
        <f t="shared" si="38"/>
        <v>348.02836899153675</v>
      </c>
      <c r="H419" s="13">
        <f t="shared" si="39"/>
        <v>-457.97163100846325</v>
      </c>
      <c r="I419" s="15">
        <f t="shared" si="40"/>
        <v>457.97163100846325</v>
      </c>
      <c r="J419" s="15">
        <f>SUMSQ($H$3:H419)/B419</f>
        <v>39787.964485350712</v>
      </c>
      <c r="K419" s="15">
        <f>SUM($I$3:I419)/B419</f>
        <v>161.21225989978547</v>
      </c>
      <c r="L419" s="15">
        <f t="shared" si="41"/>
        <v>56.820301613953262</v>
      </c>
      <c r="M419" s="15">
        <f>AVERAGE($L$3:L419)</f>
        <v>39.28045614304073</v>
      </c>
      <c r="N419" s="15">
        <f>SUM($H$3:H419)/K419</f>
        <v>-0.37368798781425056</v>
      </c>
    </row>
    <row r="420" spans="1:14" x14ac:dyDescent="0.3">
      <c r="A420" s="17">
        <v>41191.75</v>
      </c>
      <c r="B420" s="13">
        <v>418</v>
      </c>
      <c r="C420" s="15">
        <v>784</v>
      </c>
      <c r="D420" s="15" t="s">
        <v>2</v>
      </c>
      <c r="E420" s="15">
        <f t="shared" si="36"/>
        <v>572.38225157835575</v>
      </c>
      <c r="F420" s="13">
        <f t="shared" si="37"/>
        <v>59.007641678777112</v>
      </c>
      <c r="G420" s="13">
        <f t="shared" si="38"/>
        <v>527.1169957592756</v>
      </c>
      <c r="H420" s="13">
        <f t="shared" si="39"/>
        <v>-256.8830042407244</v>
      </c>
      <c r="I420" s="15">
        <f t="shared" si="40"/>
        <v>256.8830042407244</v>
      </c>
      <c r="J420" s="15">
        <f>SUMSQ($H$3:H420)/B420</f>
        <v>39850.646096313365</v>
      </c>
      <c r="K420" s="15">
        <f>SUM($I$3:I420)/B420</f>
        <v>161.44113727859153</v>
      </c>
      <c r="L420" s="15">
        <f t="shared" si="41"/>
        <v>32.765689316418928</v>
      </c>
      <c r="M420" s="15">
        <f>AVERAGE($L$3:L420)</f>
        <v>39.26487057646986</v>
      </c>
      <c r="N420" s="15">
        <f>SUM($H$3:H420)/K420</f>
        <v>-1.9643449903751196</v>
      </c>
    </row>
    <row r="421" spans="1:14" x14ac:dyDescent="0.3">
      <c r="A421" s="17">
        <v>41191.791666666664</v>
      </c>
      <c r="B421" s="13">
        <v>419</v>
      </c>
      <c r="C421" s="15">
        <v>514</v>
      </c>
      <c r="D421" s="15" t="s">
        <v>2</v>
      </c>
      <c r="E421" s="15">
        <f t="shared" si="36"/>
        <v>554.86757610484892</v>
      </c>
      <c r="F421" s="13">
        <f t="shared" si="37"/>
        <v>36.050946533091924</v>
      </c>
      <c r="G421" s="13">
        <f t="shared" si="38"/>
        <v>631.38989325713283</v>
      </c>
      <c r="H421" s="13">
        <f t="shared" si="39"/>
        <v>117.38989325713283</v>
      </c>
      <c r="I421" s="15">
        <f t="shared" si="40"/>
        <v>117.38989325713283</v>
      </c>
      <c r="J421" s="15">
        <f>SUMSQ($H$3:H421)/B421</f>
        <v>39788.425907632241</v>
      </c>
      <c r="K421" s="15">
        <f>SUM($I$3:I421)/B421</f>
        <v>161.33600304465008</v>
      </c>
      <c r="L421" s="15">
        <f t="shared" si="41"/>
        <v>22.838500633683427</v>
      </c>
      <c r="M421" s="15">
        <f>AVERAGE($L$3:L421)</f>
        <v>39.225666829589699</v>
      </c>
      <c r="N421" s="15">
        <f>SUM($H$3:H421)/K421</f>
        <v>-1.2380137863044307</v>
      </c>
    </row>
    <row r="422" spans="1:14" x14ac:dyDescent="0.3">
      <c r="A422" s="17">
        <v>41191.833333333336</v>
      </c>
      <c r="B422" s="13">
        <v>420</v>
      </c>
      <c r="C422" s="15">
        <v>360</v>
      </c>
      <c r="D422" s="15" t="s">
        <v>2</v>
      </c>
      <c r="E422" s="15">
        <f t="shared" si="36"/>
        <v>496.40730327339423</v>
      </c>
      <c r="F422" s="13">
        <f t="shared" si="37"/>
        <v>7.6975807237279383</v>
      </c>
      <c r="G422" s="13">
        <f t="shared" si="38"/>
        <v>590.9185226379409</v>
      </c>
      <c r="H422" s="13">
        <f t="shared" si="39"/>
        <v>230.9185226379409</v>
      </c>
      <c r="I422" s="15">
        <f t="shared" si="40"/>
        <v>230.9185226379409</v>
      </c>
      <c r="J422" s="15">
        <f>SUMSQ($H$3:H422)/B422</f>
        <v>39820.651950940948</v>
      </c>
      <c r="K422" s="15">
        <f>SUM($I$3:I422)/B422</f>
        <v>161.50167571034839</v>
      </c>
      <c r="L422" s="15">
        <f t="shared" si="41"/>
        <v>64.14403406609469</v>
      </c>
      <c r="M422" s="15">
        <f>AVERAGE($L$3:L422)</f>
        <v>39.28499627539091</v>
      </c>
      <c r="N422" s="15">
        <f>SUM($H$3:H422)/K422</f>
        <v>0.1930774185732641</v>
      </c>
    </row>
    <row r="423" spans="1:14" x14ac:dyDescent="0.3">
      <c r="A423" s="17">
        <v>41192.625</v>
      </c>
      <c r="B423" s="13">
        <v>421</v>
      </c>
      <c r="C423" s="15">
        <v>319</v>
      </c>
      <c r="D423" s="15" t="s">
        <v>2</v>
      </c>
      <c r="E423" s="15">
        <f t="shared" si="36"/>
        <v>443.18511229137596</v>
      </c>
      <c r="F423" s="13">
        <f t="shared" si="37"/>
        <v>-10.578350787995927</v>
      </c>
      <c r="G423" s="13">
        <f t="shared" si="38"/>
        <v>504.10488399712216</v>
      </c>
      <c r="H423" s="13">
        <f t="shared" si="39"/>
        <v>185.10488399712216</v>
      </c>
      <c r="I423" s="15">
        <f t="shared" si="40"/>
        <v>185.10488399712216</v>
      </c>
      <c r="J423" s="15">
        <f>SUMSQ($H$3:H423)/B423</f>
        <v>39807.452820605191</v>
      </c>
      <c r="K423" s="15">
        <f>SUM($I$3:I423)/B423</f>
        <v>161.55774033810795</v>
      </c>
      <c r="L423" s="15">
        <f t="shared" si="41"/>
        <v>58.026609403486574</v>
      </c>
      <c r="M423" s="15">
        <f>AVERAGE($L$3:L423)</f>
        <v>39.329513171182107</v>
      </c>
      <c r="N423" s="15">
        <f>SUM($H$3:H423)/K423</f>
        <v>1.338761053391109</v>
      </c>
    </row>
    <row r="424" spans="1:14" x14ac:dyDescent="0.3">
      <c r="A424" s="17">
        <v>41192.666666666664</v>
      </c>
      <c r="B424" s="13">
        <v>422</v>
      </c>
      <c r="C424" s="15">
        <v>534.428</v>
      </c>
      <c r="D424" s="15" t="s">
        <v>2</v>
      </c>
      <c r="E424" s="15">
        <f t="shared" si="36"/>
        <v>470.55797860396314</v>
      </c>
      <c r="F424" s="13">
        <f t="shared" si="37"/>
        <v>0.80701434217900392</v>
      </c>
      <c r="G424" s="13">
        <f t="shared" si="38"/>
        <v>432.60676150338003</v>
      </c>
      <c r="H424" s="13">
        <f t="shared" si="39"/>
        <v>-101.82123849661997</v>
      </c>
      <c r="I424" s="15">
        <f t="shared" si="40"/>
        <v>101.82123849661997</v>
      </c>
      <c r="J424" s="15">
        <f>SUMSQ($H$3:H424)/B424</f>
        <v>39737.690052331214</v>
      </c>
      <c r="K424" s="15">
        <f>SUM($I$3:I424)/B424</f>
        <v>161.41618464654042</v>
      </c>
      <c r="L424" s="15">
        <f t="shared" si="41"/>
        <v>19.052377213884746</v>
      </c>
      <c r="M424" s="15">
        <f>AVERAGE($L$3:L424)</f>
        <v>39.281463085975233</v>
      </c>
      <c r="N424" s="15">
        <f>SUM($H$3:H424)/K424</f>
        <v>0.70913565695139857</v>
      </c>
    </row>
    <row r="425" spans="1:14" x14ac:dyDescent="0.3">
      <c r="A425" s="17">
        <v>41192.708333333336</v>
      </c>
      <c r="B425" s="13">
        <v>423</v>
      </c>
      <c r="C425" s="15">
        <v>844.428</v>
      </c>
      <c r="D425" s="15" t="s">
        <v>2</v>
      </c>
      <c r="E425" s="15">
        <f t="shared" si="36"/>
        <v>582.71898502277418</v>
      </c>
      <c r="F425" s="13">
        <f t="shared" si="37"/>
        <v>34.213211965168611</v>
      </c>
      <c r="G425" s="13">
        <f t="shared" si="38"/>
        <v>471.36499294614214</v>
      </c>
      <c r="H425" s="13">
        <f t="shared" si="39"/>
        <v>-373.06300705385786</v>
      </c>
      <c r="I425" s="15">
        <f t="shared" si="40"/>
        <v>373.06300705385786</v>
      </c>
      <c r="J425" s="15">
        <f>SUMSQ($H$3:H425)/B425</f>
        <v>39972.768816349504</v>
      </c>
      <c r="K425" s="15">
        <f>SUM($I$3:I425)/B425</f>
        <v>161.91653174443007</v>
      </c>
      <c r="L425" s="15">
        <f t="shared" si="41"/>
        <v>44.1793743284043</v>
      </c>
      <c r="M425" s="15">
        <f>AVERAGE($L$3:L425)</f>
        <v>39.293042072363953</v>
      </c>
      <c r="N425" s="15">
        <f>SUM($H$3:H425)/K425</f>
        <v>-1.5971008773836395</v>
      </c>
    </row>
    <row r="426" spans="1:14" x14ac:dyDescent="0.3">
      <c r="A426" s="17">
        <v>41192.75</v>
      </c>
      <c r="B426" s="13">
        <v>424</v>
      </c>
      <c r="C426" s="15">
        <v>811.56399999999996</v>
      </c>
      <c r="D426" s="15" t="s">
        <v>2</v>
      </c>
      <c r="E426" s="15">
        <f t="shared" si="36"/>
        <v>651.37248951594188</v>
      </c>
      <c r="F426" s="13">
        <f t="shared" si="37"/>
        <v>44.545299723568334</v>
      </c>
      <c r="G426" s="13">
        <f t="shared" si="38"/>
        <v>616.9321969879428</v>
      </c>
      <c r="H426" s="13">
        <f t="shared" si="39"/>
        <v>-194.63180301205716</v>
      </c>
      <c r="I426" s="15">
        <f t="shared" si="40"/>
        <v>194.63180301205716</v>
      </c>
      <c r="J426" s="15">
        <f>SUMSQ($H$3:H426)/B426</f>
        <v>39967.836669951801</v>
      </c>
      <c r="K426" s="15">
        <f>SUM($I$3:I426)/B426</f>
        <v>161.99369040308014</v>
      </c>
      <c r="L426" s="15">
        <f t="shared" si="41"/>
        <v>23.982311069990434</v>
      </c>
      <c r="M426" s="15">
        <f>AVERAGE($L$3:L426)</f>
        <v>39.256931857735715</v>
      </c>
      <c r="N426" s="15">
        <f>SUM($H$3:H426)/K426</f>
        <v>-2.7978178458448446</v>
      </c>
    </row>
    <row r="427" spans="1:14" x14ac:dyDescent="0.3">
      <c r="A427" s="17">
        <v>41192.791666666664</v>
      </c>
      <c r="B427" s="13">
        <v>425</v>
      </c>
      <c r="C427" s="15">
        <v>566</v>
      </c>
      <c r="D427" s="15" t="s">
        <v>2</v>
      </c>
      <c r="E427" s="15">
        <f t="shared" si="36"/>
        <v>625.76074266115927</v>
      </c>
      <c r="F427" s="13">
        <f t="shared" si="37"/>
        <v>23.498185750063051</v>
      </c>
      <c r="G427" s="13">
        <f t="shared" si="38"/>
        <v>695.91778923951017</v>
      </c>
      <c r="H427" s="13">
        <f t="shared" si="39"/>
        <v>129.91778923951017</v>
      </c>
      <c r="I427" s="15">
        <f t="shared" si="40"/>
        <v>129.91778923951017</v>
      </c>
      <c r="J427" s="15">
        <f>SUMSQ($H$3:H427)/B427</f>
        <v>39913.509129459868</v>
      </c>
      <c r="K427" s="15">
        <f>SUM($I$3:I427)/B427</f>
        <v>161.91821769445997</v>
      </c>
      <c r="L427" s="15">
        <f t="shared" si="41"/>
        <v>22.953673010514166</v>
      </c>
      <c r="M427" s="15">
        <f>AVERAGE($L$3:L427)</f>
        <v>39.218571248683432</v>
      </c>
      <c r="N427" s="15">
        <f>SUM($H$3:H427)/K427</f>
        <v>-1.9967552341428363</v>
      </c>
    </row>
    <row r="428" spans="1:14" x14ac:dyDescent="0.3">
      <c r="A428" s="17">
        <v>41192.833333333336</v>
      </c>
      <c r="B428" s="13">
        <v>426</v>
      </c>
      <c r="C428" s="15">
        <v>392</v>
      </c>
      <c r="D428" s="15" t="s">
        <v>2</v>
      </c>
      <c r="E428" s="15">
        <f t="shared" si="36"/>
        <v>555.63251986281148</v>
      </c>
      <c r="F428" s="13">
        <f t="shared" si="37"/>
        <v>-4.5897368144602027</v>
      </c>
      <c r="G428" s="13">
        <f t="shared" si="38"/>
        <v>649.25892841122231</v>
      </c>
      <c r="H428" s="13">
        <f t="shared" si="39"/>
        <v>257.25892841122231</v>
      </c>
      <c r="I428" s="15">
        <f t="shared" si="40"/>
        <v>257.25892841122231</v>
      </c>
      <c r="J428" s="15">
        <f>SUMSQ($H$3:H428)/B428</f>
        <v>39975.172620346799</v>
      </c>
      <c r="K428" s="15">
        <f>SUM($I$3:I428)/B428</f>
        <v>162.14202217971058</v>
      </c>
      <c r="L428" s="15">
        <f t="shared" si="41"/>
        <v>65.627277655924061</v>
      </c>
      <c r="M428" s="15">
        <f>AVERAGE($L$3:L428)</f>
        <v>39.280563517245028</v>
      </c>
      <c r="N428" s="15">
        <f>SUM($H$3:H428)/K428</f>
        <v>-0.40737200255255723</v>
      </c>
    </row>
    <row r="429" spans="1:14" x14ac:dyDescent="0.3">
      <c r="A429" s="17">
        <v>41193.625</v>
      </c>
      <c r="B429" s="13">
        <v>427</v>
      </c>
      <c r="C429" s="15">
        <v>460</v>
      </c>
      <c r="D429" s="15" t="s">
        <v>2</v>
      </c>
      <c r="E429" s="15">
        <f t="shared" si="36"/>
        <v>526.94276390396794</v>
      </c>
      <c r="F429" s="13">
        <f t="shared" si="37"/>
        <v>-11.819742557775202</v>
      </c>
      <c r="G429" s="13">
        <f t="shared" si="38"/>
        <v>551.04278304835123</v>
      </c>
      <c r="H429" s="13">
        <f t="shared" si="39"/>
        <v>91.042783048351225</v>
      </c>
      <c r="I429" s="15">
        <f t="shared" si="40"/>
        <v>91.042783048351225</v>
      </c>
      <c r="J429" s="15">
        <f>SUMSQ($H$3:H429)/B429</f>
        <v>39900.965631412</v>
      </c>
      <c r="K429" s="15">
        <f>SUM($I$3:I429)/B429</f>
        <v>161.97551342296268</v>
      </c>
      <c r="L429" s="15">
        <f t="shared" si="41"/>
        <v>19.791909358337222</v>
      </c>
      <c r="M429" s="15">
        <f>AVERAGE($L$3:L429)</f>
        <v>39.234922640994654</v>
      </c>
      <c r="N429" s="15">
        <f>SUM($H$3:H429)/K429</f>
        <v>0.15428667115765746</v>
      </c>
    </row>
    <row r="430" spans="1:14" x14ac:dyDescent="0.3">
      <c r="A430" s="17">
        <v>41193.666666666664</v>
      </c>
      <c r="B430" s="13">
        <v>428</v>
      </c>
      <c r="C430" s="15">
        <v>481</v>
      </c>
      <c r="D430" s="15" t="s">
        <v>2</v>
      </c>
      <c r="E430" s="15">
        <f t="shared" si="36"/>
        <v>513.15993473277751</v>
      </c>
      <c r="F430" s="13">
        <f t="shared" si="37"/>
        <v>-12.40866854179977</v>
      </c>
      <c r="G430" s="13">
        <f t="shared" si="38"/>
        <v>515.12302134619279</v>
      </c>
      <c r="H430" s="13">
        <f t="shared" si="39"/>
        <v>34.123021346192786</v>
      </c>
      <c r="I430" s="15">
        <f t="shared" si="40"/>
        <v>34.123021346192786</v>
      </c>
      <c r="J430" s="15">
        <f>SUMSQ($H$3:H430)/B430</f>
        <v>39810.459591585786</v>
      </c>
      <c r="K430" s="15">
        <f>SUM($I$3:I430)/B430</f>
        <v>161.67679264708238</v>
      </c>
      <c r="L430" s="15">
        <f t="shared" si="41"/>
        <v>7.0941832320567126</v>
      </c>
      <c r="M430" s="15">
        <f>AVERAGE($L$3:L430)</f>
        <v>39.159827455459755</v>
      </c>
      <c r="N430" s="15">
        <f>SUM($H$3:H430)/K430</f>
        <v>0.36562875322688393</v>
      </c>
    </row>
    <row r="431" spans="1:14" x14ac:dyDescent="0.3">
      <c r="A431" s="17">
        <v>41193.708333333336</v>
      </c>
      <c r="B431" s="13">
        <v>429</v>
      </c>
      <c r="C431" s="15">
        <v>827</v>
      </c>
      <c r="D431" s="15" t="s">
        <v>2</v>
      </c>
      <c r="E431" s="15">
        <f t="shared" si="36"/>
        <v>607.31195431294418</v>
      </c>
      <c r="F431" s="13">
        <f t="shared" si="37"/>
        <v>19.559537894790161</v>
      </c>
      <c r="G431" s="13">
        <f t="shared" si="38"/>
        <v>500.75126619097773</v>
      </c>
      <c r="H431" s="13">
        <f t="shared" si="39"/>
        <v>-326.24873380902227</v>
      </c>
      <c r="I431" s="15">
        <f t="shared" si="40"/>
        <v>326.24873380902227</v>
      </c>
      <c r="J431" s="15">
        <f>SUMSQ($H$3:H431)/B431</f>
        <v>39965.76909443055</v>
      </c>
      <c r="K431" s="15">
        <f>SUM($I$3:I431)/B431</f>
        <v>162.06041022554845</v>
      </c>
      <c r="L431" s="15">
        <f t="shared" si="41"/>
        <v>39.449665514996646</v>
      </c>
      <c r="M431" s="15">
        <f>AVERAGE($L$3:L431)</f>
        <v>39.160503068652147</v>
      </c>
      <c r="N431" s="15">
        <f>SUM($H$3:H431)/K431</f>
        <v>-1.6483671077714876</v>
      </c>
    </row>
    <row r="432" spans="1:14" x14ac:dyDescent="0.3">
      <c r="A432" s="17">
        <v>41193.75</v>
      </c>
      <c r="B432" s="13">
        <v>430</v>
      </c>
      <c r="C432" s="15">
        <v>692</v>
      </c>
      <c r="D432" s="15" t="s">
        <v>2</v>
      </c>
      <c r="E432" s="15">
        <f t="shared" si="36"/>
        <v>632.7183680190609</v>
      </c>
      <c r="F432" s="13">
        <f t="shared" si="37"/>
        <v>21.313600638188127</v>
      </c>
      <c r="G432" s="13">
        <f t="shared" si="38"/>
        <v>626.87149220773438</v>
      </c>
      <c r="H432" s="13">
        <f t="shared" si="39"/>
        <v>-65.128507792265623</v>
      </c>
      <c r="I432" s="15">
        <f t="shared" si="40"/>
        <v>65.128507792265623</v>
      </c>
      <c r="J432" s="15">
        <f>SUMSQ($H$3:H432)/B432</f>
        <v>39882.689916367337</v>
      </c>
      <c r="K432" s="15">
        <f>SUM($I$3:I432)/B432</f>
        <v>161.83498719663385</v>
      </c>
      <c r="L432" s="15">
        <f t="shared" si="41"/>
        <v>9.4116340740268249</v>
      </c>
      <c r="M432" s="15">
        <f>AVERAGE($L$3:L432)</f>
        <v>39.091319652385572</v>
      </c>
      <c r="N432" s="15">
        <f>SUM($H$3:H432)/K432</f>
        <v>-2.0531008976217522</v>
      </c>
    </row>
    <row r="433" spans="1:14" x14ac:dyDescent="0.3">
      <c r="A433" s="17">
        <v>41193.791666666664</v>
      </c>
      <c r="B433" s="13">
        <v>431</v>
      </c>
      <c r="C433" s="15">
        <v>579.56399999999996</v>
      </c>
      <c r="D433" s="15" t="s">
        <v>2</v>
      </c>
      <c r="E433" s="15">
        <f t="shared" si="36"/>
        <v>616.77205761334267</v>
      </c>
      <c r="F433" s="13">
        <f t="shared" si="37"/>
        <v>10.135627325016218</v>
      </c>
      <c r="G433" s="13">
        <f t="shared" si="38"/>
        <v>654.03196865724908</v>
      </c>
      <c r="H433" s="13">
        <f t="shared" si="39"/>
        <v>74.467968657249116</v>
      </c>
      <c r="I433" s="15">
        <f t="shared" si="40"/>
        <v>74.467968657249116</v>
      </c>
      <c r="J433" s="15">
        <f>SUMSQ($H$3:H433)/B433</f>
        <v>39803.021212050793</v>
      </c>
      <c r="K433" s="15">
        <f>SUM($I$3:I433)/B433</f>
        <v>161.63227949700649</v>
      </c>
      <c r="L433" s="15">
        <f t="shared" si="41"/>
        <v>12.848963817153777</v>
      </c>
      <c r="M433" s="15">
        <f>AVERAGE($L$3:L433)</f>
        <v>39.03043251587691</v>
      </c>
      <c r="N433" s="15">
        <f>SUM($H$3:H433)/K433</f>
        <v>-1.5949511423399749</v>
      </c>
    </row>
    <row r="434" spans="1:14" x14ac:dyDescent="0.3">
      <c r="A434" s="17">
        <v>41193.833333333336</v>
      </c>
      <c r="B434" s="13">
        <v>432</v>
      </c>
      <c r="C434" s="15">
        <v>415</v>
      </c>
      <c r="D434" s="15" t="s">
        <v>2</v>
      </c>
      <c r="E434" s="15">
        <f t="shared" si="36"/>
        <v>556.24044032933989</v>
      </c>
      <c r="F434" s="13">
        <f t="shared" si="37"/>
        <v>-11.06454605768948</v>
      </c>
      <c r="G434" s="13">
        <f t="shared" si="38"/>
        <v>626.9076849383589</v>
      </c>
      <c r="H434" s="13">
        <f t="shared" si="39"/>
        <v>211.9076849383589</v>
      </c>
      <c r="I434" s="15">
        <f t="shared" si="40"/>
        <v>211.9076849383589</v>
      </c>
      <c r="J434" s="15">
        <f>SUMSQ($H$3:H434)/B434</f>
        <v>39814.831040115336</v>
      </c>
      <c r="K434" s="15">
        <f>SUM($I$3:I434)/B434</f>
        <v>161.74865775034297</v>
      </c>
      <c r="L434" s="15">
        <f t="shared" si="41"/>
        <v>51.06209275623106</v>
      </c>
      <c r="M434" s="15">
        <f>AVERAGE($L$3:L434)</f>
        <v>39.058283581248098</v>
      </c>
      <c r="N434" s="15">
        <f>SUM($H$3:H434)/K434</f>
        <v>-0.28369882336354918</v>
      </c>
    </row>
    <row r="435" spans="1:14" x14ac:dyDescent="0.3">
      <c r="A435" s="17">
        <v>41194.625</v>
      </c>
      <c r="B435" s="13">
        <v>433</v>
      </c>
      <c r="C435" s="15">
        <v>455</v>
      </c>
      <c r="D435" s="15" t="s">
        <v>2</v>
      </c>
      <c r="E435" s="15">
        <f t="shared" si="36"/>
        <v>525.86830823053788</v>
      </c>
      <c r="F435" s="13">
        <f t="shared" si="37"/>
        <v>-16.856821870023239</v>
      </c>
      <c r="G435" s="13">
        <f t="shared" si="38"/>
        <v>545.17589427165046</v>
      </c>
      <c r="H435" s="13">
        <f t="shared" si="39"/>
        <v>90.175894271650463</v>
      </c>
      <c r="I435" s="15">
        <f t="shared" si="40"/>
        <v>90.175894271650463</v>
      </c>
      <c r="J435" s="15">
        <f>SUMSQ($H$3:H435)/B435</f>
        <v>39741.659818100503</v>
      </c>
      <c r="K435" s="15">
        <f>SUM($I$3:I435)/B435</f>
        <v>161.58336268457231</v>
      </c>
      <c r="L435" s="15">
        <f t="shared" si="41"/>
        <v>19.818877861901203</v>
      </c>
      <c r="M435" s="15">
        <f>AVERAGE($L$3:L435)</f>
        <v>39.01385077358217</v>
      </c>
      <c r="N435" s="15">
        <f>SUM($H$3:H435)/K435</f>
        <v>0.27408756478041341</v>
      </c>
    </row>
    <row r="436" spans="1:14" x14ac:dyDescent="0.3">
      <c r="A436" s="17">
        <v>41194.666666666664</v>
      </c>
      <c r="B436" s="13">
        <v>434</v>
      </c>
      <c r="C436" s="15">
        <v>520</v>
      </c>
      <c r="D436" s="15" t="s">
        <v>2</v>
      </c>
      <c r="E436" s="15">
        <f t="shared" si="36"/>
        <v>524.10781576137651</v>
      </c>
      <c r="F436" s="13">
        <f t="shared" si="37"/>
        <v>-12.327923049764676</v>
      </c>
      <c r="G436" s="13">
        <f t="shared" si="38"/>
        <v>509.01148636051465</v>
      </c>
      <c r="H436" s="13">
        <f t="shared" si="39"/>
        <v>-10.988513639485348</v>
      </c>
      <c r="I436" s="15">
        <f t="shared" si="40"/>
        <v>10.988513639485348</v>
      </c>
      <c r="J436" s="15">
        <f>SUMSQ($H$3:H436)/B436</f>
        <v>39650.367393247747</v>
      </c>
      <c r="K436" s="15">
        <f>SUM($I$3:I436)/B436</f>
        <v>161.23636994483709</v>
      </c>
      <c r="L436" s="15">
        <f t="shared" si="41"/>
        <v>2.1131756999010283</v>
      </c>
      <c r="M436" s="15">
        <f>AVERAGE($L$3:L436)</f>
        <v>38.928826176638204</v>
      </c>
      <c r="N436" s="15">
        <f>SUM($H$3:H436)/K436</f>
        <v>0.2065258400393904</v>
      </c>
    </row>
    <row r="437" spans="1:14" x14ac:dyDescent="0.3">
      <c r="A437" s="17">
        <v>41194.708333333336</v>
      </c>
      <c r="B437" s="13">
        <v>435</v>
      </c>
      <c r="C437" s="15">
        <v>837</v>
      </c>
      <c r="D437" s="15" t="s">
        <v>2</v>
      </c>
      <c r="E437" s="15">
        <f t="shared" si="36"/>
        <v>617.97547103296358</v>
      </c>
      <c r="F437" s="13">
        <f t="shared" si="37"/>
        <v>19.530750446640848</v>
      </c>
      <c r="G437" s="13">
        <f t="shared" si="38"/>
        <v>511.77989271161186</v>
      </c>
      <c r="H437" s="13">
        <f t="shared" si="39"/>
        <v>-325.22010728838814</v>
      </c>
      <c r="I437" s="15">
        <f t="shared" si="40"/>
        <v>325.22010728838814</v>
      </c>
      <c r="J437" s="15">
        <f>SUMSQ($H$3:H437)/B437</f>
        <v>39802.362222653319</v>
      </c>
      <c r="K437" s="15">
        <f>SUM($I$3:I437)/B437</f>
        <v>161.61334405367285</v>
      </c>
      <c r="L437" s="15">
        <f t="shared" si="41"/>
        <v>38.855448899449001</v>
      </c>
      <c r="M437" s="15">
        <f>AVERAGE($L$3:L437)</f>
        <v>38.928657493242369</v>
      </c>
      <c r="N437" s="15">
        <f>SUM($H$3:H437)/K437</f>
        <v>-1.8062903917369595</v>
      </c>
    </row>
    <row r="438" spans="1:14" x14ac:dyDescent="0.3">
      <c r="A438" s="17">
        <v>41194.75</v>
      </c>
      <c r="B438" s="13">
        <v>436</v>
      </c>
      <c r="C438" s="15">
        <v>642</v>
      </c>
      <c r="D438" s="15" t="s">
        <v>2</v>
      </c>
      <c r="E438" s="15">
        <f t="shared" si="36"/>
        <v>625.18282972307452</v>
      </c>
      <c r="F438" s="13">
        <f t="shared" si="37"/>
        <v>15.833732919681873</v>
      </c>
      <c r="G438" s="13">
        <f t="shared" si="38"/>
        <v>637.50622147960439</v>
      </c>
      <c r="H438" s="13">
        <f t="shared" si="39"/>
        <v>-4.4937785203956082</v>
      </c>
      <c r="I438" s="15">
        <f t="shared" si="40"/>
        <v>4.4937785203956082</v>
      </c>
      <c r="J438" s="15">
        <f>SUMSQ($H$3:H438)/B438</f>
        <v>39711.118717659599</v>
      </c>
      <c r="K438" s="15">
        <f>SUM($I$3:I438)/B438</f>
        <v>161.2529780776791</v>
      </c>
      <c r="L438" s="15">
        <f t="shared" si="41"/>
        <v>0.69996550161925364</v>
      </c>
      <c r="M438" s="15">
        <f>AVERAGE($L$3:L438)</f>
        <v>38.840977007023049</v>
      </c>
      <c r="N438" s="15">
        <f>SUM($H$3:H438)/K438</f>
        <v>-1.8381949443329662</v>
      </c>
    </row>
    <row r="439" spans="1:14" x14ac:dyDescent="0.3">
      <c r="A439" s="17">
        <v>41194.791666666664</v>
      </c>
      <c r="B439" s="13">
        <v>437</v>
      </c>
      <c r="C439" s="15">
        <v>493</v>
      </c>
      <c r="D439" s="15" t="s">
        <v>2</v>
      </c>
      <c r="E439" s="15">
        <f t="shared" si="36"/>
        <v>585.52798080615219</v>
      </c>
      <c r="F439" s="13">
        <f t="shared" si="37"/>
        <v>-0.81284163129938847</v>
      </c>
      <c r="G439" s="13">
        <f t="shared" si="38"/>
        <v>641.01656264275641</v>
      </c>
      <c r="H439" s="13">
        <f t="shared" si="39"/>
        <v>148.01656264275641</v>
      </c>
      <c r="I439" s="15">
        <f t="shared" si="40"/>
        <v>148.01656264275641</v>
      </c>
      <c r="J439" s="15">
        <f>SUMSQ($H$3:H439)/B439</f>
        <v>39670.381381501516</v>
      </c>
      <c r="K439" s="15">
        <f>SUM($I$3:I439)/B439</f>
        <v>161.22268879750766</v>
      </c>
      <c r="L439" s="15">
        <f t="shared" si="41"/>
        <v>30.023643538084464</v>
      </c>
      <c r="M439" s="15">
        <f>AVERAGE($L$3:L439)</f>
        <v>38.820800042563235</v>
      </c>
      <c r="N439" s="15">
        <f>SUM($H$3:H439)/K439</f>
        <v>-0.92045262068946476</v>
      </c>
    </row>
    <row r="440" spans="1:14" x14ac:dyDescent="0.3">
      <c r="A440" s="17">
        <v>41194.833333333336</v>
      </c>
      <c r="B440" s="13">
        <v>438</v>
      </c>
      <c r="C440" s="15">
        <v>308</v>
      </c>
      <c r="D440" s="15" t="s">
        <v>2</v>
      </c>
      <c r="E440" s="15">
        <f t="shared" si="36"/>
        <v>502.26958656430651</v>
      </c>
      <c r="F440" s="13">
        <f t="shared" si="37"/>
        <v>-25.546507414463274</v>
      </c>
      <c r="G440" s="13">
        <f t="shared" si="38"/>
        <v>584.71513917485277</v>
      </c>
      <c r="H440" s="13">
        <f t="shared" si="39"/>
        <v>276.71513917485277</v>
      </c>
      <c r="I440" s="15">
        <f t="shared" si="40"/>
        <v>276.71513917485277</v>
      </c>
      <c r="J440" s="15">
        <f>SUMSQ($H$3:H440)/B440</f>
        <v>39754.629981654616</v>
      </c>
      <c r="K440" s="15">
        <f>SUM($I$3:I440)/B440</f>
        <v>161.48637019106323</v>
      </c>
      <c r="L440" s="15">
        <f t="shared" si="41"/>
        <v>89.84257765417297</v>
      </c>
      <c r="M440" s="15">
        <f>AVERAGE($L$3:L440)</f>
        <v>38.937288119302067</v>
      </c>
      <c r="N440" s="15">
        <f>SUM($H$3:H440)/K440</f>
        <v>0.79460138093862487</v>
      </c>
    </row>
    <row r="441" spans="1:14" x14ac:dyDescent="0.3">
      <c r="A441" s="17">
        <v>41195.625</v>
      </c>
      <c r="B441" s="13">
        <v>439</v>
      </c>
      <c r="C441" s="15">
        <v>499</v>
      </c>
      <c r="D441" s="15" t="s">
        <v>2</v>
      </c>
      <c r="E441" s="15">
        <f t="shared" si="36"/>
        <v>501.28871059501455</v>
      </c>
      <c r="F441" s="13">
        <f t="shared" si="37"/>
        <v>-18.176817980911878</v>
      </c>
      <c r="G441" s="13">
        <f t="shared" si="38"/>
        <v>476.72307914984322</v>
      </c>
      <c r="H441" s="13">
        <f t="shared" si="39"/>
        <v>-22.276920850156785</v>
      </c>
      <c r="I441" s="15">
        <f t="shared" si="40"/>
        <v>22.276920850156785</v>
      </c>
      <c r="J441" s="15">
        <f>SUMSQ($H$3:H441)/B441</f>
        <v>39665.203173501788</v>
      </c>
      <c r="K441" s="15">
        <f>SUM($I$3:I441)/B441</f>
        <v>161.16926438390854</v>
      </c>
      <c r="L441" s="15">
        <f t="shared" si="41"/>
        <v>4.4643127956226021</v>
      </c>
      <c r="M441" s="15">
        <f>AVERAGE($L$3:L441)</f>
        <v>38.858761979612595</v>
      </c>
      <c r="N441" s="15">
        <f>SUM($H$3:H441)/K441</f>
        <v>0.65794413290761</v>
      </c>
    </row>
    <row r="442" spans="1:14" x14ac:dyDescent="0.3">
      <c r="A442" s="17">
        <v>41195.666666666664</v>
      </c>
      <c r="B442" s="13">
        <v>440</v>
      </c>
      <c r="C442" s="15">
        <v>534.428</v>
      </c>
      <c r="D442" s="15" t="s">
        <v>2</v>
      </c>
      <c r="E442" s="15">
        <f t="shared" si="36"/>
        <v>511.23049741651016</v>
      </c>
      <c r="F442" s="13">
        <f t="shared" si="37"/>
        <v>-9.7412365401896306</v>
      </c>
      <c r="G442" s="13">
        <f t="shared" si="38"/>
        <v>483.11189261410266</v>
      </c>
      <c r="H442" s="13">
        <f t="shared" si="39"/>
        <v>-51.31610738589734</v>
      </c>
      <c r="I442" s="15">
        <f t="shared" si="40"/>
        <v>51.31610738589734</v>
      </c>
      <c r="J442" s="15">
        <f>SUMSQ($H$3:H442)/B442</f>
        <v>39581.039854646653</v>
      </c>
      <c r="K442" s="15">
        <f>SUM($I$3:I442)/B442</f>
        <v>160.91959811800396</v>
      </c>
      <c r="L442" s="15">
        <f t="shared" si="41"/>
        <v>9.6020619028002532</v>
      </c>
      <c r="M442" s="15">
        <f>AVERAGE($L$3:L442)</f>
        <v>38.792269479438012</v>
      </c>
      <c r="N442" s="15">
        <f>SUM($H$3:H442)/K442</f>
        <v>0.34007209289946683</v>
      </c>
    </row>
    <row r="443" spans="1:14" x14ac:dyDescent="0.3">
      <c r="A443" s="17">
        <v>41195.708333333336</v>
      </c>
      <c r="B443" s="13">
        <v>441</v>
      </c>
      <c r="C443" s="15">
        <v>528</v>
      </c>
      <c r="D443" s="15" t="s">
        <v>2</v>
      </c>
      <c r="E443" s="15">
        <f t="shared" si="36"/>
        <v>516.26134819155709</v>
      </c>
      <c r="F443" s="13">
        <f t="shared" si="37"/>
        <v>-5.3096103456186627</v>
      </c>
      <c r="G443" s="13">
        <f t="shared" si="38"/>
        <v>501.48926087632054</v>
      </c>
      <c r="H443" s="13">
        <f t="shared" si="39"/>
        <v>-26.510739123679457</v>
      </c>
      <c r="I443" s="15">
        <f t="shared" si="40"/>
        <v>26.510739123679457</v>
      </c>
      <c r="J443" s="15">
        <f>SUMSQ($H$3:H443)/B443</f>
        <v>39492.880624338795</v>
      </c>
      <c r="K443" s="15">
        <f>SUM($I$3:I443)/B443</f>
        <v>160.61481612481955</v>
      </c>
      <c r="L443" s="15">
        <f t="shared" si="41"/>
        <v>5.0209733188786849</v>
      </c>
      <c r="M443" s="15">
        <f>AVERAGE($L$3:L443)</f>
        <v>38.715690576579604</v>
      </c>
      <c r="N443" s="15">
        <f>SUM($H$3:H443)/K443</f>
        <v>0.17565954422863148</v>
      </c>
    </row>
    <row r="444" spans="1:14" x14ac:dyDescent="0.3">
      <c r="A444" s="17">
        <v>41195.75</v>
      </c>
      <c r="B444" s="13">
        <v>442</v>
      </c>
      <c r="C444" s="15">
        <v>473</v>
      </c>
      <c r="D444" s="15" t="s">
        <v>2</v>
      </c>
      <c r="E444" s="15">
        <f t="shared" si="36"/>
        <v>503.28294373408994</v>
      </c>
      <c r="F444" s="13">
        <f t="shared" si="37"/>
        <v>-7.6102485791732084</v>
      </c>
      <c r="G444" s="13">
        <f t="shared" si="38"/>
        <v>510.95173784593845</v>
      </c>
      <c r="H444" s="13">
        <f t="shared" si="39"/>
        <v>37.951737845938453</v>
      </c>
      <c r="I444" s="15">
        <f t="shared" si="40"/>
        <v>37.951737845938453</v>
      </c>
      <c r="J444" s="15">
        <f>SUMSQ($H$3:H444)/B444</f>
        <v>39406.788890812073</v>
      </c>
      <c r="K444" s="15">
        <f>SUM($I$3:I444)/B444</f>
        <v>160.33729784817052</v>
      </c>
      <c r="L444" s="15">
        <f t="shared" si="41"/>
        <v>8.0236232232428026</v>
      </c>
      <c r="M444" s="15">
        <f>AVERAGE($L$3:L444)</f>
        <v>38.646251510169336</v>
      </c>
      <c r="N444" s="15">
        <f>SUM($H$3:H444)/K444</f>
        <v>0.41266295572377742</v>
      </c>
    </row>
    <row r="445" spans="1:14" x14ac:dyDescent="0.3">
      <c r="A445" s="17">
        <v>41195.791666666664</v>
      </c>
      <c r="B445" s="13">
        <v>443</v>
      </c>
      <c r="C445" s="15">
        <v>332</v>
      </c>
      <c r="D445" s="15" t="s">
        <v>2</v>
      </c>
      <c r="E445" s="15">
        <f t="shared" si="36"/>
        <v>451.89806061386298</v>
      </c>
      <c r="F445" s="13">
        <f t="shared" si="37"/>
        <v>-20.742638941489332</v>
      </c>
      <c r="G445" s="13">
        <f t="shared" si="38"/>
        <v>495.67269515491671</v>
      </c>
      <c r="H445" s="13">
        <f t="shared" si="39"/>
        <v>163.67269515491671</v>
      </c>
      <c r="I445" s="15">
        <f t="shared" si="40"/>
        <v>163.67269515491671</v>
      </c>
      <c r="J445" s="15">
        <f>SUMSQ($H$3:H445)/B445</f>
        <v>39378.305735616734</v>
      </c>
      <c r="K445" s="15">
        <f>SUM($I$3:I445)/B445</f>
        <v>160.34482696172978</v>
      </c>
      <c r="L445" s="15">
        <f t="shared" si="41"/>
        <v>49.299004564733949</v>
      </c>
      <c r="M445" s="15">
        <f>AVERAGE($L$3:L445)</f>
        <v>38.670298356793637</v>
      </c>
      <c r="N445" s="15">
        <f>SUM($H$3:H445)/K445</f>
        <v>1.4333980256972236</v>
      </c>
    </row>
    <row r="446" spans="1:14" x14ac:dyDescent="0.3">
      <c r="A446" s="17">
        <v>41195.833333333336</v>
      </c>
      <c r="B446" s="13">
        <v>444</v>
      </c>
      <c r="C446" s="15">
        <v>255</v>
      </c>
      <c r="D446" s="15" t="s">
        <v>2</v>
      </c>
      <c r="E446" s="15">
        <f t="shared" si="36"/>
        <v>392.82864242970408</v>
      </c>
      <c r="F446" s="13">
        <f t="shared" si="37"/>
        <v>-32.240672714290199</v>
      </c>
      <c r="G446" s="13">
        <f t="shared" si="38"/>
        <v>431.15542167237368</v>
      </c>
      <c r="H446" s="13">
        <f t="shared" si="39"/>
        <v>176.15542167237368</v>
      </c>
      <c r="I446" s="15">
        <f t="shared" si="40"/>
        <v>176.15542167237368</v>
      </c>
      <c r="J446" s="15">
        <f>SUMSQ($H$3:H446)/B446</f>
        <v>39359.504895186452</v>
      </c>
      <c r="K446" s="15">
        <f>SUM($I$3:I446)/B446</f>
        <v>160.38043640927629</v>
      </c>
      <c r="L446" s="15">
        <f t="shared" si="41"/>
        <v>69.080557518577905</v>
      </c>
      <c r="M446" s="15">
        <f>AVERAGE($L$3:L446)</f>
        <v>38.738789931482337</v>
      </c>
      <c r="N446" s="15">
        <f>SUM($H$3:H446)/K446</f>
        <v>2.5314395518542043</v>
      </c>
    </row>
    <row r="447" spans="1:14" x14ac:dyDescent="0.3">
      <c r="A447" s="17">
        <v>41196.625</v>
      </c>
      <c r="B447" s="13">
        <v>445</v>
      </c>
      <c r="C447" s="15">
        <v>499</v>
      </c>
      <c r="D447" s="15" t="s">
        <v>2</v>
      </c>
      <c r="E447" s="15">
        <f t="shared" si="36"/>
        <v>424.68004970079284</v>
      </c>
      <c r="F447" s="13">
        <f t="shared" si="37"/>
        <v>-13.01304871867651</v>
      </c>
      <c r="G447" s="13">
        <f t="shared" si="38"/>
        <v>360.58796971541386</v>
      </c>
      <c r="H447" s="13">
        <f t="shared" si="39"/>
        <v>-138.41203028458614</v>
      </c>
      <c r="I447" s="15">
        <f t="shared" si="40"/>
        <v>138.41203028458614</v>
      </c>
      <c r="J447" s="15">
        <f>SUMSQ($H$3:H447)/B447</f>
        <v>39314.108008068062</v>
      </c>
      <c r="K447" s="15">
        <f>SUM($I$3:I447)/B447</f>
        <v>160.33106920450169</v>
      </c>
      <c r="L447" s="15">
        <f t="shared" si="41"/>
        <v>27.737881820558346</v>
      </c>
      <c r="M447" s="15">
        <f>AVERAGE($L$3:L447)</f>
        <v>38.71406878966004</v>
      </c>
      <c r="N447" s="15">
        <f>SUM($H$3:H447)/K447</f>
        <v>1.6689301151244424</v>
      </c>
    </row>
    <row r="448" spans="1:14" x14ac:dyDescent="0.3">
      <c r="A448" s="17">
        <v>41196.666666666664</v>
      </c>
      <c r="B448" s="13">
        <v>446</v>
      </c>
      <c r="C448" s="15">
        <v>534.428</v>
      </c>
      <c r="D448" s="15" t="s">
        <v>2</v>
      </c>
      <c r="E448" s="15">
        <f t="shared" si="36"/>
        <v>457.60443479055493</v>
      </c>
      <c r="F448" s="13">
        <f t="shared" si="37"/>
        <v>0.76818142385507215</v>
      </c>
      <c r="G448" s="13">
        <f t="shared" si="38"/>
        <v>411.66700098211635</v>
      </c>
      <c r="H448" s="13">
        <f t="shared" si="39"/>
        <v>-122.76099901788365</v>
      </c>
      <c r="I448" s="15">
        <f t="shared" si="40"/>
        <v>122.76099901788365</v>
      </c>
      <c r="J448" s="15">
        <f>SUMSQ($H$3:H448)/B448</f>
        <v>39259.749610919629</v>
      </c>
      <c r="K448" s="15">
        <f>SUM($I$3:I448)/B448</f>
        <v>160.24683137897117</v>
      </c>
      <c r="L448" s="15">
        <f t="shared" si="41"/>
        <v>22.970540281924535</v>
      </c>
      <c r="M448" s="15">
        <f>AVERAGE($L$3:L448)</f>
        <v>38.678769398387082</v>
      </c>
      <c r="N448" s="15">
        <f>SUM($H$3:H448)/K448</f>
        <v>0.90373300689560321</v>
      </c>
    </row>
    <row r="449" spans="1:14" x14ac:dyDescent="0.3">
      <c r="A449" s="17">
        <v>41196.708333333336</v>
      </c>
      <c r="B449" s="13">
        <v>447</v>
      </c>
      <c r="C449" s="15">
        <v>539</v>
      </c>
      <c r="D449" s="15" t="s">
        <v>2</v>
      </c>
      <c r="E449" s="15">
        <f t="shared" si="36"/>
        <v>482.02310435338842</v>
      </c>
      <c r="F449" s="13">
        <f t="shared" si="37"/>
        <v>7.8633278655485963</v>
      </c>
      <c r="G449" s="13">
        <f t="shared" si="38"/>
        <v>458.37261621441002</v>
      </c>
      <c r="H449" s="13">
        <f t="shared" si="39"/>
        <v>-80.627383785589984</v>
      </c>
      <c r="I449" s="15">
        <f t="shared" si="40"/>
        <v>80.627383785589984</v>
      </c>
      <c r="J449" s="15">
        <f>SUMSQ($H$3:H449)/B449</f>
        <v>39186.46331428695</v>
      </c>
      <c r="K449" s="15">
        <f>SUM($I$3:I449)/B449</f>
        <v>160.06871180941101</v>
      </c>
      <c r="L449" s="15">
        <f t="shared" si="41"/>
        <v>14.958698290461964</v>
      </c>
      <c r="M449" s="15">
        <f>AVERAGE($L$3:L449)</f>
        <v>38.625704362351456</v>
      </c>
      <c r="N449" s="15">
        <f>SUM($H$3:H449)/K449</f>
        <v>0.40103382014127126</v>
      </c>
    </row>
    <row r="450" spans="1:14" x14ac:dyDescent="0.3">
      <c r="A450" s="17">
        <v>41196.75</v>
      </c>
      <c r="B450" s="13">
        <v>448</v>
      </c>
      <c r="C450" s="15">
        <v>453</v>
      </c>
      <c r="D450" s="15" t="s">
        <v>2</v>
      </c>
      <c r="E450" s="15">
        <f t="shared" si="36"/>
        <v>473.31617304737188</v>
      </c>
      <c r="F450" s="13">
        <f t="shared" si="37"/>
        <v>2.892250114079054</v>
      </c>
      <c r="G450" s="13">
        <f t="shared" si="38"/>
        <v>489.88643221893699</v>
      </c>
      <c r="H450" s="13">
        <f t="shared" si="39"/>
        <v>36.886432218936989</v>
      </c>
      <c r="I450" s="15">
        <f t="shared" si="40"/>
        <v>36.886432218936989</v>
      </c>
      <c r="J450" s="15">
        <f>SUMSQ($H$3:H450)/B450</f>
        <v>39102.030603500243</v>
      </c>
      <c r="K450" s="15">
        <f>SUM($I$3:I450)/B450</f>
        <v>159.79375136389655</v>
      </c>
      <c r="L450" s="15">
        <f t="shared" si="41"/>
        <v>8.1427002690810131</v>
      </c>
      <c r="M450" s="15">
        <f>AVERAGE($L$3:L450)</f>
        <v>38.55766194250041</v>
      </c>
      <c r="N450" s="15">
        <f>SUM($H$3:H450)/K450</f>
        <v>0.63256165111719742</v>
      </c>
    </row>
    <row r="451" spans="1:14" x14ac:dyDescent="0.3">
      <c r="A451" s="17">
        <v>41196.791666666664</v>
      </c>
      <c r="B451" s="13">
        <v>449</v>
      </c>
      <c r="C451" s="15">
        <v>336</v>
      </c>
      <c r="D451" s="15" t="s">
        <v>2</v>
      </c>
      <c r="E451" s="15">
        <f t="shared" si="36"/>
        <v>432.12132113316028</v>
      </c>
      <c r="F451" s="13">
        <f t="shared" si="37"/>
        <v>-10.333880494408142</v>
      </c>
      <c r="G451" s="13">
        <f t="shared" si="38"/>
        <v>476.20842316145092</v>
      </c>
      <c r="H451" s="13">
        <f t="shared" si="39"/>
        <v>140.20842316145092</v>
      </c>
      <c r="I451" s="15">
        <f t="shared" si="40"/>
        <v>140.20842316145092</v>
      </c>
      <c r="J451" s="15">
        <f>SUMSQ($H$3:H451)/B451</f>
        <v>39058.72630800341</v>
      </c>
      <c r="K451" s="15">
        <f>SUM($I$3:I451)/B451</f>
        <v>159.75013147925861</v>
      </c>
      <c r="L451" s="15">
        <f t="shared" si="41"/>
        <v>41.728697369479441</v>
      </c>
      <c r="M451" s="15">
        <f>AVERAGE($L$3:L451)</f>
        <v>38.564724382204147</v>
      </c>
      <c r="N451" s="15">
        <f>SUM($H$3:H451)/K451</f>
        <v>1.5104076605641867</v>
      </c>
    </row>
    <row r="452" spans="1:14" x14ac:dyDescent="0.3">
      <c r="A452" s="17">
        <v>41196.833333333336</v>
      </c>
      <c r="B452" s="13">
        <v>450</v>
      </c>
      <c r="C452" s="15">
        <v>246</v>
      </c>
      <c r="D452" s="15" t="s">
        <v>2</v>
      </c>
      <c r="E452" s="15">
        <f t="shared" ref="E452:E515" si="42">$Q$2*C452+(1-$Q$2)*E451</f>
        <v>376.28492479321221</v>
      </c>
      <c r="F452" s="13">
        <f t="shared" ref="F452:F515" si="43">$Q$3*(E452-E451)+(1-$Q$3)*F451</f>
        <v>-23.98463524807012</v>
      </c>
      <c r="G452" s="13">
        <f t="shared" ref="G452:G515" si="44">E451+F451</f>
        <v>421.78744063875212</v>
      </c>
      <c r="H452" s="13">
        <f t="shared" ref="H452:H515" si="45">G452-C452</f>
        <v>175.78744063875212</v>
      </c>
      <c r="I452" s="15">
        <f t="shared" ref="I452:I515" si="46">ABS(H452)</f>
        <v>175.78744063875212</v>
      </c>
      <c r="J452" s="15">
        <f>SUMSQ($H$3:H452)/B452</f>
        <v>39040.598525733003</v>
      </c>
      <c r="K452" s="15">
        <f>SUM($I$3:I452)/B452</f>
        <v>159.78576994405748</v>
      </c>
      <c r="L452" s="15">
        <f t="shared" ref="L452:L515" si="47">(I452/C452)*100</f>
        <v>71.458309202744758</v>
      </c>
      <c r="M452" s="15">
        <f>AVERAGE($L$3:L452)</f>
        <v>38.637821237360903</v>
      </c>
      <c r="N452" s="15">
        <f>SUM($H$3:H452)/K452</f>
        <v>2.6102153098312972</v>
      </c>
    </row>
    <row r="453" spans="1:14" x14ac:dyDescent="0.3">
      <c r="A453" s="17">
        <v>41197.625</v>
      </c>
      <c r="B453" s="13">
        <v>451</v>
      </c>
      <c r="C453" s="15">
        <v>260</v>
      </c>
      <c r="D453" s="15" t="s">
        <v>2</v>
      </c>
      <c r="E453" s="15">
        <f t="shared" si="42"/>
        <v>341.39944735524853</v>
      </c>
      <c r="F453" s="13">
        <f t="shared" si="43"/>
        <v>-27.254887905038188</v>
      </c>
      <c r="G453" s="13">
        <f t="shared" si="44"/>
        <v>352.30028954514211</v>
      </c>
      <c r="H453" s="13">
        <f t="shared" si="45"/>
        <v>92.300289545142107</v>
      </c>
      <c r="I453" s="15">
        <f t="shared" si="46"/>
        <v>92.300289545142107</v>
      </c>
      <c r="J453" s="15">
        <f>SUMSQ($H$3:H453)/B453</f>
        <v>38972.923902505478</v>
      </c>
      <c r="K453" s="15">
        <f>SUM($I$3:I453)/B453</f>
        <v>159.63613473252994</v>
      </c>
      <c r="L453" s="15">
        <f t="shared" si="47"/>
        <v>35.500111363516197</v>
      </c>
      <c r="M453" s="15">
        <f>AVERAGE($L$3:L453)</f>
        <v>38.630864009259248</v>
      </c>
      <c r="N453" s="15">
        <f>SUM($H$3:H453)/K453</f>
        <v>3.1908537086528703</v>
      </c>
    </row>
    <row r="454" spans="1:14" x14ac:dyDescent="0.3">
      <c r="A454" s="17">
        <v>41197.666666666664</v>
      </c>
      <c r="B454" s="13">
        <v>452</v>
      </c>
      <c r="C454" s="15">
        <v>447</v>
      </c>
      <c r="D454" s="15" t="s">
        <v>2</v>
      </c>
      <c r="E454" s="15">
        <f t="shared" si="42"/>
        <v>373.07961314867396</v>
      </c>
      <c r="F454" s="13">
        <f t="shared" si="43"/>
        <v>-9.5743717954991006</v>
      </c>
      <c r="G454" s="13">
        <f t="shared" si="44"/>
        <v>314.14455945021035</v>
      </c>
      <c r="H454" s="13">
        <f t="shared" si="45"/>
        <v>-132.85544054978965</v>
      </c>
      <c r="I454" s="15">
        <f t="shared" si="46"/>
        <v>132.85544054978965</v>
      </c>
      <c r="J454" s="15">
        <f>SUMSQ($H$3:H454)/B454</f>
        <v>38925.750548923999</v>
      </c>
      <c r="K454" s="15">
        <f>SUM($I$3:I454)/B454</f>
        <v>159.57688540911678</v>
      </c>
      <c r="L454" s="15">
        <f t="shared" si="47"/>
        <v>29.721575067067036</v>
      </c>
      <c r="M454" s="15">
        <f>AVERAGE($L$3:L454)</f>
        <v>38.611153193015461</v>
      </c>
      <c r="N454" s="15">
        <f>SUM($H$3:H454)/K454</f>
        <v>2.359490292288922</v>
      </c>
    </row>
    <row r="455" spans="1:14" x14ac:dyDescent="0.3">
      <c r="A455" s="17">
        <v>41197.708333333336</v>
      </c>
      <c r="B455" s="13">
        <v>453</v>
      </c>
      <c r="C455" s="15">
        <v>766</v>
      </c>
      <c r="D455" s="15" t="s">
        <v>2</v>
      </c>
      <c r="E455" s="15">
        <f t="shared" si="42"/>
        <v>490.95572920407176</v>
      </c>
      <c r="F455" s="13">
        <f t="shared" si="43"/>
        <v>28.660774559769969</v>
      </c>
      <c r="G455" s="13">
        <f t="shared" si="44"/>
        <v>363.50524135317488</v>
      </c>
      <c r="H455" s="13">
        <f t="shared" si="45"/>
        <v>-402.49475864682512</v>
      </c>
      <c r="I455" s="15">
        <f t="shared" si="46"/>
        <v>402.49475864682512</v>
      </c>
      <c r="J455" s="15">
        <f>SUMSQ($H$3:H455)/B455</f>
        <v>39197.442116670674</v>
      </c>
      <c r="K455" s="15">
        <f>SUM($I$3:I455)/B455</f>
        <v>160.11312795489539</v>
      </c>
      <c r="L455" s="15">
        <f t="shared" si="47"/>
        <v>52.545007656243492</v>
      </c>
      <c r="M455" s="15">
        <f>AVERAGE($L$3:L455)</f>
        <v>38.64191225364069</v>
      </c>
      <c r="N455" s="15">
        <f>SUM($H$3:H455)/K455</f>
        <v>-0.16222683912358196</v>
      </c>
    </row>
    <row r="456" spans="1:14" x14ac:dyDescent="0.3">
      <c r="A456" s="17">
        <v>41197.75</v>
      </c>
      <c r="B456" s="13">
        <v>454</v>
      </c>
      <c r="C456" s="15">
        <v>592</v>
      </c>
      <c r="D456" s="15" t="s">
        <v>2</v>
      </c>
      <c r="E456" s="15">
        <f t="shared" si="42"/>
        <v>521.26901044285023</v>
      </c>
      <c r="F456" s="13">
        <f t="shared" si="43"/>
        <v>29.156526563472518</v>
      </c>
      <c r="G456" s="13">
        <f t="shared" si="44"/>
        <v>519.61650376384171</v>
      </c>
      <c r="H456" s="13">
        <f t="shared" si="45"/>
        <v>-72.383496236158294</v>
      </c>
      <c r="I456" s="15">
        <f t="shared" si="46"/>
        <v>72.383496236158294</v>
      </c>
      <c r="J456" s="15">
        <f>SUMSQ($H$3:H456)/B456</f>
        <v>39122.644602156797</v>
      </c>
      <c r="K456" s="15">
        <f>SUM($I$3:I456)/B456</f>
        <v>159.91989088062505</v>
      </c>
      <c r="L456" s="15">
        <f t="shared" si="47"/>
        <v>12.226941931783495</v>
      </c>
      <c r="M456" s="15">
        <f>AVERAGE($L$3:L456)</f>
        <v>38.583729499627786</v>
      </c>
      <c r="N456" s="15">
        <f>SUM($H$3:H456)/K456</f>
        <v>-0.61504633566747324</v>
      </c>
    </row>
    <row r="457" spans="1:14" x14ac:dyDescent="0.3">
      <c r="A457" s="17">
        <v>41197.791666666664</v>
      </c>
      <c r="B457" s="13">
        <v>455</v>
      </c>
      <c r="C457" s="15">
        <v>239</v>
      </c>
      <c r="D457" s="15" t="s">
        <v>2</v>
      </c>
      <c r="E457" s="15">
        <f t="shared" si="42"/>
        <v>436.58830730999512</v>
      </c>
      <c r="F457" s="13">
        <f t="shared" si="43"/>
        <v>-4.9946423454257705</v>
      </c>
      <c r="G457" s="13">
        <f t="shared" si="44"/>
        <v>550.42553700632277</v>
      </c>
      <c r="H457" s="13">
        <f t="shared" si="45"/>
        <v>311.42553700632277</v>
      </c>
      <c r="I457" s="15">
        <f t="shared" si="46"/>
        <v>311.42553700632277</v>
      </c>
      <c r="J457" s="15">
        <f>SUMSQ($H$3:H457)/B457</f>
        <v>39249.816515338156</v>
      </c>
      <c r="K457" s="15">
        <f>SUM($I$3:I457)/B457</f>
        <v>160.25287032265953</v>
      </c>
      <c r="L457" s="15">
        <f t="shared" si="47"/>
        <v>130.30357196917271</v>
      </c>
      <c r="M457" s="15">
        <f>AVERAGE($L$3:L457)</f>
        <v>38.785311570989421</v>
      </c>
      <c r="N457" s="15">
        <f>SUM($H$3:H457)/K457</f>
        <v>1.3295699084256885</v>
      </c>
    </row>
    <row r="458" spans="1:14" x14ac:dyDescent="0.3">
      <c r="A458" s="17">
        <v>41197.833333333336</v>
      </c>
      <c r="B458" s="13">
        <v>456</v>
      </c>
      <c r="C458" s="15">
        <v>256</v>
      </c>
      <c r="D458" s="15" t="s">
        <v>2</v>
      </c>
      <c r="E458" s="15">
        <f t="shared" si="42"/>
        <v>382.41181511699659</v>
      </c>
      <c r="F458" s="13">
        <f t="shared" si="43"/>
        <v>-19.749197299697599</v>
      </c>
      <c r="G458" s="13">
        <f t="shared" si="44"/>
        <v>431.59366496456937</v>
      </c>
      <c r="H458" s="13">
        <f t="shared" si="45"/>
        <v>175.59366496456937</v>
      </c>
      <c r="I458" s="15">
        <f t="shared" si="46"/>
        <v>175.59366496456937</v>
      </c>
      <c r="J458" s="15">
        <f>SUMSQ($H$3:H458)/B458</f>
        <v>39231.35888082139</v>
      </c>
      <c r="K458" s="15">
        <f>SUM($I$3:I458)/B458</f>
        <v>160.28651241617251</v>
      </c>
      <c r="L458" s="15">
        <f t="shared" si="47"/>
        <v>68.591275376784907</v>
      </c>
      <c r="M458" s="15">
        <f>AVERAGE($L$3:L458)</f>
        <v>38.850675526703888</v>
      </c>
      <c r="N458" s="15">
        <f>SUM($H$3:H458)/K458</f>
        <v>2.4247895423371042</v>
      </c>
    </row>
    <row r="459" spans="1:14" x14ac:dyDescent="0.3">
      <c r="A459" s="17">
        <v>41198.625</v>
      </c>
      <c r="B459" s="13">
        <v>457</v>
      </c>
      <c r="C459" s="15">
        <v>346</v>
      </c>
      <c r="D459" s="15" t="s">
        <v>2</v>
      </c>
      <c r="E459" s="15">
        <f t="shared" si="42"/>
        <v>371.48827058189761</v>
      </c>
      <c r="F459" s="13">
        <f t="shared" si="43"/>
        <v>-17.101501470318013</v>
      </c>
      <c r="G459" s="13">
        <f t="shared" si="44"/>
        <v>362.66261781729901</v>
      </c>
      <c r="H459" s="13">
        <f t="shared" si="45"/>
        <v>16.662617817299008</v>
      </c>
      <c r="I459" s="15">
        <f t="shared" si="46"/>
        <v>16.662617817299008</v>
      </c>
      <c r="J459" s="15">
        <f>SUMSQ($H$3:H459)/B459</f>
        <v>39146.120990124895</v>
      </c>
      <c r="K459" s="15">
        <f>SUM($I$3:I459)/B459</f>
        <v>159.97223693564982</v>
      </c>
      <c r="L459" s="15">
        <f t="shared" si="47"/>
        <v>4.8157854963291928</v>
      </c>
      <c r="M459" s="15">
        <f>AVERAGE($L$3:L459)</f>
        <v>38.77620093145142</v>
      </c>
      <c r="N459" s="15">
        <f>SUM($H$3:H459)/K459</f>
        <v>2.5337126283029061</v>
      </c>
    </row>
    <row r="460" spans="1:14" x14ac:dyDescent="0.3">
      <c r="A460" s="17">
        <v>41198.666666666664</v>
      </c>
      <c r="B460" s="13">
        <v>458</v>
      </c>
      <c r="C460" s="15">
        <v>446</v>
      </c>
      <c r="D460" s="15" t="s">
        <v>2</v>
      </c>
      <c r="E460" s="15">
        <f t="shared" si="42"/>
        <v>393.84178940732829</v>
      </c>
      <c r="F460" s="13">
        <f t="shared" si="43"/>
        <v>-5.264995381593403</v>
      </c>
      <c r="G460" s="13">
        <f t="shared" si="44"/>
        <v>354.38676911157961</v>
      </c>
      <c r="H460" s="13">
        <f t="shared" si="45"/>
        <v>-91.613230888420389</v>
      </c>
      <c r="I460" s="15">
        <f t="shared" si="46"/>
        <v>91.613230888420389</v>
      </c>
      <c r="J460" s="15">
        <f>SUMSQ($H$3:H460)/B460</f>
        <v>39078.974402971377</v>
      </c>
      <c r="K460" s="15">
        <f>SUM($I$3:I460)/B460</f>
        <v>159.82298146393097</v>
      </c>
      <c r="L460" s="15">
        <f t="shared" si="47"/>
        <v>20.541083158838653</v>
      </c>
      <c r="M460" s="15">
        <f>AVERAGE($L$3:L460)</f>
        <v>38.736386263825629</v>
      </c>
      <c r="N460" s="15">
        <f>SUM($H$3:H460)/K460</f>
        <v>1.9628619309926882</v>
      </c>
    </row>
    <row r="461" spans="1:14" x14ac:dyDescent="0.3">
      <c r="A461" s="17">
        <v>41198.708333333336</v>
      </c>
      <c r="B461" s="13">
        <v>459</v>
      </c>
      <c r="C461" s="15">
        <v>844.428</v>
      </c>
      <c r="D461" s="15" t="s">
        <v>2</v>
      </c>
      <c r="E461" s="15">
        <f t="shared" si="42"/>
        <v>529.01765258512978</v>
      </c>
      <c r="F461" s="13">
        <f t="shared" si="43"/>
        <v>36.867262186225062</v>
      </c>
      <c r="G461" s="13">
        <f t="shared" si="44"/>
        <v>388.5767940257349</v>
      </c>
      <c r="H461" s="13">
        <f t="shared" si="45"/>
        <v>-455.8512059742651</v>
      </c>
      <c r="I461" s="15">
        <f t="shared" si="46"/>
        <v>455.8512059742651</v>
      </c>
      <c r="J461" s="15">
        <f>SUMSQ($H$3:H461)/B461</f>
        <v>39446.559038233296</v>
      </c>
      <c r="K461" s="15">
        <f>SUM($I$3:I461)/B461</f>
        <v>160.46792312953085</v>
      </c>
      <c r="L461" s="15">
        <f t="shared" si="47"/>
        <v>53.983430911133347</v>
      </c>
      <c r="M461" s="15">
        <f>AVERAGE($L$3:L461)</f>
        <v>38.769604226020192</v>
      </c>
      <c r="N461" s="15">
        <f>SUM($H$3:H461)/K461</f>
        <v>-0.88578924179275331</v>
      </c>
    </row>
    <row r="462" spans="1:14" x14ac:dyDescent="0.3">
      <c r="A462" s="17">
        <v>41198.75</v>
      </c>
      <c r="B462" s="13">
        <v>460</v>
      </c>
      <c r="C462" s="15">
        <v>811.56399999999996</v>
      </c>
      <c r="D462" s="15" t="s">
        <v>2</v>
      </c>
      <c r="E462" s="15">
        <f t="shared" si="42"/>
        <v>613.78155680959082</v>
      </c>
      <c r="F462" s="13">
        <f t="shared" si="43"/>
        <v>51.23625479769585</v>
      </c>
      <c r="G462" s="13">
        <f t="shared" si="44"/>
        <v>565.88491477135483</v>
      </c>
      <c r="H462" s="13">
        <f t="shared" si="45"/>
        <v>-245.67908522864514</v>
      </c>
      <c r="I462" s="15">
        <f t="shared" si="46"/>
        <v>245.67908522864514</v>
      </c>
      <c r="J462" s="15">
        <f>SUMSQ($H$3:H462)/B462</f>
        <v>39492.019155364927</v>
      </c>
      <c r="K462" s="15">
        <f>SUM($I$3:I462)/B462</f>
        <v>160.65316478626806</v>
      </c>
      <c r="L462" s="15">
        <f t="shared" si="47"/>
        <v>30.272299563391812</v>
      </c>
      <c r="M462" s="15">
        <f>AVERAGE($L$3:L462)</f>
        <v>38.751131824579701</v>
      </c>
      <c r="N462" s="15">
        <f>SUM($H$3:H462)/K462</f>
        <v>-2.4140193298125383</v>
      </c>
    </row>
    <row r="463" spans="1:14" x14ac:dyDescent="0.3">
      <c r="A463" s="17">
        <v>41198.791666666664</v>
      </c>
      <c r="B463" s="13">
        <v>461</v>
      </c>
      <c r="C463" s="15">
        <v>531</v>
      </c>
      <c r="D463" s="15" t="s">
        <v>2</v>
      </c>
      <c r="E463" s="15">
        <f t="shared" si="42"/>
        <v>588.94708976671359</v>
      </c>
      <c r="F463" s="13">
        <f t="shared" si="43"/>
        <v>28.41503824552392</v>
      </c>
      <c r="G463" s="13">
        <f t="shared" si="44"/>
        <v>665.01781160728672</v>
      </c>
      <c r="H463" s="13">
        <f t="shared" si="45"/>
        <v>134.01781160728672</v>
      </c>
      <c r="I463" s="15">
        <f t="shared" si="46"/>
        <v>134.01781160728672</v>
      </c>
      <c r="J463" s="15">
        <f>SUMSQ($H$3:H463)/B463</f>
        <v>39445.313634047452</v>
      </c>
      <c r="K463" s="15">
        <f>SUM($I$3:I463)/B463</f>
        <v>160.59538744748502</v>
      </c>
      <c r="L463" s="15">
        <f t="shared" si="47"/>
        <v>25.23875924807659</v>
      </c>
      <c r="M463" s="15">
        <f>AVERAGE($L$3:L463)</f>
        <v>38.721820821159952</v>
      </c>
      <c r="N463" s="15">
        <f>SUM($H$3:H463)/K463</f>
        <v>-1.5803818379610504</v>
      </c>
    </row>
    <row r="464" spans="1:14" x14ac:dyDescent="0.3">
      <c r="A464" s="17">
        <v>41198.833333333336</v>
      </c>
      <c r="B464" s="13">
        <v>462</v>
      </c>
      <c r="C464" s="15">
        <v>427</v>
      </c>
      <c r="D464" s="15" t="s">
        <v>2</v>
      </c>
      <c r="E464" s="15">
        <f t="shared" si="42"/>
        <v>540.36296283669947</v>
      </c>
      <c r="F464" s="13">
        <f t="shared" si="43"/>
        <v>5.3152886928625058</v>
      </c>
      <c r="G464" s="13">
        <f t="shared" si="44"/>
        <v>617.36212801223746</v>
      </c>
      <c r="H464" s="13">
        <f t="shared" si="45"/>
        <v>190.36212801223746</v>
      </c>
      <c r="I464" s="15">
        <f t="shared" si="46"/>
        <v>190.36212801223746</v>
      </c>
      <c r="J464" s="15">
        <f>SUMSQ($H$3:H464)/B464</f>
        <v>39438.370833500478</v>
      </c>
      <c r="K464" s="15">
        <f>SUM($I$3:I464)/B464</f>
        <v>160.6598176218676</v>
      </c>
      <c r="L464" s="15">
        <f t="shared" si="47"/>
        <v>44.58129461644905</v>
      </c>
      <c r="M464" s="15">
        <f>AVERAGE($L$3:L464)</f>
        <v>38.734503664872697</v>
      </c>
      <c r="N464" s="15">
        <f>SUM($H$3:H464)/K464</f>
        <v>-0.39487101696703913</v>
      </c>
    </row>
    <row r="465" spans="1:14" x14ac:dyDescent="0.3">
      <c r="A465" s="17">
        <v>41199.625</v>
      </c>
      <c r="B465" s="13">
        <v>463</v>
      </c>
      <c r="C465" s="15">
        <v>301</v>
      </c>
      <c r="D465" s="15" t="s">
        <v>2</v>
      </c>
      <c r="E465" s="15">
        <f t="shared" si="42"/>
        <v>468.55407398568963</v>
      </c>
      <c r="F465" s="13">
        <f t="shared" si="43"/>
        <v>-17.821964570299198</v>
      </c>
      <c r="G465" s="13">
        <f t="shared" si="44"/>
        <v>545.67825152956198</v>
      </c>
      <c r="H465" s="13">
        <f t="shared" si="45"/>
        <v>244.67825152956198</v>
      </c>
      <c r="I465" s="15">
        <f t="shared" si="46"/>
        <v>244.67825152956198</v>
      </c>
      <c r="J465" s="15">
        <f>SUMSQ($H$3:H465)/B465</f>
        <v>39482.494107664759</v>
      </c>
      <c r="K465" s="15">
        <f>SUM($I$3:I465)/B465</f>
        <v>160.84128292188421</v>
      </c>
      <c r="L465" s="15">
        <f t="shared" si="47"/>
        <v>81.288455657661785</v>
      </c>
      <c r="M465" s="15">
        <f>AVERAGE($L$3:L465)</f>
        <v>38.826412848442438</v>
      </c>
      <c r="N465" s="15">
        <f>SUM($H$3:H465)/K465</f>
        <v>1.1268148491920331</v>
      </c>
    </row>
    <row r="466" spans="1:14" x14ac:dyDescent="0.3">
      <c r="A466" s="17">
        <v>41199.666666666664</v>
      </c>
      <c r="B466" s="13">
        <v>464</v>
      </c>
      <c r="C466" s="15">
        <v>466</v>
      </c>
      <c r="D466" s="15" t="s">
        <v>2</v>
      </c>
      <c r="E466" s="15">
        <f t="shared" si="42"/>
        <v>467.78785178998271</v>
      </c>
      <c r="F466" s="13">
        <f t="shared" si="43"/>
        <v>-12.705241857921513</v>
      </c>
      <c r="G466" s="13">
        <f t="shared" si="44"/>
        <v>450.73210941539043</v>
      </c>
      <c r="H466" s="13">
        <f t="shared" si="45"/>
        <v>-15.267890584609574</v>
      </c>
      <c r="I466" s="15">
        <f t="shared" si="46"/>
        <v>15.267890584609574</v>
      </c>
      <c r="J466" s="15">
        <f>SUMSQ($H$3:H466)/B466</f>
        <v>39397.904914507948</v>
      </c>
      <c r="K466" s="15">
        <f>SUM($I$3:I466)/B466</f>
        <v>160.52754716253665</v>
      </c>
      <c r="L466" s="15">
        <f t="shared" si="47"/>
        <v>3.2763713700878916</v>
      </c>
      <c r="M466" s="15">
        <f>AVERAGE($L$3:L466)</f>
        <v>38.749796379739088</v>
      </c>
      <c r="N466" s="15">
        <f>SUM($H$3:H466)/K466</f>
        <v>1.033906381231994</v>
      </c>
    </row>
    <row r="467" spans="1:14" x14ac:dyDescent="0.3">
      <c r="A467" s="17">
        <v>41199.708333333336</v>
      </c>
      <c r="B467" s="13">
        <v>465</v>
      </c>
      <c r="C467" s="15">
        <v>844.428</v>
      </c>
      <c r="D467" s="15" t="s">
        <v>2</v>
      </c>
      <c r="E467" s="15">
        <f t="shared" si="42"/>
        <v>580.77989625298778</v>
      </c>
      <c r="F467" s="13">
        <f t="shared" si="43"/>
        <v>25.003944038356465</v>
      </c>
      <c r="G467" s="13">
        <f t="shared" si="44"/>
        <v>455.08260993206119</v>
      </c>
      <c r="H467" s="13">
        <f t="shared" si="45"/>
        <v>-389.34539006793881</v>
      </c>
      <c r="I467" s="15">
        <f t="shared" si="46"/>
        <v>389.34539006793881</v>
      </c>
      <c r="J467" s="15">
        <f>SUMSQ($H$3:H467)/B467</f>
        <v>39639.177877631919</v>
      </c>
      <c r="K467" s="15">
        <f>SUM($I$3:I467)/B467</f>
        <v>161.01962854512891</v>
      </c>
      <c r="L467" s="15">
        <f t="shared" si="47"/>
        <v>46.10758881372228</v>
      </c>
      <c r="M467" s="15">
        <f>AVERAGE($L$3:L467)</f>
        <v>38.765619589274536</v>
      </c>
      <c r="N467" s="15">
        <f>SUM($H$3:H467)/K467</f>
        <v>-1.3872528257042096</v>
      </c>
    </row>
    <row r="468" spans="1:14" x14ac:dyDescent="0.3">
      <c r="A468" s="17">
        <v>41199.75</v>
      </c>
      <c r="B468" s="13">
        <v>466</v>
      </c>
      <c r="C468" s="15">
        <v>811.56399999999996</v>
      </c>
      <c r="D468" s="15" t="s">
        <v>2</v>
      </c>
      <c r="E468" s="15">
        <f t="shared" si="42"/>
        <v>650.0151273770914</v>
      </c>
      <c r="F468" s="13">
        <f t="shared" si="43"/>
        <v>38.273330164080605</v>
      </c>
      <c r="G468" s="13">
        <f t="shared" si="44"/>
        <v>605.78384029134429</v>
      </c>
      <c r="H468" s="13">
        <f t="shared" si="45"/>
        <v>-205.78015970865567</v>
      </c>
      <c r="I468" s="15">
        <f t="shared" si="46"/>
        <v>205.78015970865567</v>
      </c>
      <c r="J468" s="15">
        <f>SUMSQ($H$3:H468)/B468</f>
        <v>39644.985380318809</v>
      </c>
      <c r="K468" s="15">
        <f>SUM($I$3:I468)/B468</f>
        <v>161.11568118711074</v>
      </c>
      <c r="L468" s="15">
        <f t="shared" si="47"/>
        <v>25.355998998064933</v>
      </c>
      <c r="M468" s="15">
        <f>AVERAGE($L$3:L468)</f>
        <v>38.736843579422157</v>
      </c>
      <c r="N468" s="15">
        <f>SUM($H$3:H468)/K468</f>
        <v>-2.6636457186518752</v>
      </c>
    </row>
    <row r="469" spans="1:14" x14ac:dyDescent="0.3">
      <c r="A469" s="17">
        <v>41199.791666666664</v>
      </c>
      <c r="B469" s="13">
        <v>467</v>
      </c>
      <c r="C469" s="15">
        <v>516</v>
      </c>
      <c r="D469" s="15" t="s">
        <v>2</v>
      </c>
      <c r="E469" s="15">
        <f t="shared" si="42"/>
        <v>609.81058916396398</v>
      </c>
      <c r="F469" s="13">
        <f t="shared" si="43"/>
        <v>14.729969650918196</v>
      </c>
      <c r="G469" s="13">
        <f t="shared" si="44"/>
        <v>688.28845754117197</v>
      </c>
      <c r="H469" s="13">
        <f t="shared" si="45"/>
        <v>172.28845754117197</v>
      </c>
      <c r="I469" s="15">
        <f t="shared" si="46"/>
        <v>172.28845754117197</v>
      </c>
      <c r="J469" s="15">
        <f>SUMSQ($H$3:H469)/B469</f>
        <v>39623.654175225871</v>
      </c>
      <c r="K469" s="15">
        <f>SUM($I$3:I469)/B469</f>
        <v>161.13960576174469</v>
      </c>
      <c r="L469" s="15">
        <f t="shared" si="47"/>
        <v>33.389235957591467</v>
      </c>
      <c r="M469" s="15">
        <f>AVERAGE($L$3:L469)</f>
        <v>38.725392599503884</v>
      </c>
      <c r="N469" s="15">
        <f>SUM($H$3:H469)/K469</f>
        <v>-1.5940627113135049</v>
      </c>
    </row>
    <row r="470" spans="1:14" x14ac:dyDescent="0.3">
      <c r="A470" s="17">
        <v>41199.833333333336</v>
      </c>
      <c r="B470" s="13">
        <v>468</v>
      </c>
      <c r="C470" s="15">
        <v>414</v>
      </c>
      <c r="D470" s="15" t="s">
        <v>2</v>
      </c>
      <c r="E470" s="15">
        <f t="shared" si="42"/>
        <v>551.06741241477471</v>
      </c>
      <c r="F470" s="13">
        <f t="shared" si="43"/>
        <v>-7.3119742691140459</v>
      </c>
      <c r="G470" s="13">
        <f t="shared" si="44"/>
        <v>624.54055881488216</v>
      </c>
      <c r="H470" s="13">
        <f t="shared" si="45"/>
        <v>210.54055881488216</v>
      </c>
      <c r="I470" s="15">
        <f t="shared" si="46"/>
        <v>210.54055881488216</v>
      </c>
      <c r="J470" s="15">
        <f>SUMSQ($H$3:H470)/B470</f>
        <v>39633.704757984109</v>
      </c>
      <c r="K470" s="15">
        <f>SUM($I$3:I470)/B470</f>
        <v>161.24516335373858</v>
      </c>
      <c r="L470" s="15">
        <f t="shared" si="47"/>
        <v>50.855207443208251</v>
      </c>
      <c r="M470" s="15">
        <f>AVERAGE($L$3:L470)</f>
        <v>38.75131100728958</v>
      </c>
      <c r="N470" s="15">
        <f>SUM($H$3:H470)/K470</f>
        <v>-0.28730212480261508</v>
      </c>
    </row>
    <row r="471" spans="1:14" x14ac:dyDescent="0.3">
      <c r="A471" s="17">
        <v>41200.625</v>
      </c>
      <c r="B471" s="13">
        <v>469</v>
      </c>
      <c r="C471" s="15">
        <v>353</v>
      </c>
      <c r="D471" s="15" t="s">
        <v>2</v>
      </c>
      <c r="E471" s="15">
        <f t="shared" si="42"/>
        <v>491.64718869034226</v>
      </c>
      <c r="F471" s="13">
        <f t="shared" si="43"/>
        <v>-22.944449105709563</v>
      </c>
      <c r="G471" s="13">
        <f t="shared" si="44"/>
        <v>543.75543814566072</v>
      </c>
      <c r="H471" s="13">
        <f t="shared" si="45"/>
        <v>190.75543814566072</v>
      </c>
      <c r="I471" s="15">
        <f t="shared" si="46"/>
        <v>190.75543814566072</v>
      </c>
      <c r="J471" s="15">
        <f>SUMSQ($H$3:H471)/B471</f>
        <v>39626.783505157153</v>
      </c>
      <c r="K471" s="15">
        <f>SUM($I$3:I471)/B471</f>
        <v>161.30808504839086</v>
      </c>
      <c r="L471" s="15">
        <f t="shared" si="47"/>
        <v>54.038367746646102</v>
      </c>
      <c r="M471" s="15">
        <f>AVERAGE($L$3:L471)</f>
        <v>38.78390601099823</v>
      </c>
      <c r="N471" s="15">
        <f>SUM($H$3:H471)/K471</f>
        <v>0.89536342866298024</v>
      </c>
    </row>
    <row r="472" spans="1:14" x14ac:dyDescent="0.3">
      <c r="A472" s="17">
        <v>41200.666666666664</v>
      </c>
      <c r="B472" s="13">
        <v>470</v>
      </c>
      <c r="C472" s="15">
        <v>450</v>
      </c>
      <c r="D472" s="15" t="s">
        <v>2</v>
      </c>
      <c r="E472" s="15">
        <f t="shared" si="42"/>
        <v>479.15303208323957</v>
      </c>
      <c r="F472" s="13">
        <f t="shared" si="43"/>
        <v>-19.8093613561275</v>
      </c>
      <c r="G472" s="13">
        <f t="shared" si="44"/>
        <v>468.7027395846327</v>
      </c>
      <c r="H472" s="13">
        <f t="shared" si="45"/>
        <v>18.702739584632695</v>
      </c>
      <c r="I472" s="15">
        <f t="shared" si="46"/>
        <v>18.702739584632695</v>
      </c>
      <c r="J472" s="15">
        <f>SUMSQ($H$3:H472)/B472</f>
        <v>39543.215439120584</v>
      </c>
      <c r="K472" s="15">
        <f>SUM($I$3:I472)/B472</f>
        <v>161.00466941974457</v>
      </c>
      <c r="L472" s="15">
        <f t="shared" si="47"/>
        <v>4.1561643521405989</v>
      </c>
      <c r="M472" s="15">
        <f>AVERAGE($L$3:L472)</f>
        <v>38.710229964915555</v>
      </c>
      <c r="N472" s="15">
        <f>SUM($H$3:H472)/K472</f>
        <v>1.0132134693518031</v>
      </c>
    </row>
    <row r="473" spans="1:14" x14ac:dyDescent="0.3">
      <c r="A473" s="17">
        <v>41200.708333333336</v>
      </c>
      <c r="B473" s="13">
        <v>471</v>
      </c>
      <c r="C473" s="15">
        <v>844.428</v>
      </c>
      <c r="D473" s="15" t="s">
        <v>2</v>
      </c>
      <c r="E473" s="15">
        <f t="shared" si="42"/>
        <v>588.73552245826772</v>
      </c>
      <c r="F473" s="13">
        <f t="shared" si="43"/>
        <v>19.008194163219194</v>
      </c>
      <c r="G473" s="13">
        <f t="shared" si="44"/>
        <v>459.34367072711206</v>
      </c>
      <c r="H473" s="13">
        <f t="shared" si="45"/>
        <v>-385.08432927288794</v>
      </c>
      <c r="I473" s="15">
        <f t="shared" si="46"/>
        <v>385.08432927288794</v>
      </c>
      <c r="J473" s="15">
        <f>SUMSQ($H$3:H473)/B473</f>
        <v>39774.100206025956</v>
      </c>
      <c r="K473" s="15">
        <f>SUM($I$3:I473)/B473</f>
        <v>161.48042241306334</v>
      </c>
      <c r="L473" s="15">
        <f t="shared" si="47"/>
        <v>45.602979682446339</v>
      </c>
      <c r="M473" s="15">
        <f>AVERAGE($L$3:L473)</f>
        <v>38.724864253063181</v>
      </c>
      <c r="N473" s="15">
        <f>SUM($H$3:H473)/K473</f>
        <v>-1.3744838307427727</v>
      </c>
    </row>
    <row r="474" spans="1:14" x14ac:dyDescent="0.3">
      <c r="A474" s="17">
        <v>41200.75</v>
      </c>
      <c r="B474" s="13">
        <v>472</v>
      </c>
      <c r="C474" s="15">
        <v>788</v>
      </c>
      <c r="D474" s="15" t="s">
        <v>2</v>
      </c>
      <c r="E474" s="15">
        <f t="shared" si="42"/>
        <v>648.51486572078738</v>
      </c>
      <c r="F474" s="13">
        <f t="shared" si="43"/>
        <v>31.239538893009332</v>
      </c>
      <c r="G474" s="13">
        <f t="shared" si="44"/>
        <v>607.7437166214869</v>
      </c>
      <c r="H474" s="13">
        <f t="shared" si="45"/>
        <v>-180.2562833785131</v>
      </c>
      <c r="I474" s="15">
        <f t="shared" si="46"/>
        <v>180.2562833785131</v>
      </c>
      <c r="J474" s="15">
        <f>SUMSQ($H$3:H474)/B474</f>
        <v>39758.672721897587</v>
      </c>
      <c r="K474" s="15">
        <f>SUM($I$3:I474)/B474</f>
        <v>161.52020177951559</v>
      </c>
      <c r="L474" s="15">
        <f t="shared" si="47"/>
        <v>22.875162865293539</v>
      </c>
      <c r="M474" s="15">
        <f>AVERAGE($L$3:L474)</f>
        <v>38.691284377241637</v>
      </c>
      <c r="N474" s="15">
        <f>SUM($H$3:H474)/K474</f>
        <v>-2.4901437005125797</v>
      </c>
    </row>
    <row r="475" spans="1:14" x14ac:dyDescent="0.3">
      <c r="A475" s="17">
        <v>41200.791666666664</v>
      </c>
      <c r="B475" s="13">
        <v>473</v>
      </c>
      <c r="C475" s="15">
        <v>513</v>
      </c>
      <c r="D475" s="15" t="s">
        <v>2</v>
      </c>
      <c r="E475" s="15">
        <f t="shared" si="42"/>
        <v>607.86040600455112</v>
      </c>
      <c r="F475" s="13">
        <f t="shared" si="43"/>
        <v>9.671339310235652</v>
      </c>
      <c r="G475" s="13">
        <f t="shared" si="44"/>
        <v>679.75440461379674</v>
      </c>
      <c r="H475" s="13">
        <f t="shared" si="45"/>
        <v>166.75440461379674</v>
      </c>
      <c r="I475" s="15">
        <f t="shared" si="46"/>
        <v>166.75440461379674</v>
      </c>
      <c r="J475" s="15">
        <f>SUMSQ($H$3:H475)/B475</f>
        <v>39733.404981382162</v>
      </c>
      <c r="K475" s="15">
        <f>SUM($I$3:I475)/B475</f>
        <v>161.53126774745274</v>
      </c>
      <c r="L475" s="15">
        <f t="shared" si="47"/>
        <v>32.505731893527631</v>
      </c>
      <c r="M475" s="15">
        <f>AVERAGE($L$3:L475)</f>
        <v>38.678207099263382</v>
      </c>
      <c r="N475" s="15">
        <f>SUM($H$3:H475)/K475</f>
        <v>-1.4576379646887141</v>
      </c>
    </row>
    <row r="476" spans="1:14" x14ac:dyDescent="0.3">
      <c r="A476" s="17">
        <v>41200.833333333336</v>
      </c>
      <c r="B476" s="13">
        <v>474</v>
      </c>
      <c r="C476" s="15">
        <v>387</v>
      </c>
      <c r="D476" s="15" t="s">
        <v>2</v>
      </c>
      <c r="E476" s="15">
        <f t="shared" si="42"/>
        <v>541.60228420318572</v>
      </c>
      <c r="F476" s="13">
        <f t="shared" si="43"/>
        <v>-13.107499023244667</v>
      </c>
      <c r="G476" s="13">
        <f t="shared" si="44"/>
        <v>617.5317453147868</v>
      </c>
      <c r="H476" s="13">
        <f t="shared" si="45"/>
        <v>230.5317453147868</v>
      </c>
      <c r="I476" s="15">
        <f t="shared" si="46"/>
        <v>230.5317453147868</v>
      </c>
      <c r="J476" s="15">
        <f>SUMSQ($H$3:H476)/B476</f>
        <v>39761.699244286167</v>
      </c>
      <c r="K476" s="15">
        <f>SUM($I$3:I476)/B476</f>
        <v>161.67683837523194</v>
      </c>
      <c r="L476" s="15">
        <f t="shared" si="47"/>
        <v>59.568926437929406</v>
      </c>
      <c r="M476" s="15">
        <f>AVERAGE($L$3:L476)</f>
        <v>38.722280346813314</v>
      </c>
      <c r="N476" s="15">
        <f>SUM($H$3:H476)/K476</f>
        <v>-3.0445690846413929E-2</v>
      </c>
    </row>
    <row r="477" spans="1:14" x14ac:dyDescent="0.3">
      <c r="A477" s="17">
        <v>41201.625</v>
      </c>
      <c r="B477" s="13">
        <v>475</v>
      </c>
      <c r="C477" s="15">
        <v>395</v>
      </c>
      <c r="D477" s="15" t="s">
        <v>2</v>
      </c>
      <c r="E477" s="15">
        <f t="shared" si="42"/>
        <v>497.62159894222998</v>
      </c>
      <c r="F477" s="13">
        <f t="shared" si="43"/>
        <v>-22.36945489455799</v>
      </c>
      <c r="G477" s="13">
        <f t="shared" si="44"/>
        <v>528.494785179941</v>
      </c>
      <c r="H477" s="13">
        <f t="shared" si="45"/>
        <v>133.494785179941</v>
      </c>
      <c r="I477" s="15">
        <f t="shared" si="46"/>
        <v>133.494785179941</v>
      </c>
      <c r="J477" s="15">
        <f>SUMSQ($H$3:H477)/B477</f>
        <v>39715.50799886712</v>
      </c>
      <c r="K477" s="15">
        <f>SUM($I$3:I477)/B477</f>
        <v>161.61750773692606</v>
      </c>
      <c r="L477" s="15">
        <f t="shared" si="47"/>
        <v>33.796148146820506</v>
      </c>
      <c r="M477" s="15">
        <f>AVERAGE($L$3:L477)</f>
        <v>38.711909542181743</v>
      </c>
      <c r="N477" s="15">
        <f>SUM($H$3:H477)/K477</f>
        <v>0.79553523589181718</v>
      </c>
    </row>
    <row r="478" spans="1:14" x14ac:dyDescent="0.3">
      <c r="A478" s="17">
        <v>41201.666666666664</v>
      </c>
      <c r="B478" s="13">
        <v>476</v>
      </c>
      <c r="C478" s="15">
        <v>534.428</v>
      </c>
      <c r="D478" s="15" t="s">
        <v>2</v>
      </c>
      <c r="E478" s="15">
        <f t="shared" si="42"/>
        <v>508.66351925956093</v>
      </c>
      <c r="F478" s="13">
        <f t="shared" si="43"/>
        <v>-12.346042330991306</v>
      </c>
      <c r="G478" s="13">
        <f t="shared" si="44"/>
        <v>475.252144047672</v>
      </c>
      <c r="H478" s="13">
        <f t="shared" si="45"/>
        <v>-59.175855952327993</v>
      </c>
      <c r="I478" s="15">
        <f t="shared" si="46"/>
        <v>59.175855952327993</v>
      </c>
      <c r="J478" s="15">
        <f>SUMSQ($H$3:H478)/B478</f>
        <v>39639.428742415068</v>
      </c>
      <c r="K478" s="15">
        <f>SUM($I$3:I478)/B478</f>
        <v>161.40229418275672</v>
      </c>
      <c r="L478" s="15">
        <f t="shared" si="47"/>
        <v>11.072746179528018</v>
      </c>
      <c r="M478" s="15">
        <f>AVERAGE($L$3:L478)</f>
        <v>38.653844072932472</v>
      </c>
      <c r="N478" s="15">
        <f>SUM($H$3:H478)/K478</f>
        <v>0.42996022169819315</v>
      </c>
    </row>
    <row r="479" spans="1:14" x14ac:dyDescent="0.3">
      <c r="A479" s="17">
        <v>41201.708333333336</v>
      </c>
      <c r="B479" s="13">
        <v>477</v>
      </c>
      <c r="C479" s="15">
        <v>425</v>
      </c>
      <c r="D479" s="15" t="s">
        <v>2</v>
      </c>
      <c r="E479" s="15">
        <f t="shared" si="42"/>
        <v>483.56446348169266</v>
      </c>
      <c r="F479" s="13">
        <f t="shared" si="43"/>
        <v>-16.171946365054396</v>
      </c>
      <c r="G479" s="13">
        <f t="shared" si="44"/>
        <v>496.31747692856965</v>
      </c>
      <c r="H479" s="13">
        <f t="shared" si="45"/>
        <v>71.317476928569647</v>
      </c>
      <c r="I479" s="15">
        <f t="shared" si="46"/>
        <v>71.317476928569647</v>
      </c>
      <c r="J479" s="15">
        <f>SUMSQ($H$3:H479)/B479</f>
        <v>39566.99007107973</v>
      </c>
      <c r="K479" s="15">
        <f>SUM($I$3:I479)/B479</f>
        <v>161.21343712352362</v>
      </c>
      <c r="L479" s="15">
        <f t="shared" si="47"/>
        <v>16.780582806722268</v>
      </c>
      <c r="M479" s="15">
        <f>AVERAGE($L$3:L479)</f>
        <v>38.607988179292619</v>
      </c>
      <c r="N479" s="15">
        <f>SUM($H$3:H479)/K479</f>
        <v>0.87284314278448127</v>
      </c>
    </row>
    <row r="480" spans="1:14" x14ac:dyDescent="0.3">
      <c r="A480" s="17">
        <v>41201.75</v>
      </c>
      <c r="B480" s="13">
        <v>478</v>
      </c>
      <c r="C480" s="15">
        <v>233</v>
      </c>
      <c r="D480" s="15" t="s">
        <v>2</v>
      </c>
      <c r="E480" s="15">
        <f t="shared" si="42"/>
        <v>408.39512443718479</v>
      </c>
      <c r="F480" s="13">
        <f t="shared" si="43"/>
        <v>-33.871164168890438</v>
      </c>
      <c r="G480" s="13">
        <f t="shared" si="44"/>
        <v>467.39251711663826</v>
      </c>
      <c r="H480" s="13">
        <f t="shared" si="45"/>
        <v>234.39251711663826</v>
      </c>
      <c r="I480" s="15">
        <f t="shared" si="46"/>
        <v>234.39251711663826</v>
      </c>
      <c r="J480" s="15">
        <f>SUMSQ($H$3:H480)/B480</f>
        <v>39599.150870262143</v>
      </c>
      <c r="K480" s="15">
        <f>SUM($I$3:I480)/B480</f>
        <v>161.36653143313265</v>
      </c>
      <c r="L480" s="15">
        <f t="shared" si="47"/>
        <v>100.59764683117523</v>
      </c>
      <c r="M480" s="15">
        <f>AVERAGE($L$3:L480)</f>
        <v>38.737673657643832</v>
      </c>
      <c r="N480" s="15">
        <f>SUM($H$3:H480)/K480</f>
        <v>2.3245623296430606</v>
      </c>
    </row>
    <row r="481" spans="1:14" x14ac:dyDescent="0.3">
      <c r="A481" s="17">
        <v>41201.791666666664</v>
      </c>
      <c r="B481" s="13">
        <v>479</v>
      </c>
      <c r="C481" s="15">
        <v>232</v>
      </c>
      <c r="D481" s="15" t="s">
        <v>2</v>
      </c>
      <c r="E481" s="15">
        <f t="shared" si="42"/>
        <v>355.47658710602934</v>
      </c>
      <c r="F481" s="13">
        <f t="shared" si="43"/>
        <v>-39.585376117569936</v>
      </c>
      <c r="G481" s="13">
        <f t="shared" si="44"/>
        <v>374.52396026829433</v>
      </c>
      <c r="H481" s="13">
        <f t="shared" si="45"/>
        <v>142.52396026829433</v>
      </c>
      <c r="I481" s="15">
        <f t="shared" si="46"/>
        <v>142.52396026829433</v>
      </c>
      <c r="J481" s="15">
        <f>SUMSQ($H$3:H481)/B481</f>
        <v>39558.887672726225</v>
      </c>
      <c r="K481" s="15">
        <f>SUM($I$3:I481)/B481</f>
        <v>161.32719412381149</v>
      </c>
      <c r="L481" s="15">
        <f t="shared" si="47"/>
        <v>61.432741494954456</v>
      </c>
      <c r="M481" s="15">
        <f>AVERAGE($L$3:L481)</f>
        <v>38.785053757512962</v>
      </c>
      <c r="N481" s="15">
        <f>SUM($H$3:H481)/K481</f>
        <v>3.208575735257992</v>
      </c>
    </row>
    <row r="482" spans="1:14" x14ac:dyDescent="0.3">
      <c r="A482" s="17">
        <v>41201.833333333336</v>
      </c>
      <c r="B482" s="13">
        <v>480</v>
      </c>
      <c r="C482" s="15">
        <v>229</v>
      </c>
      <c r="D482" s="15" t="s">
        <v>2</v>
      </c>
      <c r="E482" s="15">
        <f t="shared" si="42"/>
        <v>317.53361097422055</v>
      </c>
      <c r="F482" s="13">
        <f t="shared" si="43"/>
        <v>-39.092656121841593</v>
      </c>
      <c r="G482" s="13">
        <f t="shared" si="44"/>
        <v>315.89121098845942</v>
      </c>
      <c r="H482" s="13">
        <f t="shared" si="45"/>
        <v>86.89121098845942</v>
      </c>
      <c r="I482" s="15">
        <f t="shared" si="46"/>
        <v>86.89121098845942</v>
      </c>
      <c r="J482" s="15">
        <f>SUMSQ($H$3:H482)/B482</f>
        <v>39492.202662047719</v>
      </c>
      <c r="K482" s="15">
        <f>SUM($I$3:I482)/B482</f>
        <v>161.17211915894617</v>
      </c>
      <c r="L482" s="15">
        <f t="shared" si="47"/>
        <v>37.943760256969178</v>
      </c>
      <c r="M482" s="15">
        <f>AVERAGE($L$3:L482)</f>
        <v>38.783301062720163</v>
      </c>
      <c r="N482" s="15">
        <f>SUM($H$3:H482)/K482</f>
        <v>3.7507835390263997</v>
      </c>
    </row>
    <row r="483" spans="1:14" x14ac:dyDescent="0.3">
      <c r="A483" s="17">
        <v>41202.625</v>
      </c>
      <c r="B483" s="13">
        <v>481</v>
      </c>
      <c r="C483" s="15">
        <v>499</v>
      </c>
      <c r="D483" s="15" t="s">
        <v>2</v>
      </c>
      <c r="E483" s="15">
        <f t="shared" si="42"/>
        <v>371.97352768195435</v>
      </c>
      <c r="F483" s="13">
        <f t="shared" si="43"/>
        <v>-11.032884272968975</v>
      </c>
      <c r="G483" s="13">
        <f t="shared" si="44"/>
        <v>278.44095485237898</v>
      </c>
      <c r="H483" s="13">
        <f t="shared" si="45"/>
        <v>-220.55904514762102</v>
      </c>
      <c r="I483" s="15">
        <f t="shared" si="46"/>
        <v>220.55904514762102</v>
      </c>
      <c r="J483" s="15">
        <f>SUMSQ($H$3:H483)/B483</f>
        <v>39511.234033636872</v>
      </c>
      <c r="K483" s="15">
        <f>SUM($I$3:I483)/B483</f>
        <v>161.29558470154214</v>
      </c>
      <c r="L483" s="15">
        <f t="shared" si="47"/>
        <v>44.200209448421049</v>
      </c>
      <c r="M483" s="15">
        <f>AVERAGE($L$3:L483)</f>
        <v>38.794562826515794</v>
      </c>
      <c r="N483" s="15">
        <f>SUM($H$3:H483)/K483</f>
        <v>2.3804909914566599</v>
      </c>
    </row>
    <row r="484" spans="1:14" x14ac:dyDescent="0.3">
      <c r="A484" s="17">
        <v>41202.666666666664</v>
      </c>
      <c r="B484" s="13">
        <v>482</v>
      </c>
      <c r="C484" s="15">
        <v>534.428</v>
      </c>
      <c r="D484" s="15" t="s">
        <v>2</v>
      </c>
      <c r="E484" s="15">
        <f t="shared" si="42"/>
        <v>420.70986937736802</v>
      </c>
      <c r="F484" s="13">
        <f t="shared" si="43"/>
        <v>6.8978835175458189</v>
      </c>
      <c r="G484" s="13">
        <f t="shared" si="44"/>
        <v>360.94064340898535</v>
      </c>
      <c r="H484" s="13">
        <f t="shared" si="45"/>
        <v>-173.48735659101465</v>
      </c>
      <c r="I484" s="15">
        <f t="shared" si="46"/>
        <v>173.48735659101465</v>
      </c>
      <c r="J484" s="15">
        <f>SUMSQ($H$3:H484)/B484</f>
        <v>39491.704218000566</v>
      </c>
      <c r="K484" s="15">
        <f>SUM($I$3:I484)/B484</f>
        <v>161.32087883409292</v>
      </c>
      <c r="L484" s="15">
        <f t="shared" si="47"/>
        <v>32.462250591476241</v>
      </c>
      <c r="M484" s="15">
        <f>AVERAGE($L$3:L484)</f>
        <v>38.781425249264679</v>
      </c>
      <c r="N484" s="15">
        <f>SUM($H$3:H484)/K484</f>
        <v>1.3046998706794797</v>
      </c>
    </row>
    <row r="485" spans="1:14" x14ac:dyDescent="0.3">
      <c r="A485" s="17">
        <v>41202.708333333336</v>
      </c>
      <c r="B485" s="13">
        <v>483</v>
      </c>
      <c r="C485" s="15">
        <v>731</v>
      </c>
      <c r="D485" s="15" t="s">
        <v>2</v>
      </c>
      <c r="E485" s="15">
        <f t="shared" si="42"/>
        <v>513.79690856415755</v>
      </c>
      <c r="F485" s="13">
        <f t="shared" si="43"/>
        <v>32.75463021831893</v>
      </c>
      <c r="G485" s="13">
        <f t="shared" si="44"/>
        <v>427.60775289491386</v>
      </c>
      <c r="H485" s="13">
        <f t="shared" si="45"/>
        <v>-303.39224710508614</v>
      </c>
      <c r="I485" s="15">
        <f t="shared" si="46"/>
        <v>303.39224710508614</v>
      </c>
      <c r="J485" s="15">
        <f>SUMSQ($H$3:H485)/B485</f>
        <v>39600.514055237574</v>
      </c>
      <c r="K485" s="15">
        <f>SUM($I$3:I485)/B485</f>
        <v>161.61502245370161</v>
      </c>
      <c r="L485" s="15">
        <f t="shared" si="47"/>
        <v>41.503727374156789</v>
      </c>
      <c r="M485" s="15">
        <f>AVERAGE($L$3:L485)</f>
        <v>38.787061485548101</v>
      </c>
      <c r="N485" s="15">
        <f>SUM($H$3:H485)/K485</f>
        <v>-0.57492747853290249</v>
      </c>
    </row>
    <row r="486" spans="1:14" x14ac:dyDescent="0.3">
      <c r="A486" s="17">
        <v>41202.75</v>
      </c>
      <c r="B486" s="13">
        <v>484</v>
      </c>
      <c r="C486" s="15">
        <v>521</v>
      </c>
      <c r="D486" s="15" t="s">
        <v>2</v>
      </c>
      <c r="E486" s="15">
        <f t="shared" si="42"/>
        <v>515.95783599491028</v>
      </c>
      <c r="F486" s="13">
        <f t="shared" si="43"/>
        <v>23.576519382049071</v>
      </c>
      <c r="G486" s="13">
        <f t="shared" si="44"/>
        <v>546.55153878247643</v>
      </c>
      <c r="H486" s="13">
        <f t="shared" si="45"/>
        <v>25.551538782476428</v>
      </c>
      <c r="I486" s="15">
        <f t="shared" si="46"/>
        <v>25.551538782476428</v>
      </c>
      <c r="J486" s="15">
        <f>SUMSQ($H$3:H486)/B486</f>
        <v>39520.04373928492</v>
      </c>
      <c r="K486" s="15">
        <f>SUM($I$3:I486)/B486</f>
        <v>161.33389955355443</v>
      </c>
      <c r="L486" s="15">
        <f t="shared" si="47"/>
        <v>4.9043260618956674</v>
      </c>
      <c r="M486" s="15">
        <f>AVERAGE($L$3:L486)</f>
        <v>38.717055833846345</v>
      </c>
      <c r="N486" s="15">
        <f>SUM($H$3:H486)/K486</f>
        <v>-0.41755253394533409</v>
      </c>
    </row>
    <row r="487" spans="1:14" x14ac:dyDescent="0.3">
      <c r="A487" s="17">
        <v>41202.791666666664</v>
      </c>
      <c r="B487" s="13">
        <v>485</v>
      </c>
      <c r="C487" s="15">
        <v>345</v>
      </c>
      <c r="D487" s="15" t="s">
        <v>2</v>
      </c>
      <c r="E487" s="15">
        <f t="shared" si="42"/>
        <v>464.6704851964372</v>
      </c>
      <c r="F487" s="13">
        <f t="shared" si="43"/>
        <v>1.1173583278924237</v>
      </c>
      <c r="G487" s="13">
        <f t="shared" si="44"/>
        <v>539.53435537695941</v>
      </c>
      <c r="H487" s="13">
        <f t="shared" si="45"/>
        <v>194.53435537695941</v>
      </c>
      <c r="I487" s="15">
        <f t="shared" si="46"/>
        <v>194.53435537695941</v>
      </c>
      <c r="J487" s="15">
        <f>SUMSQ($H$3:H487)/B487</f>
        <v>39516.587186053257</v>
      </c>
      <c r="K487" s="15">
        <f>SUM($I$3:I487)/B487</f>
        <v>161.40235410164394</v>
      </c>
      <c r="L487" s="15">
        <f t="shared" si="47"/>
        <v>56.386769674480988</v>
      </c>
      <c r="M487" s="15">
        <f>AVERAGE($L$3:L487)</f>
        <v>38.753488233517757</v>
      </c>
      <c r="N487" s="15">
        <f>SUM($H$3:H487)/K487</f>
        <v>0.78790038419765218</v>
      </c>
    </row>
    <row r="488" spans="1:14" x14ac:dyDescent="0.3">
      <c r="A488" s="17">
        <v>41202.833333333336</v>
      </c>
      <c r="B488" s="13">
        <v>486</v>
      </c>
      <c r="C488" s="15">
        <v>259</v>
      </c>
      <c r="D488" s="15" t="s">
        <v>2</v>
      </c>
      <c r="E488" s="15">
        <f t="shared" si="42"/>
        <v>402.96933963750598</v>
      </c>
      <c r="F488" s="13">
        <f t="shared" si="43"/>
        <v>-17.728192838154669</v>
      </c>
      <c r="G488" s="13">
        <f t="shared" si="44"/>
        <v>465.78784352432962</v>
      </c>
      <c r="H488" s="13">
        <f t="shared" si="45"/>
        <v>206.78784352432962</v>
      </c>
      <c r="I488" s="15">
        <f t="shared" si="46"/>
        <v>206.78784352432962</v>
      </c>
      <c r="J488" s="15">
        <f>SUMSQ($H$3:H488)/B488</f>
        <v>39523.263369270106</v>
      </c>
      <c r="K488" s="15">
        <f>SUM($I$3:I488)/B488</f>
        <v>161.49573988234906</v>
      </c>
      <c r="L488" s="15">
        <f t="shared" si="47"/>
        <v>79.840866225609886</v>
      </c>
      <c r="M488" s="15">
        <f>AVERAGE($L$3:L488)</f>
        <v>38.838030163542641</v>
      </c>
      <c r="N488" s="15">
        <f>SUM($H$3:H488)/K488</f>
        <v>2.0678986366743208</v>
      </c>
    </row>
    <row r="489" spans="1:14" x14ac:dyDescent="0.3">
      <c r="A489" s="17">
        <v>41203.625</v>
      </c>
      <c r="B489" s="13">
        <v>487</v>
      </c>
      <c r="C489" s="15">
        <v>499</v>
      </c>
      <c r="D489" s="15" t="s">
        <v>2</v>
      </c>
      <c r="E489" s="15">
        <f t="shared" si="42"/>
        <v>431.77853774625413</v>
      </c>
      <c r="F489" s="13">
        <f t="shared" si="43"/>
        <v>-3.7669755540838228</v>
      </c>
      <c r="G489" s="13">
        <f t="shared" si="44"/>
        <v>385.24114679935133</v>
      </c>
      <c r="H489" s="13">
        <f t="shared" si="45"/>
        <v>-113.75885320064867</v>
      </c>
      <c r="I489" s="15">
        <f t="shared" si="46"/>
        <v>113.75885320064867</v>
      </c>
      <c r="J489" s="15">
        <f>SUMSQ($H$3:H489)/B489</f>
        <v>39468.679823710059</v>
      </c>
      <c r="K489" s="15">
        <f>SUM($I$3:I489)/B489</f>
        <v>161.3977175277665</v>
      </c>
      <c r="L489" s="15">
        <f t="shared" si="47"/>
        <v>22.797365370871479</v>
      </c>
      <c r="M489" s="15">
        <f>AVERAGE($L$3:L489)</f>
        <v>38.805092453496087</v>
      </c>
      <c r="N489" s="15">
        <f>SUM($H$3:H489)/K489</f>
        <v>1.3643189662387223</v>
      </c>
    </row>
    <row r="490" spans="1:14" x14ac:dyDescent="0.3">
      <c r="A490" s="17">
        <v>41203.666666666664</v>
      </c>
      <c r="B490" s="13">
        <v>488</v>
      </c>
      <c r="C490" s="15">
        <v>534.428</v>
      </c>
      <c r="D490" s="15" t="s">
        <v>2</v>
      </c>
      <c r="E490" s="15">
        <f t="shared" si="42"/>
        <v>462.57337642237786</v>
      </c>
      <c r="F490" s="13">
        <f t="shared" si="43"/>
        <v>6.601568714978443</v>
      </c>
      <c r="G490" s="13">
        <f t="shared" si="44"/>
        <v>428.01156219217029</v>
      </c>
      <c r="H490" s="13">
        <f t="shared" si="45"/>
        <v>-106.41643780782971</v>
      </c>
      <c r="I490" s="15">
        <f t="shared" si="46"/>
        <v>106.41643780782971</v>
      </c>
      <c r="J490" s="15">
        <f>SUMSQ($H$3:H490)/B490</f>
        <v>39411.007238488746</v>
      </c>
      <c r="K490" s="15">
        <f>SUM($I$3:I490)/B490</f>
        <v>161.28505097096337</v>
      </c>
      <c r="L490" s="15">
        <f t="shared" si="47"/>
        <v>19.91221227327717</v>
      </c>
      <c r="M490" s="15">
        <f>AVERAGE($L$3:L490)</f>
        <v>38.766377535094001</v>
      </c>
      <c r="N490" s="15">
        <f>SUM($H$3:H490)/K490</f>
        <v>0.70546853932188935</v>
      </c>
    </row>
    <row r="491" spans="1:14" x14ac:dyDescent="0.3">
      <c r="A491" s="17">
        <v>41203.708333333336</v>
      </c>
      <c r="B491" s="13">
        <v>489</v>
      </c>
      <c r="C491" s="15">
        <v>491</v>
      </c>
      <c r="D491" s="15" t="s">
        <v>2</v>
      </c>
      <c r="E491" s="15">
        <f t="shared" si="42"/>
        <v>471.10136349566449</v>
      </c>
      <c r="F491" s="13">
        <f t="shared" si="43"/>
        <v>7.1794942224708969</v>
      </c>
      <c r="G491" s="13">
        <f t="shared" si="44"/>
        <v>469.1749451373563</v>
      </c>
      <c r="H491" s="13">
        <f t="shared" si="45"/>
        <v>-21.825054862643697</v>
      </c>
      <c r="I491" s="15">
        <f t="shared" si="46"/>
        <v>21.825054862643697</v>
      </c>
      <c r="J491" s="15">
        <f>SUMSQ($H$3:H491)/B491</f>
        <v>39331.386227816489</v>
      </c>
      <c r="K491" s="15">
        <f>SUM($I$3:I491)/B491</f>
        <v>160.99985670489318</v>
      </c>
      <c r="L491" s="15">
        <f t="shared" si="47"/>
        <v>4.4450213569539097</v>
      </c>
      <c r="M491" s="15">
        <f>AVERAGE($L$3:L491)</f>
        <v>38.696190712643819</v>
      </c>
      <c r="N491" s="15">
        <f>SUM($H$3:H491)/K491</f>
        <v>0.57115873481087087</v>
      </c>
    </row>
    <row r="492" spans="1:14" x14ac:dyDescent="0.3">
      <c r="A492" s="17">
        <v>41203.75</v>
      </c>
      <c r="B492" s="13">
        <v>490</v>
      </c>
      <c r="C492" s="15">
        <v>413</v>
      </c>
      <c r="D492" s="15" t="s">
        <v>2</v>
      </c>
      <c r="E492" s="15">
        <f t="shared" si="42"/>
        <v>453.67095444696508</v>
      </c>
      <c r="F492" s="13">
        <f t="shared" si="43"/>
        <v>-0.20347675888019268</v>
      </c>
      <c r="G492" s="13">
        <f t="shared" si="44"/>
        <v>478.28085771813539</v>
      </c>
      <c r="H492" s="13">
        <f t="shared" si="45"/>
        <v>65.280857718135394</v>
      </c>
      <c r="I492" s="15">
        <f t="shared" si="46"/>
        <v>65.280857718135394</v>
      </c>
      <c r="J492" s="15">
        <f>SUMSQ($H$3:H492)/B492</f>
        <v>39259.815215891183</v>
      </c>
      <c r="K492" s="15">
        <f>SUM($I$3:I492)/B492</f>
        <v>160.80451180900184</v>
      </c>
      <c r="L492" s="15">
        <f t="shared" si="47"/>
        <v>15.806503079451669</v>
      </c>
      <c r="M492" s="15">
        <f>AVERAGE($L$3:L492)</f>
        <v>38.649477064412814</v>
      </c>
      <c r="N492" s="15">
        <f>SUM($H$3:H492)/K492</f>
        <v>0.97781666950486357</v>
      </c>
    </row>
    <row r="493" spans="1:14" x14ac:dyDescent="0.3">
      <c r="A493" s="17">
        <v>41203.791666666664</v>
      </c>
      <c r="B493" s="13">
        <v>491</v>
      </c>
      <c r="C493" s="15">
        <v>266</v>
      </c>
      <c r="D493" s="15" t="s">
        <v>2</v>
      </c>
      <c r="E493" s="15">
        <f t="shared" si="42"/>
        <v>397.36966811287556</v>
      </c>
      <c r="F493" s="13">
        <f t="shared" si="43"/>
        <v>-17.03281963144299</v>
      </c>
      <c r="G493" s="13">
        <f t="shared" si="44"/>
        <v>453.4674776880849</v>
      </c>
      <c r="H493" s="13">
        <f t="shared" si="45"/>
        <v>187.4674776880849</v>
      </c>
      <c r="I493" s="15">
        <f t="shared" si="46"/>
        <v>187.4674776880849</v>
      </c>
      <c r="J493" s="15">
        <f>SUMSQ($H$3:H493)/B493</f>
        <v>39251.432812581283</v>
      </c>
      <c r="K493" s="15">
        <f>SUM($I$3:I493)/B493</f>
        <v>160.85881520183094</v>
      </c>
      <c r="L493" s="15">
        <f t="shared" si="47"/>
        <v>70.476495371460487</v>
      </c>
      <c r="M493" s="15">
        <f>AVERAGE($L$3:L493)</f>
        <v>38.714297875628802</v>
      </c>
      <c r="N493" s="15">
        <f>SUM($H$3:H493)/K493</f>
        <v>2.1429028271407726</v>
      </c>
    </row>
    <row r="494" spans="1:14" x14ac:dyDescent="0.3">
      <c r="A494" s="17">
        <v>41203.833333333336</v>
      </c>
      <c r="B494" s="13">
        <v>492</v>
      </c>
      <c r="C494" s="15">
        <v>195</v>
      </c>
      <c r="D494" s="15" t="s">
        <v>2</v>
      </c>
      <c r="E494" s="15">
        <f t="shared" si="42"/>
        <v>336.6587676790129</v>
      </c>
      <c r="F494" s="13">
        <f t="shared" si="43"/>
        <v>-30.13624387216889</v>
      </c>
      <c r="G494" s="13">
        <f t="shared" si="44"/>
        <v>380.33684848143258</v>
      </c>
      <c r="H494" s="13">
        <f t="shared" si="45"/>
        <v>185.33684848143258</v>
      </c>
      <c r="I494" s="15">
        <f t="shared" si="46"/>
        <v>185.33684848143258</v>
      </c>
      <c r="J494" s="15">
        <f>SUMSQ($H$3:H494)/B494</f>
        <v>39241.470037362684</v>
      </c>
      <c r="K494" s="15">
        <f>SUM($I$3:I494)/B494</f>
        <v>160.90856730199272</v>
      </c>
      <c r="L494" s="15">
        <f t="shared" si="47"/>
        <v>95.044537682785929</v>
      </c>
      <c r="M494" s="15">
        <f>AVERAGE($L$3:L494)</f>
        <v>38.828790232960422</v>
      </c>
      <c r="N494" s="15">
        <f>SUM($H$3:H494)/K494</f>
        <v>3.294054923459548</v>
      </c>
    </row>
    <row r="495" spans="1:14" x14ac:dyDescent="0.3">
      <c r="A495" s="17">
        <v>41204.625</v>
      </c>
      <c r="B495" s="13">
        <v>493</v>
      </c>
      <c r="C495" s="15">
        <v>296</v>
      </c>
      <c r="D495" s="15" t="s">
        <v>2</v>
      </c>
      <c r="E495" s="15">
        <f t="shared" si="42"/>
        <v>324.46113737530902</v>
      </c>
      <c r="F495" s="13">
        <f t="shared" si="43"/>
        <v>-24.754659801629384</v>
      </c>
      <c r="G495" s="13">
        <f t="shared" si="44"/>
        <v>306.52252380684399</v>
      </c>
      <c r="H495" s="13">
        <f t="shared" si="45"/>
        <v>10.522523806843992</v>
      </c>
      <c r="I495" s="15">
        <f t="shared" si="46"/>
        <v>10.522523806843992</v>
      </c>
      <c r="J495" s="15">
        <f>SUMSQ($H$3:H495)/B495</f>
        <v>39162.097326348288</v>
      </c>
      <c r="K495" s="15">
        <f>SUM($I$3:I495)/B495</f>
        <v>160.60352461741834</v>
      </c>
      <c r="L495" s="15">
        <f t="shared" si="47"/>
        <v>3.5549066915013485</v>
      </c>
      <c r="M495" s="15">
        <f>AVERAGE($L$3:L495)</f>
        <v>38.757240773444273</v>
      </c>
      <c r="N495" s="15">
        <f>SUM($H$3:H495)/K495</f>
        <v>3.3658301300827613</v>
      </c>
    </row>
    <row r="496" spans="1:14" x14ac:dyDescent="0.3">
      <c r="A496" s="17">
        <v>41204.666666666664</v>
      </c>
      <c r="B496" s="13">
        <v>494</v>
      </c>
      <c r="C496" s="15">
        <v>524</v>
      </c>
      <c r="D496" s="15" t="s">
        <v>2</v>
      </c>
      <c r="E496" s="15">
        <f t="shared" si="42"/>
        <v>384.32279616271626</v>
      </c>
      <c r="F496" s="13">
        <f t="shared" si="43"/>
        <v>0.63023577508160145</v>
      </c>
      <c r="G496" s="13">
        <f t="shared" si="44"/>
        <v>299.70647757367965</v>
      </c>
      <c r="H496" s="13">
        <f t="shared" si="45"/>
        <v>-224.29352242632035</v>
      </c>
      <c r="I496" s="15">
        <f t="shared" si="46"/>
        <v>224.29352242632035</v>
      </c>
      <c r="J496" s="15">
        <f>SUMSQ($H$3:H496)/B496</f>
        <v>39184.65904067229</v>
      </c>
      <c r="K496" s="15">
        <f>SUM($I$3:I496)/B496</f>
        <v>160.732451738489</v>
      </c>
      <c r="L496" s="15">
        <f t="shared" si="47"/>
        <v>42.804107333267247</v>
      </c>
      <c r="M496" s="15">
        <f>AVERAGE($L$3:L496)</f>
        <v>38.765432811014769</v>
      </c>
      <c r="N496" s="15">
        <f>SUM($H$3:H496)/K496</f>
        <v>1.9676839139058602</v>
      </c>
    </row>
    <row r="497" spans="1:14" x14ac:dyDescent="0.3">
      <c r="A497" s="17">
        <v>41204.708333333336</v>
      </c>
      <c r="B497" s="13">
        <v>495</v>
      </c>
      <c r="C497" s="15">
        <v>844.428</v>
      </c>
      <c r="D497" s="15" t="s">
        <v>2</v>
      </c>
      <c r="E497" s="15">
        <f t="shared" si="42"/>
        <v>522.35435731390135</v>
      </c>
      <c r="F497" s="13">
        <f t="shared" si="43"/>
        <v>41.850633387912652</v>
      </c>
      <c r="G497" s="13">
        <f t="shared" si="44"/>
        <v>384.95303193779785</v>
      </c>
      <c r="H497" s="13">
        <f t="shared" si="45"/>
        <v>-459.47496806220215</v>
      </c>
      <c r="I497" s="15">
        <f t="shared" si="46"/>
        <v>459.47496806220215</v>
      </c>
      <c r="J497" s="15">
        <f>SUMSQ($H$3:H497)/B497</f>
        <v>39531.997600743176</v>
      </c>
      <c r="K497" s="15">
        <f>SUM($I$3:I497)/B497</f>
        <v>161.33597197348641</v>
      </c>
      <c r="L497" s="15">
        <f t="shared" si="47"/>
        <v>54.412568988972673</v>
      </c>
      <c r="M497" s="15">
        <f>AVERAGE($L$3:L497)</f>
        <v>38.797043187131855</v>
      </c>
      <c r="N497" s="15">
        <f>SUM($H$3:H497)/K497</f>
        <v>-0.88761549319739563</v>
      </c>
    </row>
    <row r="498" spans="1:14" x14ac:dyDescent="0.3">
      <c r="A498" s="17">
        <v>41204.75</v>
      </c>
      <c r="B498" s="13">
        <v>496</v>
      </c>
      <c r="C498" s="15">
        <v>786</v>
      </c>
      <c r="D498" s="15" t="s">
        <v>2</v>
      </c>
      <c r="E498" s="15">
        <f t="shared" si="42"/>
        <v>601.44805011973085</v>
      </c>
      <c r="F498" s="13">
        <f t="shared" si="43"/>
        <v>53.023551213287703</v>
      </c>
      <c r="G498" s="13">
        <f t="shared" si="44"/>
        <v>564.20499070181404</v>
      </c>
      <c r="H498" s="13">
        <f t="shared" si="45"/>
        <v>-221.79500929818596</v>
      </c>
      <c r="I498" s="15">
        <f t="shared" si="46"/>
        <v>221.79500929818596</v>
      </c>
      <c r="J498" s="15">
        <f>SUMSQ($H$3:H498)/B498</f>
        <v>39551.475480881963</v>
      </c>
      <c r="K498" s="15">
        <f>SUM($I$3:I498)/B498</f>
        <v>161.45786519389912</v>
      </c>
      <c r="L498" s="15">
        <f t="shared" si="47"/>
        <v>28.218194567199234</v>
      </c>
      <c r="M498" s="15">
        <f>AVERAGE($L$3:L498)</f>
        <v>38.775714863301346</v>
      </c>
      <c r="N498" s="15">
        <f>SUM($H$3:H498)/K498</f>
        <v>-2.2606474896318969</v>
      </c>
    </row>
    <row r="499" spans="1:14" x14ac:dyDescent="0.3">
      <c r="A499" s="17">
        <v>41204.791666666664</v>
      </c>
      <c r="B499" s="13">
        <v>497</v>
      </c>
      <c r="C499" s="15">
        <v>514</v>
      </c>
      <c r="D499" s="15" t="s">
        <v>2</v>
      </c>
      <c r="E499" s="15">
        <f t="shared" si="42"/>
        <v>575.2136350838116</v>
      </c>
      <c r="F499" s="13">
        <f t="shared" si="43"/>
        <v>29.246161338525614</v>
      </c>
      <c r="G499" s="13">
        <f t="shared" si="44"/>
        <v>654.4716013330185</v>
      </c>
      <c r="H499" s="13">
        <f t="shared" si="45"/>
        <v>140.4716013330185</v>
      </c>
      <c r="I499" s="15">
        <f t="shared" si="46"/>
        <v>140.4716013330185</v>
      </c>
      <c r="J499" s="15">
        <f>SUMSQ($H$3:H499)/B499</f>
        <v>39511.597805429607</v>
      </c>
      <c r="K499" s="15">
        <f>SUM($I$3:I499)/B499</f>
        <v>161.41563931087924</v>
      </c>
      <c r="L499" s="15">
        <f t="shared" si="47"/>
        <v>27.329105317707882</v>
      </c>
      <c r="M499" s="15">
        <f>AVERAGE($L$3:L499)</f>
        <v>38.752683455764945</v>
      </c>
      <c r="N499" s="15">
        <f>SUM($H$3:H499)/K499</f>
        <v>-1.3909910914298989</v>
      </c>
    </row>
    <row r="500" spans="1:14" x14ac:dyDescent="0.3">
      <c r="A500" s="17">
        <v>41204.833333333336</v>
      </c>
      <c r="B500" s="13">
        <v>498</v>
      </c>
      <c r="C500" s="15">
        <v>403</v>
      </c>
      <c r="D500" s="15" t="s">
        <v>2</v>
      </c>
      <c r="E500" s="15">
        <f t="shared" si="42"/>
        <v>523.54954455866812</v>
      </c>
      <c r="F500" s="13">
        <f t="shared" si="43"/>
        <v>4.9730857794248848</v>
      </c>
      <c r="G500" s="13">
        <f t="shared" si="44"/>
        <v>604.45979642233726</v>
      </c>
      <c r="H500" s="13">
        <f t="shared" si="45"/>
        <v>201.45979642233726</v>
      </c>
      <c r="I500" s="15">
        <f t="shared" si="46"/>
        <v>201.45979642233726</v>
      </c>
      <c r="J500" s="15">
        <f>SUMSQ($H$3:H500)/B500</f>
        <v>39513.755339102499</v>
      </c>
      <c r="K500" s="15">
        <f>SUM($I$3:I500)/B500</f>
        <v>161.4960492649183</v>
      </c>
      <c r="L500" s="15">
        <f t="shared" si="47"/>
        <v>49.990023926138278</v>
      </c>
      <c r="M500" s="15">
        <f>AVERAGE($L$3:L500)</f>
        <v>38.775248396468498</v>
      </c>
      <c r="N500" s="15">
        <f>SUM($H$3:H500)/K500</f>
        <v>-0.14283891142573338</v>
      </c>
    </row>
    <row r="501" spans="1:14" x14ac:dyDescent="0.3">
      <c r="A501" s="17">
        <v>41205.625</v>
      </c>
      <c r="B501" s="13">
        <v>499</v>
      </c>
      <c r="C501" s="15">
        <v>346</v>
      </c>
      <c r="D501" s="15" t="s">
        <v>2</v>
      </c>
      <c r="E501" s="15">
        <f t="shared" si="42"/>
        <v>470.28468119106765</v>
      </c>
      <c r="F501" s="13">
        <f t="shared" si="43"/>
        <v>-12.498298964682721</v>
      </c>
      <c r="G501" s="13">
        <f t="shared" si="44"/>
        <v>528.52263033809299</v>
      </c>
      <c r="H501" s="13">
        <f t="shared" si="45"/>
        <v>182.52263033809299</v>
      </c>
      <c r="I501" s="15">
        <f t="shared" si="46"/>
        <v>182.52263033809299</v>
      </c>
      <c r="J501" s="15">
        <f>SUMSQ($H$3:H501)/B501</f>
        <v>39501.332002923002</v>
      </c>
      <c r="K501" s="15">
        <f>SUM($I$3:I501)/B501</f>
        <v>161.53818670193871</v>
      </c>
      <c r="L501" s="15">
        <f t="shared" si="47"/>
        <v>52.75220530002688</v>
      </c>
      <c r="M501" s="15">
        <f>AVERAGE($L$3:L501)</f>
        <v>38.803258330142967</v>
      </c>
      <c r="N501" s="15">
        <f>SUM($H$3:H501)/K501</f>
        <v>0.98710226799655998</v>
      </c>
    </row>
    <row r="502" spans="1:14" x14ac:dyDescent="0.3">
      <c r="A502" s="17">
        <v>41205.666666666664</v>
      </c>
      <c r="B502" s="13">
        <v>500</v>
      </c>
      <c r="C502" s="15">
        <v>534.428</v>
      </c>
      <c r="D502" s="15" t="s">
        <v>2</v>
      </c>
      <c r="E502" s="15">
        <f t="shared" si="42"/>
        <v>489.52767683374731</v>
      </c>
      <c r="F502" s="13">
        <f t="shared" si="43"/>
        <v>-2.9759105824740075</v>
      </c>
      <c r="G502" s="13">
        <f t="shared" si="44"/>
        <v>457.78638222638494</v>
      </c>
      <c r="H502" s="13">
        <f t="shared" si="45"/>
        <v>-76.641617773615053</v>
      </c>
      <c r="I502" s="15">
        <f t="shared" si="46"/>
        <v>76.641617773615053</v>
      </c>
      <c r="J502" s="15">
        <f>SUMSQ($H$3:H502)/B502</f>
        <v>39434.077214067074</v>
      </c>
      <c r="K502" s="15">
        <f>SUM($I$3:I502)/B502</f>
        <v>161.36839356408206</v>
      </c>
      <c r="L502" s="15">
        <f t="shared" si="47"/>
        <v>14.340868699547002</v>
      </c>
      <c r="M502" s="15">
        <f>AVERAGE($L$3:L502)</f>
        <v>38.754333550881775</v>
      </c>
      <c r="N502" s="15">
        <f>SUM($H$3:H502)/K502</f>
        <v>0.51319276878736453</v>
      </c>
    </row>
    <row r="503" spans="1:14" x14ac:dyDescent="0.3">
      <c r="A503" s="17">
        <v>41205.708333333336</v>
      </c>
      <c r="B503" s="13">
        <v>501</v>
      </c>
      <c r="C503" s="15">
        <v>844.428</v>
      </c>
      <c r="D503" s="15" t="s">
        <v>2</v>
      </c>
      <c r="E503" s="15">
        <f t="shared" si="42"/>
        <v>595.99777378362307</v>
      </c>
      <c r="F503" s="13">
        <f t="shared" si="43"/>
        <v>29.857891677230924</v>
      </c>
      <c r="G503" s="13">
        <f t="shared" si="44"/>
        <v>486.55176625127331</v>
      </c>
      <c r="H503" s="13">
        <f t="shared" si="45"/>
        <v>-357.87623374872669</v>
      </c>
      <c r="I503" s="15">
        <f t="shared" si="46"/>
        <v>357.87623374872669</v>
      </c>
      <c r="J503" s="15">
        <f>SUMSQ($H$3:H503)/B503</f>
        <v>39611.005999432557</v>
      </c>
      <c r="K503" s="15">
        <f>SUM($I$3:I503)/B503</f>
        <v>161.76062478201547</v>
      </c>
      <c r="L503" s="15">
        <f t="shared" si="47"/>
        <v>42.380905624721905</v>
      </c>
      <c r="M503" s="15">
        <f>AVERAGE($L$3:L503)</f>
        <v>38.761572217695829</v>
      </c>
      <c r="N503" s="15">
        <f>SUM($H$3:H503)/K503</f>
        <v>-1.7004332261418651</v>
      </c>
    </row>
    <row r="504" spans="1:14" x14ac:dyDescent="0.3">
      <c r="A504" s="17">
        <v>41205.75</v>
      </c>
      <c r="B504" s="13">
        <v>502</v>
      </c>
      <c r="C504" s="15">
        <v>811.56399999999996</v>
      </c>
      <c r="D504" s="15" t="s">
        <v>2</v>
      </c>
      <c r="E504" s="15">
        <f t="shared" si="42"/>
        <v>660.66764164853612</v>
      </c>
      <c r="F504" s="13">
        <f t="shared" si="43"/>
        <v>40.301484533535557</v>
      </c>
      <c r="G504" s="13">
        <f t="shared" si="44"/>
        <v>625.85566546085397</v>
      </c>
      <c r="H504" s="13">
        <f t="shared" si="45"/>
        <v>-185.70833453914599</v>
      </c>
      <c r="I504" s="15">
        <f t="shared" si="46"/>
        <v>185.70833453914599</v>
      </c>
      <c r="J504" s="15">
        <f>SUMSQ($H$3:H504)/B504</f>
        <v>39600.799982535878</v>
      </c>
      <c r="K504" s="15">
        <f>SUM($I$3:I504)/B504</f>
        <v>161.80832938312528</v>
      </c>
      <c r="L504" s="15">
        <f t="shared" si="47"/>
        <v>22.882771357421721</v>
      </c>
      <c r="M504" s="15">
        <f>AVERAGE($L$3:L504)</f>
        <v>38.729941140284922</v>
      </c>
      <c r="N504" s="15">
        <f>SUM($H$3:H504)/K504</f>
        <v>-2.8476375558451652</v>
      </c>
    </row>
    <row r="505" spans="1:14" x14ac:dyDescent="0.3">
      <c r="A505" s="17">
        <v>41205.791666666664</v>
      </c>
      <c r="B505" s="13">
        <v>503</v>
      </c>
      <c r="C505" s="15">
        <v>482</v>
      </c>
      <c r="D505" s="15" t="s">
        <v>2</v>
      </c>
      <c r="E505" s="15">
        <f t="shared" si="42"/>
        <v>607.06734915397521</v>
      </c>
      <c r="F505" s="13">
        <f t="shared" si="43"/>
        <v>12.130951425106616</v>
      </c>
      <c r="G505" s="13">
        <f t="shared" si="44"/>
        <v>700.9691261820717</v>
      </c>
      <c r="H505" s="13">
        <f t="shared" si="45"/>
        <v>218.9691261820717</v>
      </c>
      <c r="I505" s="15">
        <f t="shared" si="46"/>
        <v>218.9691261820717</v>
      </c>
      <c r="J505" s="15">
        <f>SUMSQ($H$3:H505)/B505</f>
        <v>39617.393776250399</v>
      </c>
      <c r="K505" s="15">
        <f>SUM($I$3:I505)/B505</f>
        <v>161.92196913819276</v>
      </c>
      <c r="L505" s="15">
        <f t="shared" si="47"/>
        <v>45.429279290886242</v>
      </c>
      <c r="M505" s="15">
        <f>AVERAGE($L$3:L505)</f>
        <v>38.743259904003814</v>
      </c>
      <c r="N505" s="15">
        <f>SUM($H$3:H505)/K505</f>
        <v>-1.493326388660168</v>
      </c>
    </row>
    <row r="506" spans="1:14" x14ac:dyDescent="0.3">
      <c r="A506" s="17">
        <v>41205.833333333336</v>
      </c>
      <c r="B506" s="13">
        <v>504</v>
      </c>
      <c r="C506" s="15">
        <v>379</v>
      </c>
      <c r="D506" s="15" t="s">
        <v>2</v>
      </c>
      <c r="E506" s="15">
        <f t="shared" si="42"/>
        <v>538.64714440778266</v>
      </c>
      <c r="F506" s="13">
        <f t="shared" si="43"/>
        <v>-12.034395426283135</v>
      </c>
      <c r="G506" s="13">
        <f t="shared" si="44"/>
        <v>619.19830057908189</v>
      </c>
      <c r="H506" s="13">
        <f t="shared" si="45"/>
        <v>240.19830057908189</v>
      </c>
      <c r="I506" s="15">
        <f t="shared" si="46"/>
        <v>240.19830057908189</v>
      </c>
      <c r="J506" s="15">
        <f>SUMSQ($H$3:H506)/B506</f>
        <v>39653.262486220301</v>
      </c>
      <c r="K506" s="15">
        <f>SUM($I$3:I506)/B506</f>
        <v>162.0772793196231</v>
      </c>
      <c r="L506" s="15">
        <f t="shared" si="47"/>
        <v>63.3768603111034</v>
      </c>
      <c r="M506" s="15">
        <f>AVERAGE($L$3:L506)</f>
        <v>38.792136095287738</v>
      </c>
      <c r="N506" s="15">
        <f>SUM($H$3:H506)/K506</f>
        <v>-9.8968149362591348E-3</v>
      </c>
    </row>
    <row r="507" spans="1:14" x14ac:dyDescent="0.3">
      <c r="A507" s="17">
        <v>41206.625</v>
      </c>
      <c r="B507" s="13">
        <v>505</v>
      </c>
      <c r="C507" s="15">
        <v>308</v>
      </c>
      <c r="D507" s="15" t="s">
        <v>2</v>
      </c>
      <c r="E507" s="15">
        <f t="shared" si="42"/>
        <v>469.4530010854478</v>
      </c>
      <c r="F507" s="13">
        <f t="shared" si="43"/>
        <v>-29.182319795098653</v>
      </c>
      <c r="G507" s="13">
        <f t="shared" si="44"/>
        <v>526.61274898149952</v>
      </c>
      <c r="H507" s="13">
        <f t="shared" si="45"/>
        <v>218.61274898149952</v>
      </c>
      <c r="I507" s="15">
        <f t="shared" si="46"/>
        <v>218.61274898149952</v>
      </c>
      <c r="J507" s="15">
        <f>SUMSQ($H$3:H507)/B507</f>
        <v>39669.377875390659</v>
      </c>
      <c r="K507" s="15">
        <f>SUM($I$3:I507)/B507</f>
        <v>162.18923074469612</v>
      </c>
      <c r="L507" s="15">
        <f t="shared" si="47"/>
        <v>70.978165253733621</v>
      </c>
      <c r="M507" s="15">
        <f>AVERAGE($L$3:L507)</f>
        <v>38.855870806492582</v>
      </c>
      <c r="N507" s="15">
        <f>SUM($H$3:H507)/K507</f>
        <v>1.3379969751770797</v>
      </c>
    </row>
    <row r="508" spans="1:14" x14ac:dyDescent="0.3">
      <c r="A508" s="17">
        <v>41206.666666666664</v>
      </c>
      <c r="B508" s="13">
        <v>506</v>
      </c>
      <c r="C508" s="15">
        <v>532</v>
      </c>
      <c r="D508" s="15" t="s">
        <v>2</v>
      </c>
      <c r="E508" s="15">
        <f t="shared" si="42"/>
        <v>488.21710075981343</v>
      </c>
      <c r="F508" s="13">
        <f t="shared" si="43"/>
        <v>-14.798393954259364</v>
      </c>
      <c r="G508" s="13">
        <f t="shared" si="44"/>
        <v>440.27068129034916</v>
      </c>
      <c r="H508" s="13">
        <f t="shared" si="45"/>
        <v>-91.72931870965084</v>
      </c>
      <c r="I508" s="15">
        <f t="shared" si="46"/>
        <v>91.72931870965084</v>
      </c>
      <c r="J508" s="15">
        <f>SUMSQ($H$3:H508)/B508</f>
        <v>39607.60888336604</v>
      </c>
      <c r="K508" s="15">
        <f>SUM($I$3:I508)/B508</f>
        <v>162.04998190668221</v>
      </c>
      <c r="L508" s="15">
        <f t="shared" si="47"/>
        <v>17.242353140911813</v>
      </c>
      <c r="M508" s="15">
        <f>AVERAGE($L$3:L508)</f>
        <v>38.813156344702897</v>
      </c>
      <c r="N508" s="15">
        <f>SUM($H$3:H508)/K508</f>
        <v>0.77309099303197171</v>
      </c>
    </row>
    <row r="509" spans="1:14" x14ac:dyDescent="0.3">
      <c r="A509" s="17">
        <v>41206.708333333336</v>
      </c>
      <c r="B509" s="13">
        <v>507</v>
      </c>
      <c r="C509" s="15">
        <v>844.428</v>
      </c>
      <c r="D509" s="15" t="s">
        <v>2</v>
      </c>
      <c r="E509" s="15">
        <f t="shared" si="42"/>
        <v>595.08037053186945</v>
      </c>
      <c r="F509" s="13">
        <f t="shared" si="43"/>
        <v>21.70010516363525</v>
      </c>
      <c r="G509" s="13">
        <f t="shared" si="44"/>
        <v>473.41870680555405</v>
      </c>
      <c r="H509" s="13">
        <f t="shared" si="45"/>
        <v>-371.00929319444595</v>
      </c>
      <c r="I509" s="15">
        <f t="shared" si="46"/>
        <v>371.00929319444595</v>
      </c>
      <c r="J509" s="15">
        <f>SUMSQ($H$3:H509)/B509</f>
        <v>39800.98223001945</v>
      </c>
      <c r="K509" s="15">
        <f>SUM($I$3:I509)/B509</f>
        <v>162.46213044965612</v>
      </c>
      <c r="L509" s="15">
        <f t="shared" si="47"/>
        <v>43.936166635218868</v>
      </c>
      <c r="M509" s="15">
        <f>AVERAGE($L$3:L509)</f>
        <v>38.823260901488929</v>
      </c>
      <c r="N509" s="15">
        <f>SUM($H$3:H509)/K509</f>
        <v>-1.5125365590200908</v>
      </c>
    </row>
    <row r="510" spans="1:14" x14ac:dyDescent="0.3">
      <c r="A510" s="17">
        <v>41206.75</v>
      </c>
      <c r="B510" s="13">
        <v>508</v>
      </c>
      <c r="C510" s="15">
        <v>811.56399999999996</v>
      </c>
      <c r="D510" s="15" t="s">
        <v>2</v>
      </c>
      <c r="E510" s="15">
        <f t="shared" si="42"/>
        <v>660.02545937230855</v>
      </c>
      <c r="F510" s="13">
        <f t="shared" si="43"/>
        <v>34.673600266676402</v>
      </c>
      <c r="G510" s="13">
        <f t="shared" si="44"/>
        <v>616.78047569550472</v>
      </c>
      <c r="H510" s="13">
        <f t="shared" si="45"/>
        <v>-194.78352430449524</v>
      </c>
      <c r="I510" s="15">
        <f t="shared" si="46"/>
        <v>194.78352430449524</v>
      </c>
      <c r="J510" s="15">
        <f>SUMSQ($H$3:H510)/B510</f>
        <v>39797.320102284131</v>
      </c>
      <c r="K510" s="15">
        <f>SUM($I$3:I510)/B510</f>
        <v>162.52575524070895</v>
      </c>
      <c r="L510" s="15">
        <f t="shared" si="47"/>
        <v>24.001005996384173</v>
      </c>
      <c r="M510" s="15">
        <f>AVERAGE($L$3:L510)</f>
        <v>38.79408323435289</v>
      </c>
      <c r="N510" s="15">
        <f>SUM($H$3:H510)/K510</f>
        <v>-2.7104223291469607</v>
      </c>
    </row>
    <row r="511" spans="1:14" x14ac:dyDescent="0.3">
      <c r="A511" s="17">
        <v>41206.791666666664</v>
      </c>
      <c r="B511" s="13">
        <v>509</v>
      </c>
      <c r="C511" s="15">
        <v>572</v>
      </c>
      <c r="D511" s="15" t="s">
        <v>2</v>
      </c>
      <c r="E511" s="15">
        <f t="shared" si="42"/>
        <v>633.61782156061599</v>
      </c>
      <c r="F511" s="13">
        <f t="shared" si="43"/>
        <v>16.349228843165715</v>
      </c>
      <c r="G511" s="13">
        <f t="shared" si="44"/>
        <v>694.69905963898498</v>
      </c>
      <c r="H511" s="13">
        <f t="shared" si="45"/>
        <v>122.69905963898498</v>
      </c>
      <c r="I511" s="15">
        <f t="shared" si="46"/>
        <v>122.69905963898498</v>
      </c>
      <c r="J511" s="15">
        <f>SUMSQ($H$3:H511)/B511</f>
        <v>39748.710552449178</v>
      </c>
      <c r="K511" s="15">
        <f>SUM($I$3:I511)/B511</f>
        <v>162.44751025917313</v>
      </c>
      <c r="L511" s="15">
        <f t="shared" si="47"/>
        <v>21.4508845522701</v>
      </c>
      <c r="M511" s="15">
        <f>AVERAGE($L$3:L511)</f>
        <v>38.760010152462741</v>
      </c>
      <c r="N511" s="15">
        <f>SUM($H$3:H511)/K511</f>
        <v>-1.9564127263006779</v>
      </c>
    </row>
    <row r="512" spans="1:14" x14ac:dyDescent="0.3">
      <c r="A512" s="17">
        <v>41206.833333333336</v>
      </c>
      <c r="B512" s="13">
        <v>510</v>
      </c>
      <c r="C512" s="15">
        <v>427</v>
      </c>
      <c r="D512" s="15" t="s">
        <v>2</v>
      </c>
      <c r="E512" s="15">
        <f t="shared" si="42"/>
        <v>571.63247509243115</v>
      </c>
      <c r="F512" s="13">
        <f t="shared" si="43"/>
        <v>-7.1511437502394504</v>
      </c>
      <c r="G512" s="13">
        <f t="shared" si="44"/>
        <v>649.96705040378174</v>
      </c>
      <c r="H512" s="13">
        <f t="shared" si="45"/>
        <v>222.96705040378174</v>
      </c>
      <c r="I512" s="15">
        <f t="shared" si="46"/>
        <v>222.96705040378174</v>
      </c>
      <c r="J512" s="15">
        <f>SUMSQ($H$3:H512)/B512</f>
        <v>39768.250934828226</v>
      </c>
      <c r="K512" s="15">
        <f>SUM($I$3:I512)/B512</f>
        <v>162.56617602416256</v>
      </c>
      <c r="L512" s="15">
        <f t="shared" si="47"/>
        <v>52.217107822899699</v>
      </c>
      <c r="M512" s="15">
        <f>AVERAGE($L$3:L512)</f>
        <v>38.786396618483209</v>
      </c>
      <c r="N512" s="15">
        <f>SUM($H$3:H512)/K512</f>
        <v>-0.58343825476356848</v>
      </c>
    </row>
    <row r="513" spans="1:14" x14ac:dyDescent="0.3">
      <c r="A513" s="17">
        <v>41207.625</v>
      </c>
      <c r="B513" s="13">
        <v>511</v>
      </c>
      <c r="C513" s="15">
        <v>305</v>
      </c>
      <c r="D513" s="15" t="s">
        <v>2</v>
      </c>
      <c r="E513" s="15">
        <f t="shared" si="42"/>
        <v>491.64273256470176</v>
      </c>
      <c r="F513" s="13">
        <f t="shared" si="43"/>
        <v>-29.002723383486433</v>
      </c>
      <c r="G513" s="13">
        <f t="shared" si="44"/>
        <v>564.48133134219165</v>
      </c>
      <c r="H513" s="13">
        <f t="shared" si="45"/>
        <v>259.48133134219165</v>
      </c>
      <c r="I513" s="15">
        <f t="shared" si="46"/>
        <v>259.48133134219165</v>
      </c>
      <c r="J513" s="15">
        <f>SUMSQ($H$3:H513)/B513</f>
        <v>39822.188919916851</v>
      </c>
      <c r="K513" s="15">
        <f>SUM($I$3:I513)/B513</f>
        <v>162.75583386235832</v>
      </c>
      <c r="L513" s="15">
        <f t="shared" si="47"/>
        <v>85.075846341702174</v>
      </c>
      <c r="M513" s="15">
        <f>AVERAGE($L$3:L513)</f>
        <v>38.876982625769351</v>
      </c>
      <c r="N513" s="15">
        <f>SUM($H$3:H513)/K513</f>
        <v>1.0115398103535707</v>
      </c>
    </row>
    <row r="514" spans="1:14" x14ac:dyDescent="0.3">
      <c r="A514" s="17">
        <v>41207.666666666664</v>
      </c>
      <c r="B514" s="13">
        <v>512</v>
      </c>
      <c r="C514" s="15">
        <v>499</v>
      </c>
      <c r="D514" s="15" t="s">
        <v>2</v>
      </c>
      <c r="E514" s="15">
        <f t="shared" si="42"/>
        <v>493.84991279529117</v>
      </c>
      <c r="F514" s="13">
        <f t="shared" si="43"/>
        <v>-19.639752299263677</v>
      </c>
      <c r="G514" s="13">
        <f t="shared" si="44"/>
        <v>462.64000918121531</v>
      </c>
      <c r="H514" s="13">
        <f t="shared" si="45"/>
        <v>-36.359990818784695</v>
      </c>
      <c r="I514" s="15">
        <f t="shared" si="46"/>
        <v>36.359990818784695</v>
      </c>
      <c r="J514" s="15">
        <f>SUMSQ($H$3:H514)/B514</f>
        <v>39746.993334003622</v>
      </c>
      <c r="K514" s="15">
        <f>SUM($I$3:I514)/B514</f>
        <v>162.50896698141383</v>
      </c>
      <c r="L514" s="15">
        <f t="shared" si="47"/>
        <v>7.2865713063696784</v>
      </c>
      <c r="M514" s="15">
        <f>AVERAGE($L$3:L514)</f>
        <v>38.815282603661146</v>
      </c>
      <c r="N514" s="15">
        <f>SUM($H$3:H514)/K514</f>
        <v>0.78933499414191211</v>
      </c>
    </row>
    <row r="515" spans="1:14" x14ac:dyDescent="0.3">
      <c r="A515" s="17">
        <v>41207.708333333336</v>
      </c>
      <c r="B515" s="13">
        <v>513</v>
      </c>
      <c r="C515" s="15">
        <v>844.428</v>
      </c>
      <c r="D515" s="15" t="s">
        <v>2</v>
      </c>
      <c r="E515" s="15">
        <f t="shared" si="42"/>
        <v>599.02333895670381</v>
      </c>
      <c r="F515" s="13">
        <f t="shared" si="43"/>
        <v>17.804201238939218</v>
      </c>
      <c r="G515" s="13">
        <f t="shared" si="44"/>
        <v>474.21016049602747</v>
      </c>
      <c r="H515" s="13">
        <f t="shared" si="45"/>
        <v>-370.21783950397253</v>
      </c>
      <c r="I515" s="15">
        <f t="shared" si="46"/>
        <v>370.21783950397253</v>
      </c>
      <c r="J515" s="15">
        <f>SUMSQ($H$3:H515)/B515</f>
        <v>39936.689738200475</v>
      </c>
      <c r="K515" s="15">
        <f>SUM($I$3:I515)/B515</f>
        <v>162.91385757112641</v>
      </c>
      <c r="L515" s="15">
        <f t="shared" si="47"/>
        <v>43.842440030881555</v>
      </c>
      <c r="M515" s="15">
        <f>AVERAGE($L$3:L515)</f>
        <v>38.825082130809726</v>
      </c>
      <c r="N515" s="15">
        <f>SUM($H$3:H515)/K515</f>
        <v>-1.4851027936531429</v>
      </c>
    </row>
    <row r="516" spans="1:14" x14ac:dyDescent="0.3">
      <c r="A516" s="17">
        <v>41207.75</v>
      </c>
      <c r="B516" s="13">
        <v>514</v>
      </c>
      <c r="C516" s="15">
        <v>809</v>
      </c>
      <c r="D516" s="15" t="s">
        <v>2</v>
      </c>
      <c r="E516" s="15">
        <f t="shared" ref="E516:E548" si="48">$Q$2*C516+(1-$Q$2)*E515</f>
        <v>662.01633726969271</v>
      </c>
      <c r="F516" s="13">
        <f t="shared" ref="F516:F548" si="49">$Q$3*(E516-E515)+(1-$Q$3)*F515</f>
        <v>31.360840361154121</v>
      </c>
      <c r="G516" s="13">
        <f t="shared" ref="G516:G548" si="50">E515+F515</f>
        <v>616.827540195643</v>
      </c>
      <c r="H516" s="13">
        <f t="shared" ref="H516:H553" si="51">G516-C516</f>
        <v>-192.172459804357</v>
      </c>
      <c r="I516" s="15">
        <f t="shared" ref="I516:I548" si="52">ABS(H516)</f>
        <v>192.172459804357</v>
      </c>
      <c r="J516" s="15">
        <f>SUMSQ($H$3:H516)/B516</f>
        <v>39930.840642031326</v>
      </c>
      <c r="K516" s="15">
        <f>SUM($I$3:I516)/B516</f>
        <v>162.97078092177472</v>
      </c>
      <c r="L516" s="15">
        <f t="shared" ref="L516:L548" si="53">(I516/C516)*100</f>
        <v>23.754321360241903</v>
      </c>
      <c r="M516" s="15">
        <f>AVERAGE($L$3:L516)</f>
        <v>38.795761584563479</v>
      </c>
      <c r="N516" s="15">
        <f>SUM($H$3:H516)/K516</f>
        <v>-2.6637675928939744</v>
      </c>
    </row>
    <row r="517" spans="1:14" x14ac:dyDescent="0.3">
      <c r="A517" s="17">
        <v>41207.791666666664</v>
      </c>
      <c r="B517" s="13">
        <v>515</v>
      </c>
      <c r="C517" s="15">
        <v>542</v>
      </c>
      <c r="D517" s="15" t="s">
        <v>2</v>
      </c>
      <c r="E517" s="15">
        <f t="shared" si="48"/>
        <v>626.01143608878488</v>
      </c>
      <c r="F517" s="13">
        <f t="shared" si="49"/>
        <v>11.151117898535535</v>
      </c>
      <c r="G517" s="13">
        <f t="shared" si="50"/>
        <v>693.37717763084686</v>
      </c>
      <c r="H517" s="13">
        <f t="shared" si="51"/>
        <v>151.37717763084686</v>
      </c>
      <c r="I517" s="15">
        <f t="shared" si="52"/>
        <v>151.37717763084686</v>
      </c>
      <c r="J517" s="15">
        <f>SUMSQ($H$3:H517)/B517</f>
        <v>39897.800271672975</v>
      </c>
      <c r="K517" s="15">
        <f>SUM($I$3:I517)/B517</f>
        <v>162.94826907072436</v>
      </c>
      <c r="L517" s="15">
        <f t="shared" si="53"/>
        <v>27.929368566576912</v>
      </c>
      <c r="M517" s="15">
        <f>AVERAGE($L$3:L517)</f>
        <v>38.774661792295547</v>
      </c>
      <c r="N517" s="15">
        <f>SUM($H$3:H517)/K517</f>
        <v>-1.735146428922685</v>
      </c>
    </row>
    <row r="518" spans="1:14" x14ac:dyDescent="0.3">
      <c r="A518" s="17">
        <v>41207.833333333336</v>
      </c>
      <c r="B518" s="13">
        <v>516</v>
      </c>
      <c r="C518" s="15">
        <v>347</v>
      </c>
      <c r="D518" s="15" t="s">
        <v>2</v>
      </c>
      <c r="E518" s="15">
        <f t="shared" si="48"/>
        <v>542.30800526214944</v>
      </c>
      <c r="F518" s="13">
        <f t="shared" si="49"/>
        <v>-17.305246719015759</v>
      </c>
      <c r="G518" s="13">
        <f t="shared" si="50"/>
        <v>637.16255398732039</v>
      </c>
      <c r="H518" s="13">
        <f t="shared" si="51"/>
        <v>290.16255398732039</v>
      </c>
      <c r="I518" s="15">
        <f t="shared" si="52"/>
        <v>290.16255398732039</v>
      </c>
      <c r="J518" s="15">
        <f>SUMSQ($H$3:H518)/B518</f>
        <v>39983.646216372144</v>
      </c>
      <c r="K518" s="15">
        <f>SUM($I$3:I518)/B518</f>
        <v>163.19480838257823</v>
      </c>
      <c r="L518" s="15">
        <f t="shared" si="53"/>
        <v>83.620332561187439</v>
      </c>
      <c r="M518" s="15">
        <f>AVERAGE($L$3:L518)</f>
        <v>38.861572006963939</v>
      </c>
      <c r="N518" s="15">
        <f>SUM($H$3:H518)/K518</f>
        <v>4.5488253478734329E-2</v>
      </c>
    </row>
    <row r="519" spans="1:14" x14ac:dyDescent="0.3">
      <c r="A519" s="17">
        <v>41208.625</v>
      </c>
      <c r="B519" s="13">
        <v>517</v>
      </c>
      <c r="C519" s="15">
        <v>448</v>
      </c>
      <c r="D519" s="15" t="s">
        <v>2</v>
      </c>
      <c r="E519" s="15">
        <f t="shared" si="48"/>
        <v>514.01560368350454</v>
      </c>
      <c r="F519" s="13">
        <f t="shared" si="49"/>
        <v>-20.601393176904502</v>
      </c>
      <c r="G519" s="13">
        <f t="shared" si="50"/>
        <v>525.00275854313372</v>
      </c>
      <c r="H519" s="13">
        <f t="shared" si="51"/>
        <v>77.002758543133723</v>
      </c>
      <c r="I519" s="15">
        <f t="shared" si="52"/>
        <v>77.002758543133723</v>
      </c>
      <c r="J519" s="15">
        <f>SUMSQ($H$3:H519)/B519</f>
        <v>39917.777316192027</v>
      </c>
      <c r="K519" s="15">
        <f>SUM($I$3:I519)/B519</f>
        <v>163.02809261886557</v>
      </c>
      <c r="L519" s="15">
        <f t="shared" si="53"/>
        <v>17.188115746235205</v>
      </c>
      <c r="M519" s="15">
        <f>AVERAGE($L$3:L519)</f>
        <v>38.819650428123069</v>
      </c>
      <c r="N519" s="15">
        <f>SUM($H$3:H519)/K519</f>
        <v>0.51786292777545595</v>
      </c>
    </row>
    <row r="520" spans="1:14" x14ac:dyDescent="0.3">
      <c r="A520" s="17">
        <v>41208.666666666664</v>
      </c>
      <c r="B520" s="13">
        <v>518</v>
      </c>
      <c r="C520" s="15">
        <v>534.428</v>
      </c>
      <c r="D520" s="15" t="s">
        <v>2</v>
      </c>
      <c r="E520" s="15">
        <f t="shared" si="48"/>
        <v>520.13932257845318</v>
      </c>
      <c r="F520" s="13">
        <f t="shared" si="49"/>
        <v>-12.583859555348559</v>
      </c>
      <c r="G520" s="13">
        <f t="shared" si="50"/>
        <v>493.41421050660006</v>
      </c>
      <c r="H520" s="13">
        <f t="shared" si="51"/>
        <v>-41.013789493399941</v>
      </c>
      <c r="I520" s="15">
        <f t="shared" si="52"/>
        <v>41.013789493399941</v>
      </c>
      <c r="J520" s="15">
        <f>SUMSQ($H$3:H520)/B520</f>
        <v>39843.96332702681</v>
      </c>
      <c r="K520" s="15">
        <f>SUM($I$3:I520)/B520</f>
        <v>162.79254377113301</v>
      </c>
      <c r="L520" s="15">
        <f t="shared" si="53"/>
        <v>7.6743339595604905</v>
      </c>
      <c r="M520" s="15">
        <f>AVERAGE($L$3:L520)</f>
        <v>38.759524334554413</v>
      </c>
      <c r="N520" s="15">
        <f>SUM($H$3:H520)/K520</f>
        <v>0.2666732446965549</v>
      </c>
    </row>
    <row r="521" spans="1:14" x14ac:dyDescent="0.3">
      <c r="A521" s="17">
        <v>41208.708333333336</v>
      </c>
      <c r="B521" s="13">
        <v>519</v>
      </c>
      <c r="C521" s="15">
        <v>817</v>
      </c>
      <c r="D521" s="15" t="s">
        <v>2</v>
      </c>
      <c r="E521" s="15">
        <f t="shared" si="48"/>
        <v>609.19752580491718</v>
      </c>
      <c r="F521" s="13">
        <f t="shared" si="49"/>
        <v>17.908759279195209</v>
      </c>
      <c r="G521" s="13">
        <f t="shared" si="50"/>
        <v>507.55546302310461</v>
      </c>
      <c r="H521" s="13">
        <f t="shared" si="51"/>
        <v>-309.44453697689539</v>
      </c>
      <c r="I521" s="15">
        <f t="shared" si="52"/>
        <v>309.44453697689539</v>
      </c>
      <c r="J521" s="15">
        <f>SUMSQ($H$3:H521)/B521</f>
        <v>39951.693496849191</v>
      </c>
      <c r="K521" s="15">
        <f>SUM($I$3:I521)/B521</f>
        <v>163.07511023203043</v>
      </c>
      <c r="L521" s="15">
        <f t="shared" si="53"/>
        <v>37.875708320305435</v>
      </c>
      <c r="M521" s="15">
        <f>AVERAGE($L$3:L521)</f>
        <v>38.757821413525029</v>
      </c>
      <c r="N521" s="15">
        <f>SUM($H$3:H521)/K521</f>
        <v>-1.6313471794593255</v>
      </c>
    </row>
    <row r="522" spans="1:14" x14ac:dyDescent="0.3">
      <c r="A522" s="17">
        <v>41208.75</v>
      </c>
      <c r="B522" s="13">
        <v>520</v>
      </c>
      <c r="C522" s="15">
        <v>665</v>
      </c>
      <c r="D522" s="15" t="s">
        <v>2</v>
      </c>
      <c r="E522" s="15">
        <f t="shared" si="48"/>
        <v>625.93826806344202</v>
      </c>
      <c r="F522" s="13">
        <f t="shared" si="49"/>
        <v>17.5583541729941</v>
      </c>
      <c r="G522" s="13">
        <f t="shared" si="50"/>
        <v>627.10628508411241</v>
      </c>
      <c r="H522" s="13">
        <f t="shared" si="51"/>
        <v>-37.893714915887585</v>
      </c>
      <c r="I522" s="15">
        <f t="shared" si="52"/>
        <v>37.893714915887585</v>
      </c>
      <c r="J522" s="15">
        <f>SUMSQ($H$3:H522)/B522</f>
        <v>39877.624727874732</v>
      </c>
      <c r="K522" s="15">
        <f>SUM($I$3:I522)/B522</f>
        <v>162.83437677949939</v>
      </c>
      <c r="L522" s="15">
        <f t="shared" si="53"/>
        <v>5.6983029948703132</v>
      </c>
      <c r="M522" s="15">
        <f>AVERAGE($L$3:L522)</f>
        <v>38.694245416566083</v>
      </c>
      <c r="N522" s="15">
        <f>SUM($H$3:H522)/K522</f>
        <v>-1.8664721912160307</v>
      </c>
    </row>
    <row r="523" spans="1:14" x14ac:dyDescent="0.3">
      <c r="A523" s="17">
        <v>41208.791666666664</v>
      </c>
      <c r="B523" s="13">
        <v>521</v>
      </c>
      <c r="C523" s="15">
        <v>471</v>
      </c>
      <c r="D523" s="15" t="s">
        <v>2</v>
      </c>
      <c r="E523" s="15">
        <f t="shared" si="48"/>
        <v>579.45678764440936</v>
      </c>
      <c r="F523" s="13">
        <f t="shared" si="49"/>
        <v>-1.6535962046139296</v>
      </c>
      <c r="G523" s="13">
        <f t="shared" si="50"/>
        <v>643.49662223643611</v>
      </c>
      <c r="H523" s="13">
        <f t="shared" si="51"/>
        <v>172.49662223643611</v>
      </c>
      <c r="I523" s="15">
        <f t="shared" si="52"/>
        <v>172.49662223643611</v>
      </c>
      <c r="J523" s="15">
        <f>SUMSQ($H$3:H523)/B523</f>
        <v>39858.195668287597</v>
      </c>
      <c r="K523" s="15">
        <f>SUM($I$3:I523)/B523</f>
        <v>162.85292235619215</v>
      </c>
      <c r="L523" s="15">
        <f t="shared" si="53"/>
        <v>36.623486674402571</v>
      </c>
      <c r="M523" s="15">
        <f>AVERAGE($L$3:L523)</f>
        <v>38.690270831648299</v>
      </c>
      <c r="N523" s="15">
        <f>SUM($H$3:H523)/K523</f>
        <v>-0.8070424030158373</v>
      </c>
    </row>
    <row r="524" spans="1:14" x14ac:dyDescent="0.3">
      <c r="A524" s="17">
        <v>41208.833333333336</v>
      </c>
      <c r="B524" s="13">
        <v>522</v>
      </c>
      <c r="C524" s="15">
        <v>311</v>
      </c>
      <c r="D524" s="15" t="s">
        <v>2</v>
      </c>
      <c r="E524" s="15">
        <f t="shared" si="48"/>
        <v>498.91975135108652</v>
      </c>
      <c r="F524" s="13">
        <f t="shared" si="49"/>
        <v>-25.318628231226604</v>
      </c>
      <c r="G524" s="13">
        <f t="shared" si="50"/>
        <v>577.80319143979546</v>
      </c>
      <c r="H524" s="13">
        <f t="shared" si="51"/>
        <v>266.80319143979546</v>
      </c>
      <c r="I524" s="15">
        <f t="shared" si="52"/>
        <v>266.80319143979546</v>
      </c>
      <c r="J524" s="15">
        <f>SUMSQ($H$3:H524)/B524</f>
        <v>39918.206678429691</v>
      </c>
      <c r="K524" s="15">
        <f>SUM($I$3:I524)/B524</f>
        <v>163.05206080271248</v>
      </c>
      <c r="L524" s="15">
        <f t="shared" si="53"/>
        <v>85.788807536911733</v>
      </c>
      <c r="M524" s="15">
        <f>AVERAGE($L$3:L524)</f>
        <v>38.780497913459151</v>
      </c>
      <c r="N524" s="15">
        <f>SUM($H$3:H524)/K524</f>
        <v>0.83025002552467297</v>
      </c>
    </row>
    <row r="525" spans="1:14" x14ac:dyDescent="0.3">
      <c r="A525" s="17">
        <v>41209.625</v>
      </c>
      <c r="B525" s="13">
        <v>523</v>
      </c>
      <c r="C525" s="15">
        <v>499</v>
      </c>
      <c r="D525" s="15" t="s">
        <v>2</v>
      </c>
      <c r="E525" s="15">
        <f t="shared" si="48"/>
        <v>498.94382594576052</v>
      </c>
      <c r="F525" s="13">
        <f t="shared" si="49"/>
        <v>-17.715817383456422</v>
      </c>
      <c r="G525" s="13">
        <f t="shared" si="50"/>
        <v>473.60112311985989</v>
      </c>
      <c r="H525" s="13">
        <f t="shared" si="51"/>
        <v>-25.398876880140108</v>
      </c>
      <c r="I525" s="15">
        <f t="shared" si="52"/>
        <v>25.398876880140108</v>
      </c>
      <c r="J525" s="15">
        <f>SUMSQ($H$3:H525)/B525</f>
        <v>39843.114701887323</v>
      </c>
      <c r="K525" s="15">
        <f>SUM($I$3:I525)/B525</f>
        <v>162.78886159827161</v>
      </c>
      <c r="L525" s="15">
        <f t="shared" si="53"/>
        <v>5.0899552866012243</v>
      </c>
      <c r="M525" s="15">
        <f>AVERAGE($L$3:L525)</f>
        <v>38.716080049927868</v>
      </c>
      <c r="N525" s="15">
        <f>SUM($H$3:H525)/K525</f>
        <v>0.67556895283510054</v>
      </c>
    </row>
    <row r="526" spans="1:14" x14ac:dyDescent="0.3">
      <c r="A526" s="17">
        <v>41209.666666666664</v>
      </c>
      <c r="B526" s="13">
        <v>524</v>
      </c>
      <c r="C526" s="15">
        <v>534.428</v>
      </c>
      <c r="D526" s="15" t="s">
        <v>2</v>
      </c>
      <c r="E526" s="15">
        <f t="shared" si="48"/>
        <v>509.58907816203231</v>
      </c>
      <c r="F526" s="13">
        <f t="shared" si="49"/>
        <v>-9.2074965035379588</v>
      </c>
      <c r="G526" s="13">
        <f t="shared" si="50"/>
        <v>481.22800856230413</v>
      </c>
      <c r="H526" s="13">
        <f t="shared" si="51"/>
        <v>-53.199991437695871</v>
      </c>
      <c r="I526" s="15">
        <f t="shared" si="52"/>
        <v>53.199991437695871</v>
      </c>
      <c r="J526" s="15">
        <f>SUMSQ($H$3:H526)/B526</f>
        <v>39772.479443084048</v>
      </c>
      <c r="K526" s="15">
        <f>SUM($I$3:I526)/B526</f>
        <v>162.57972253307966</v>
      </c>
      <c r="L526" s="15">
        <f t="shared" si="53"/>
        <v>9.954566646525981</v>
      </c>
      <c r="M526" s="15">
        <f>AVERAGE($L$3:L526)</f>
        <v>38.661191665570236</v>
      </c>
      <c r="N526" s="15">
        <f>SUM($H$3:H526)/K526</f>
        <v>0.34921396371503038</v>
      </c>
    </row>
    <row r="527" spans="1:14" x14ac:dyDescent="0.3">
      <c r="A527" s="17">
        <v>41209.708333333336</v>
      </c>
      <c r="B527" s="13">
        <v>525</v>
      </c>
      <c r="C527" s="15">
        <v>618</v>
      </c>
      <c r="D527" s="15" t="s">
        <v>2</v>
      </c>
      <c r="E527" s="15">
        <f t="shared" si="48"/>
        <v>542.11235471342263</v>
      </c>
      <c r="F527" s="13">
        <f t="shared" si="49"/>
        <v>3.3117354129405259</v>
      </c>
      <c r="G527" s="13">
        <f t="shared" si="50"/>
        <v>500.38158165849433</v>
      </c>
      <c r="H527" s="13">
        <f t="shared" si="51"/>
        <v>-117.61841834150567</v>
      </c>
      <c r="I527" s="15">
        <f t="shared" si="52"/>
        <v>117.61841834150567</v>
      </c>
      <c r="J527" s="15">
        <f>SUMSQ($H$3:H527)/B527</f>
        <v>39723.07299144609</v>
      </c>
      <c r="K527" s="15">
        <f>SUM($I$3:I527)/B527</f>
        <v>162.49408195366715</v>
      </c>
      <c r="L527" s="15">
        <f t="shared" si="53"/>
        <v>19.032106527751726</v>
      </c>
      <c r="M527" s="15">
        <f>AVERAGE($L$3:L527)</f>
        <v>38.623802931974396</v>
      </c>
      <c r="N527" s="15">
        <f>SUM($H$3:H527)/K527</f>
        <v>-0.3744339995925986</v>
      </c>
    </row>
    <row r="528" spans="1:14" x14ac:dyDescent="0.3">
      <c r="A528" s="17">
        <v>41209.75</v>
      </c>
      <c r="B528" s="13">
        <v>526</v>
      </c>
      <c r="C528" s="15">
        <v>456</v>
      </c>
      <c r="D528" s="15" t="s">
        <v>2</v>
      </c>
      <c r="E528" s="15">
        <f t="shared" si="48"/>
        <v>516.27864829939585</v>
      </c>
      <c r="F528" s="13">
        <f t="shared" si="49"/>
        <v>-5.431897135149665</v>
      </c>
      <c r="G528" s="13">
        <f t="shared" si="50"/>
        <v>545.42409012636313</v>
      </c>
      <c r="H528" s="13">
        <f t="shared" si="51"/>
        <v>89.424090126363126</v>
      </c>
      <c r="I528" s="15">
        <f t="shared" si="52"/>
        <v>89.424090126363126</v>
      </c>
      <c r="J528" s="15">
        <f>SUMSQ($H$3:H528)/B528</f>
        <v>39662.756631947013</v>
      </c>
      <c r="K528" s="15">
        <f>SUM($I$3:I528)/B528</f>
        <v>162.35516561939471</v>
      </c>
      <c r="L528" s="15">
        <f t="shared" si="53"/>
        <v>19.610546080342793</v>
      </c>
      <c r="M528" s="15">
        <f>AVERAGE($L$3:L528)</f>
        <v>38.5876560558306</v>
      </c>
      <c r="N528" s="15">
        <f>SUM($H$3:H528)/K528</f>
        <v>0.17603863111645782</v>
      </c>
    </row>
    <row r="529" spans="1:14" x14ac:dyDescent="0.3">
      <c r="A529" s="17">
        <v>41209.791666666664</v>
      </c>
      <c r="B529" s="13">
        <v>527</v>
      </c>
      <c r="C529" s="15">
        <v>300</v>
      </c>
      <c r="D529" s="15" t="s">
        <v>2</v>
      </c>
      <c r="E529" s="15">
        <f t="shared" si="48"/>
        <v>451.39505380957706</v>
      </c>
      <c r="F529" s="13">
        <f t="shared" si="49"/>
        <v>-23.267406341550402</v>
      </c>
      <c r="G529" s="13">
        <f t="shared" si="50"/>
        <v>510.8467511642462</v>
      </c>
      <c r="H529" s="13">
        <f t="shared" si="51"/>
        <v>210.8467511642462</v>
      </c>
      <c r="I529" s="15">
        <f t="shared" si="52"/>
        <v>210.8467511642462</v>
      </c>
      <c r="J529" s="15">
        <f>SUMSQ($H$3:H529)/B529</f>
        <v>39671.852639242214</v>
      </c>
      <c r="K529" s="15">
        <f>SUM($I$3:I529)/B529</f>
        <v>162.44718001321797</v>
      </c>
      <c r="L529" s="15">
        <f t="shared" si="53"/>
        <v>70.282250388082062</v>
      </c>
      <c r="M529" s="15">
        <f>AVERAGE($L$3:L529)</f>
        <v>38.647797601053092</v>
      </c>
      <c r="N529" s="15">
        <f>SUM($H$3:H529)/K529</f>
        <v>1.473879277283167</v>
      </c>
    </row>
    <row r="530" spans="1:14" x14ac:dyDescent="0.3">
      <c r="A530" s="17">
        <v>41209.833333333336</v>
      </c>
      <c r="B530" s="13">
        <v>528</v>
      </c>
      <c r="C530" s="15">
        <v>296</v>
      </c>
      <c r="D530" s="15" t="s">
        <v>2</v>
      </c>
      <c r="E530" s="15">
        <f t="shared" si="48"/>
        <v>404.77653766670392</v>
      </c>
      <c r="F530" s="13">
        <f t="shared" si="49"/>
        <v>-30.272739281947224</v>
      </c>
      <c r="G530" s="13">
        <f t="shared" si="50"/>
        <v>428.12764746802668</v>
      </c>
      <c r="H530" s="13">
        <f t="shared" si="51"/>
        <v>132.12764746802668</v>
      </c>
      <c r="I530" s="15">
        <f t="shared" si="52"/>
        <v>132.12764746802668</v>
      </c>
      <c r="J530" s="15">
        <f>SUMSQ($H$3:H530)/B530</f>
        <v>39629.780409291823</v>
      </c>
      <c r="K530" s="15">
        <f>SUM($I$3:I530)/B530</f>
        <v>162.3897566561248</v>
      </c>
      <c r="L530" s="15">
        <f t="shared" si="53"/>
        <v>44.637718739198199</v>
      </c>
      <c r="M530" s="15">
        <f>AVERAGE($L$3:L530)</f>
        <v>38.659142148663214</v>
      </c>
      <c r="N530" s="15">
        <f>SUM($H$3:H530)/K530</f>
        <v>2.2880456710665507</v>
      </c>
    </row>
    <row r="531" spans="1:14" x14ac:dyDescent="0.3">
      <c r="A531" s="17">
        <v>41210.625</v>
      </c>
      <c r="B531" s="13">
        <v>529</v>
      </c>
      <c r="C531" s="15">
        <v>301</v>
      </c>
      <c r="D531" s="15" t="s">
        <v>2</v>
      </c>
      <c r="E531" s="15">
        <f t="shared" si="48"/>
        <v>373.64357636669274</v>
      </c>
      <c r="F531" s="13">
        <f t="shared" si="49"/>
        <v>-30.530805887366409</v>
      </c>
      <c r="G531" s="13">
        <f t="shared" si="50"/>
        <v>374.50379838475669</v>
      </c>
      <c r="H531" s="13">
        <f t="shared" si="51"/>
        <v>73.503798384756692</v>
      </c>
      <c r="I531" s="15">
        <f t="shared" si="52"/>
        <v>73.503798384756692</v>
      </c>
      <c r="J531" s="15">
        <f>SUMSQ($H$3:H531)/B531</f>
        <v>39565.079138909394</v>
      </c>
      <c r="K531" s="15">
        <f>SUM($I$3:I531)/B531</f>
        <v>162.22173026997854</v>
      </c>
      <c r="L531" s="15">
        <f t="shared" si="53"/>
        <v>24.419866573008868</v>
      </c>
      <c r="M531" s="15">
        <f>AVERAGE($L$3:L531)</f>
        <v>38.632224803529652</v>
      </c>
      <c r="N531" s="15">
        <f>SUM($H$3:H531)/K531</f>
        <v>2.7435225686883093</v>
      </c>
    </row>
    <row r="532" spans="1:14" x14ac:dyDescent="0.3">
      <c r="A532" s="17">
        <v>41210.666666666664</v>
      </c>
      <c r="B532" s="13">
        <v>530</v>
      </c>
      <c r="C532" s="15">
        <v>293</v>
      </c>
      <c r="D532" s="15" t="s">
        <v>2</v>
      </c>
      <c r="E532" s="15">
        <f t="shared" si="48"/>
        <v>349.45050345668488</v>
      </c>
      <c r="F532" s="13">
        <f t="shared" si="49"/>
        <v>-28.629485994158841</v>
      </c>
      <c r="G532" s="13">
        <f t="shared" si="50"/>
        <v>343.11277047932634</v>
      </c>
      <c r="H532" s="13">
        <f t="shared" si="51"/>
        <v>50.112770479326343</v>
      </c>
      <c r="I532" s="15">
        <f t="shared" si="52"/>
        <v>50.112770479326343</v>
      </c>
      <c r="J532" s="15">
        <f>SUMSQ($H$3:H532)/B532</f>
        <v>39495.166328770152</v>
      </c>
      <c r="K532" s="15">
        <f>SUM($I$3:I532)/B532</f>
        <v>162.01020393075092</v>
      </c>
      <c r="L532" s="15">
        <f t="shared" si="53"/>
        <v>17.103334634582371</v>
      </c>
      <c r="M532" s="15">
        <f>AVERAGE($L$3:L532)</f>
        <v>38.591604256041073</v>
      </c>
      <c r="N532" s="15">
        <f>SUM($H$3:H532)/K532</f>
        <v>3.0564232165174885</v>
      </c>
    </row>
    <row r="533" spans="1:14" x14ac:dyDescent="0.3">
      <c r="A533" s="17">
        <v>41210.708333333336</v>
      </c>
      <c r="B533" s="13">
        <v>531</v>
      </c>
      <c r="C533" s="15">
        <v>225</v>
      </c>
      <c r="D533" s="15" t="s">
        <v>2</v>
      </c>
      <c r="E533" s="15">
        <f t="shared" si="48"/>
        <v>312.11535241967943</v>
      </c>
      <c r="F533" s="13">
        <f t="shared" si="49"/>
        <v>-31.241185507012823</v>
      </c>
      <c r="G533" s="13">
        <f t="shared" si="50"/>
        <v>320.82101746252602</v>
      </c>
      <c r="H533" s="13">
        <f t="shared" si="51"/>
        <v>95.821017462526015</v>
      </c>
      <c r="I533" s="15">
        <f t="shared" si="52"/>
        <v>95.821017462526015</v>
      </c>
      <c r="J533" s="15">
        <f>SUMSQ($H$3:H533)/B533</f>
        <v>39438.078760142627</v>
      </c>
      <c r="K533" s="15">
        <f>SUM($I$3:I533)/B533</f>
        <v>161.88555386207253</v>
      </c>
      <c r="L533" s="15">
        <f t="shared" si="53"/>
        <v>42.587118872233788</v>
      </c>
      <c r="M533" s="15">
        <f>AVERAGE($L$3:L533)</f>
        <v>38.599128765676085</v>
      </c>
      <c r="N533" s="15">
        <f>SUM($H$3:H533)/K533</f>
        <v>3.6506825468363622</v>
      </c>
    </row>
    <row r="534" spans="1:14" x14ac:dyDescent="0.3">
      <c r="A534" s="17">
        <v>41210.75</v>
      </c>
      <c r="B534" s="13">
        <v>532</v>
      </c>
      <c r="C534" s="15">
        <v>154</v>
      </c>
      <c r="D534" s="15" t="s">
        <v>2</v>
      </c>
      <c r="E534" s="15">
        <f t="shared" si="48"/>
        <v>264.68074669377557</v>
      </c>
      <c r="F534" s="13">
        <f t="shared" si="49"/>
        <v>-36.099211572680126</v>
      </c>
      <c r="G534" s="13">
        <f t="shared" si="50"/>
        <v>280.87416691266662</v>
      </c>
      <c r="H534" s="13">
        <f t="shared" si="51"/>
        <v>126.87416691266662</v>
      </c>
      <c r="I534" s="15">
        <f t="shared" si="52"/>
        <v>126.87416691266662</v>
      </c>
      <c r="J534" s="15">
        <f>SUMSQ($H$3:H534)/B534</f>
        <v>39394.204653882553</v>
      </c>
      <c r="K534" s="15">
        <f>SUM($I$3:I534)/B534</f>
        <v>161.81974298434807</v>
      </c>
      <c r="L534" s="15">
        <f t="shared" si="53"/>
        <v>82.385822670562746</v>
      </c>
      <c r="M534" s="15">
        <f>AVERAGE($L$3:L534)</f>
        <v>38.68143458128678</v>
      </c>
      <c r="N534" s="15">
        <f>SUM($H$3:H534)/K534</f>
        <v>4.4362135283536324</v>
      </c>
    </row>
    <row r="535" spans="1:14" x14ac:dyDescent="0.3">
      <c r="A535" s="17">
        <v>41210.791666666664</v>
      </c>
      <c r="B535" s="13">
        <v>533</v>
      </c>
      <c r="C535" s="15">
        <v>54</v>
      </c>
      <c r="D535" s="15" t="s">
        <v>2</v>
      </c>
      <c r="E535" s="15">
        <f t="shared" si="48"/>
        <v>201.47652268564289</v>
      </c>
      <c r="F535" s="13">
        <f t="shared" si="49"/>
        <v>-44.23071530331589</v>
      </c>
      <c r="G535" s="13">
        <f t="shared" si="50"/>
        <v>228.58153512109544</v>
      </c>
      <c r="H535" s="13">
        <f t="shared" si="51"/>
        <v>174.58153512109544</v>
      </c>
      <c r="I535" s="15">
        <f t="shared" si="52"/>
        <v>174.58153512109544</v>
      </c>
      <c r="J535" s="15">
        <f>SUMSQ($H$3:H535)/B535</f>
        <v>39377.477651539884</v>
      </c>
      <c r="K535" s="15">
        <f>SUM($I$3:I535)/B535</f>
        <v>161.84368630918249</v>
      </c>
      <c r="L535" s="15">
        <f t="shared" si="53"/>
        <v>323.29913911313974</v>
      </c>
      <c r="M535" s="15">
        <f>AVERAGE($L$3:L535)</f>
        <v>39.2154265222471</v>
      </c>
      <c r="N535" s="15">
        <f>SUM($H$3:H535)/K535</f>
        <v>5.5142618686901068</v>
      </c>
    </row>
    <row r="536" spans="1:14" x14ac:dyDescent="0.3">
      <c r="A536" s="17">
        <v>41210.833333333336</v>
      </c>
      <c r="B536" s="13">
        <v>534</v>
      </c>
      <c r="C536" s="15">
        <v>55</v>
      </c>
      <c r="D536" s="15" t="s">
        <v>2</v>
      </c>
      <c r="E536" s="15">
        <f t="shared" si="48"/>
        <v>157.53356587995</v>
      </c>
      <c r="F536" s="13">
        <f t="shared" si="49"/>
        <v>-44.14438775402899</v>
      </c>
      <c r="G536" s="13">
        <f t="shared" si="50"/>
        <v>157.245807382327</v>
      </c>
      <c r="H536" s="13">
        <f t="shared" si="51"/>
        <v>102.245807382327</v>
      </c>
      <c r="I536" s="15">
        <f t="shared" si="52"/>
        <v>102.245807382327</v>
      </c>
      <c r="J536" s="15">
        <f>SUMSQ($H$3:H536)/B536</f>
        <v>39323.314219846485</v>
      </c>
      <c r="K536" s="15">
        <f>SUM($I$3:I536)/B536</f>
        <v>161.73207979433818</v>
      </c>
      <c r="L536" s="15">
        <f t="shared" si="53"/>
        <v>185.90146796786729</v>
      </c>
      <c r="M536" s="15">
        <f>AVERAGE($L$3:L536)</f>
        <v>39.490119483755748</v>
      </c>
      <c r="N536" s="15">
        <f>SUM($H$3:H536)/K536</f>
        <v>6.1502595944488485</v>
      </c>
    </row>
    <row r="537" spans="1:14" x14ac:dyDescent="0.3">
      <c r="A537" s="17">
        <v>41212.625</v>
      </c>
      <c r="B537" s="13">
        <v>535</v>
      </c>
      <c r="C537" s="15">
        <v>124</v>
      </c>
      <c r="D537" s="15" t="s">
        <v>2</v>
      </c>
      <c r="E537" s="15">
        <f t="shared" si="48"/>
        <v>147.47349611596499</v>
      </c>
      <c r="F537" s="13">
        <f t="shared" si="49"/>
        <v>-33.919092357015792</v>
      </c>
      <c r="G537" s="13">
        <f t="shared" si="50"/>
        <v>113.38917812592101</v>
      </c>
      <c r="H537" s="13">
        <f t="shared" si="51"/>
        <v>-10.610821874078994</v>
      </c>
      <c r="I537" s="15">
        <f t="shared" si="52"/>
        <v>10.610821874078994</v>
      </c>
      <c r="J537" s="15">
        <f>SUMSQ($H$3:H537)/B537</f>
        <v>39250.023145680119</v>
      </c>
      <c r="K537" s="15">
        <f>SUM($I$3:I537)/B537</f>
        <v>161.44961015336574</v>
      </c>
      <c r="L537" s="15">
        <f t="shared" si="53"/>
        <v>8.5571144145798339</v>
      </c>
      <c r="M537" s="15">
        <f>AVERAGE($L$3:L537)</f>
        <v>39.432300782691868</v>
      </c>
      <c r="N537" s="15">
        <f>SUM($H$3:H537)/K537</f>
        <v>6.0952978002015996</v>
      </c>
    </row>
    <row r="538" spans="1:14" x14ac:dyDescent="0.3">
      <c r="A538" s="17">
        <v>41212.666666666664</v>
      </c>
      <c r="B538" s="13">
        <v>536</v>
      </c>
      <c r="C538" s="15">
        <v>98</v>
      </c>
      <c r="D538" s="15" t="s">
        <v>2</v>
      </c>
      <c r="E538" s="15">
        <f t="shared" si="48"/>
        <v>132.6314472811755</v>
      </c>
      <c r="F538" s="13">
        <f t="shared" si="49"/>
        <v>-28.195979300347901</v>
      </c>
      <c r="G538" s="13">
        <f t="shared" si="50"/>
        <v>113.55440375894921</v>
      </c>
      <c r="H538" s="13">
        <f t="shared" si="51"/>
        <v>15.554403758949206</v>
      </c>
      <c r="I538" s="15">
        <f t="shared" si="52"/>
        <v>15.554403758949206</v>
      </c>
      <c r="J538" s="15">
        <f>SUMSQ($H$3:H538)/B538</f>
        <v>39177.246870177543</v>
      </c>
      <c r="K538" s="15">
        <f>SUM($I$3:I538)/B538</f>
        <v>161.17741760412241</v>
      </c>
      <c r="L538" s="15">
        <f t="shared" si="53"/>
        <v>15.871840570356333</v>
      </c>
      <c r="M538" s="15">
        <f>AVERAGE($L$3:L538)</f>
        <v>39.388344700206169</v>
      </c>
      <c r="N538" s="15">
        <f>SUM($H$3:H538)/K538</f>
        <v>6.2020962503905865</v>
      </c>
    </row>
    <row r="539" spans="1:14" x14ac:dyDescent="0.3">
      <c r="A539" s="17">
        <v>41212.708333333336</v>
      </c>
      <c r="B539" s="13">
        <v>537</v>
      </c>
      <c r="C539" s="15">
        <v>124</v>
      </c>
      <c r="D539" s="15" t="s">
        <v>2</v>
      </c>
      <c r="E539" s="15">
        <f t="shared" si="48"/>
        <v>130.04201309682284</v>
      </c>
      <c r="F539" s="13">
        <f t="shared" si="49"/>
        <v>-20.514015765549324</v>
      </c>
      <c r="G539" s="13">
        <f t="shared" si="50"/>
        <v>104.4354679808276</v>
      </c>
      <c r="H539" s="13">
        <f t="shared" si="51"/>
        <v>-19.564532019172404</v>
      </c>
      <c r="I539" s="15">
        <f t="shared" si="52"/>
        <v>19.564532019172404</v>
      </c>
      <c r="J539" s="15">
        <f>SUMSQ($H$3:H539)/B539</f>
        <v>39105.00389819048</v>
      </c>
      <c r="K539" s="15">
        <f>SUM($I$3:I539)/B539</f>
        <v>160.9137064577817</v>
      </c>
      <c r="L539" s="15">
        <f t="shared" si="53"/>
        <v>15.777848402558389</v>
      </c>
      <c r="M539" s="15">
        <f>AVERAGE($L$3:L539)</f>
        <v>39.344377295555056</v>
      </c>
      <c r="N539" s="15">
        <f>SUM($H$3:H539)/K539</f>
        <v>6.0906764683102423</v>
      </c>
    </row>
    <row r="540" spans="1:14" x14ac:dyDescent="0.3">
      <c r="A540" s="17">
        <v>41212.75</v>
      </c>
      <c r="B540" s="13">
        <v>538</v>
      </c>
      <c r="C540" s="15">
        <v>143</v>
      </c>
      <c r="D540" s="15" t="s">
        <v>2</v>
      </c>
      <c r="E540" s="15">
        <f t="shared" si="48"/>
        <v>133.92940916777599</v>
      </c>
      <c r="F540" s="13">
        <f t="shared" si="49"/>
        <v>-13.193592214598583</v>
      </c>
      <c r="G540" s="13">
        <f t="shared" si="50"/>
        <v>109.52799733127353</v>
      </c>
      <c r="H540" s="13">
        <f t="shared" si="51"/>
        <v>-33.472002668726475</v>
      </c>
      <c r="I540" s="15">
        <f t="shared" si="52"/>
        <v>33.472002668726475</v>
      </c>
      <c r="J540" s="15">
        <f>SUMSQ($H$3:H540)/B540</f>
        <v>39034.400498682051</v>
      </c>
      <c r="K540" s="15">
        <f>SUM($I$3:I540)/B540</f>
        <v>160.67682596746749</v>
      </c>
      <c r="L540" s="15">
        <f t="shared" si="53"/>
        <v>23.406994873235298</v>
      </c>
      <c r="M540" s="15">
        <f>AVERAGE($L$3:L540)</f>
        <v>39.314753908152973</v>
      </c>
      <c r="N540" s="15">
        <f>SUM($H$3:H540)/K540</f>
        <v>5.891336955298871</v>
      </c>
    </row>
    <row r="541" spans="1:14" x14ac:dyDescent="0.3">
      <c r="A541" s="17">
        <v>41212.791666666664</v>
      </c>
      <c r="B541" s="13">
        <v>539</v>
      </c>
      <c r="C541" s="15">
        <v>115</v>
      </c>
      <c r="D541" s="15" t="s">
        <v>2</v>
      </c>
      <c r="E541" s="15">
        <f t="shared" si="48"/>
        <v>128.25058641744317</v>
      </c>
      <c r="F541" s="13">
        <f t="shared" si="49"/>
        <v>-10.939161375318852</v>
      </c>
      <c r="G541" s="13">
        <f t="shared" si="50"/>
        <v>120.73581695317741</v>
      </c>
      <c r="H541" s="13">
        <f t="shared" si="51"/>
        <v>5.7358169531774053</v>
      </c>
      <c r="I541" s="15">
        <f t="shared" si="52"/>
        <v>5.7358169531774053</v>
      </c>
      <c r="J541" s="15">
        <f>SUMSQ($H$3:H541)/B541</f>
        <v>38962.041498862825</v>
      </c>
      <c r="K541" s="15">
        <f>SUM($I$3:I541)/B541</f>
        <v>160.38936583942615</v>
      </c>
      <c r="L541" s="15">
        <f t="shared" si="53"/>
        <v>4.9876669158064395</v>
      </c>
      <c r="M541" s="15">
        <f>AVERAGE($L$3:L541)</f>
        <v>39.251067290356417</v>
      </c>
      <c r="N541" s="15">
        <f>SUM($H$3:H541)/K541</f>
        <v>5.9376576162092718</v>
      </c>
    </row>
    <row r="542" spans="1:14" x14ac:dyDescent="0.3">
      <c r="A542" s="17">
        <v>41212.833333333336</v>
      </c>
      <c r="B542" s="13">
        <v>540</v>
      </c>
      <c r="C542" s="15">
        <v>81</v>
      </c>
      <c r="D542" s="15" t="s">
        <v>2</v>
      </c>
      <c r="E542" s="15">
        <f t="shared" si="48"/>
        <v>114.07541049221021</v>
      </c>
      <c r="F542" s="13">
        <f t="shared" si="49"/>
        <v>-11.909965740293085</v>
      </c>
      <c r="G542" s="13">
        <f t="shared" si="50"/>
        <v>117.31142504212433</v>
      </c>
      <c r="H542" s="13">
        <f t="shared" si="51"/>
        <v>36.311425042124327</v>
      </c>
      <c r="I542" s="15">
        <f t="shared" si="52"/>
        <v>36.311425042124327</v>
      </c>
      <c r="J542" s="15">
        <f>SUMSQ($H$3:H542)/B542</f>
        <v>38892.331273103067</v>
      </c>
      <c r="K542" s="15">
        <f>SUM($I$3:I542)/B542</f>
        <v>160.15959187498669</v>
      </c>
      <c r="L542" s="15">
        <f t="shared" si="53"/>
        <v>44.828919805091758</v>
      </c>
      <c r="M542" s="15">
        <f>AVERAGE($L$3:L542)</f>
        <v>39.261396646865187</v>
      </c>
      <c r="N542" s="15">
        <f>SUM($H$3:H542)/K542</f>
        <v>6.172896378565091</v>
      </c>
    </row>
    <row r="543" spans="1:14" x14ac:dyDescent="0.3">
      <c r="A543" s="17">
        <v>41213.625</v>
      </c>
      <c r="B543" s="13">
        <v>541</v>
      </c>
      <c r="C543" s="15">
        <v>230</v>
      </c>
      <c r="D543" s="15" t="s">
        <v>2</v>
      </c>
      <c r="E543" s="15">
        <f t="shared" si="48"/>
        <v>148.85278734454715</v>
      </c>
      <c r="F543" s="13">
        <f t="shared" si="49"/>
        <v>2.0962370374959232</v>
      </c>
      <c r="G543" s="13">
        <f t="shared" si="50"/>
        <v>102.16544475191712</v>
      </c>
      <c r="H543" s="13">
        <f t="shared" si="51"/>
        <v>-127.83455524808288</v>
      </c>
      <c r="I543" s="15">
        <f t="shared" si="52"/>
        <v>127.83455524808288</v>
      </c>
      <c r="J543" s="15">
        <f>SUMSQ($H$3:H543)/B543</f>
        <v>38850.647987044606</v>
      </c>
      <c r="K543" s="15">
        <f>SUM($I$3:I543)/B543</f>
        <v>160.09984134517725</v>
      </c>
      <c r="L543" s="15">
        <f t="shared" si="53"/>
        <v>55.580241412209951</v>
      </c>
      <c r="M543" s="15">
        <f>AVERAGE($L$3:L543)</f>
        <v>39.291560870091331</v>
      </c>
      <c r="N543" s="15">
        <f>SUM($H$3:H543)/K543</f>
        <v>5.3767324326921706</v>
      </c>
    </row>
    <row r="544" spans="1:14" x14ac:dyDescent="0.3">
      <c r="A544" s="17">
        <v>41213.666666666664</v>
      </c>
      <c r="B544" s="13">
        <v>542</v>
      </c>
      <c r="C544" s="15">
        <v>424</v>
      </c>
      <c r="D544" s="15" t="s">
        <v>2</v>
      </c>
      <c r="E544" s="15">
        <f t="shared" si="48"/>
        <v>231.396951141183</v>
      </c>
      <c r="F544" s="13">
        <f t="shared" si="49"/>
        <v>26.230615065237899</v>
      </c>
      <c r="G544" s="13">
        <f t="shared" si="50"/>
        <v>150.94902438204306</v>
      </c>
      <c r="H544" s="13">
        <f t="shared" si="51"/>
        <v>-273.05097561795696</v>
      </c>
      <c r="I544" s="15">
        <f t="shared" si="52"/>
        <v>273.05097561795696</v>
      </c>
      <c r="J544" s="15">
        <f>SUMSQ($H$3:H544)/B544</f>
        <v>38916.526561396764</v>
      </c>
      <c r="K544" s="15">
        <f>SUM($I$3:I544)/B544</f>
        <v>160.30823827187979</v>
      </c>
      <c r="L544" s="15">
        <f t="shared" si="53"/>
        <v>64.398815004235132</v>
      </c>
      <c r="M544" s="15">
        <f>AVERAGE($L$3:L544)</f>
        <v>39.337884217202301</v>
      </c>
      <c r="N544" s="15">
        <f>SUM($H$3:H544)/K544</f>
        <v>3.6664555742587184</v>
      </c>
    </row>
    <row r="545" spans="1:14" x14ac:dyDescent="0.3">
      <c r="A545" s="17">
        <v>41213.708333333336</v>
      </c>
      <c r="B545" s="13">
        <v>543</v>
      </c>
      <c r="C545" s="15">
        <v>723</v>
      </c>
      <c r="D545" s="15" t="s">
        <v>2</v>
      </c>
      <c r="E545" s="15">
        <f t="shared" si="48"/>
        <v>378.87786579882811</v>
      </c>
      <c r="F545" s="13">
        <f t="shared" si="49"/>
        <v>62.60570494296006</v>
      </c>
      <c r="G545" s="13">
        <f t="shared" si="50"/>
        <v>257.62756620642091</v>
      </c>
      <c r="H545" s="13">
        <f t="shared" si="51"/>
        <v>-465.37243379357909</v>
      </c>
      <c r="I545" s="15">
        <f t="shared" si="52"/>
        <v>465.37243379357909</v>
      </c>
      <c r="J545" s="15">
        <f>SUMSQ($H$3:H545)/B545</f>
        <v>39243.699628751398</v>
      </c>
      <c r="K545" s="15">
        <f>SUM($I$3:I545)/B545</f>
        <v>160.87005078665274</v>
      </c>
      <c r="L545" s="15">
        <f t="shared" si="53"/>
        <v>64.36686497836503</v>
      </c>
      <c r="M545" s="15">
        <f>AVERAGE($L$3:L545)</f>
        <v>39.383978104423591</v>
      </c>
      <c r="N545" s="15">
        <f>SUM($H$3:H545)/K545</f>
        <v>0.76080413613012909</v>
      </c>
    </row>
    <row r="546" spans="1:14" x14ac:dyDescent="0.3">
      <c r="A546" s="17">
        <v>41213.75</v>
      </c>
      <c r="B546" s="13">
        <v>544</v>
      </c>
      <c r="C546" s="15">
        <v>584</v>
      </c>
      <c r="D546" s="15" t="s">
        <v>2</v>
      </c>
      <c r="E546" s="15">
        <f t="shared" si="48"/>
        <v>440.41450605917964</v>
      </c>
      <c r="F546" s="13">
        <f t="shared" si="49"/>
        <v>62.284985538177494</v>
      </c>
      <c r="G546" s="13">
        <f t="shared" si="50"/>
        <v>441.48357074178818</v>
      </c>
      <c r="H546" s="13">
        <f t="shared" si="51"/>
        <v>-142.51642925821182</v>
      </c>
      <c r="I546" s="15">
        <f t="shared" si="52"/>
        <v>142.51642925821182</v>
      </c>
      <c r="J546" s="15">
        <f>SUMSQ($H$3:H546)/B546</f>
        <v>39208.896748199484</v>
      </c>
      <c r="K546" s="15">
        <f>SUM($I$3:I546)/B546</f>
        <v>160.83631251178426</v>
      </c>
      <c r="L546" s="15">
        <f t="shared" si="53"/>
        <v>24.40349816065271</v>
      </c>
      <c r="M546" s="15">
        <f>AVERAGE($L$3:L546)</f>
        <v>39.356440457468132</v>
      </c>
      <c r="N546" s="15">
        <f>SUM($H$3:H546)/K546</f>
        <v>-0.12513237170112243</v>
      </c>
    </row>
    <row r="547" spans="1:14" x14ac:dyDescent="0.3">
      <c r="A547" s="17">
        <v>41213.791666666664</v>
      </c>
      <c r="B547" s="13">
        <v>545</v>
      </c>
      <c r="C547" s="15">
        <v>410</v>
      </c>
      <c r="D547" s="15" t="s">
        <v>2</v>
      </c>
      <c r="E547" s="15">
        <f t="shared" si="48"/>
        <v>431.29015424142574</v>
      </c>
      <c r="F547" s="13">
        <f t="shared" si="49"/>
        <v>40.862184331398069</v>
      </c>
      <c r="G547" s="13">
        <f t="shared" si="50"/>
        <v>502.69949159735711</v>
      </c>
      <c r="H547" s="13">
        <f t="shared" si="51"/>
        <v>92.69949159735711</v>
      </c>
      <c r="I547" s="15">
        <f t="shared" si="52"/>
        <v>92.69949159735711</v>
      </c>
      <c r="J547" s="15">
        <f>SUMSQ($H$3:H547)/B547</f>
        <v>39152.721150023724</v>
      </c>
      <c r="K547" s="15">
        <f>SUM($I$3:I547)/B547</f>
        <v>160.71129082203302</v>
      </c>
      <c r="L547" s="15">
        <f t="shared" si="53"/>
        <v>22.609632096916368</v>
      </c>
      <c r="M547" s="15">
        <f>AVERAGE($L$3:L547)</f>
        <v>39.325712368733171</v>
      </c>
      <c r="N547" s="15">
        <f>SUM($H$3:H547)/K547</f>
        <v>0.45157786976809605</v>
      </c>
    </row>
    <row r="548" spans="1:14" x14ac:dyDescent="0.3">
      <c r="A548" s="17">
        <v>41213.833333333336</v>
      </c>
      <c r="B548" s="13">
        <v>546</v>
      </c>
      <c r="C548" s="15">
        <v>268</v>
      </c>
      <c r="D548" s="15" t="s">
        <v>2</v>
      </c>
      <c r="E548" s="15">
        <f t="shared" si="48"/>
        <v>382.30310796899795</v>
      </c>
      <c r="F548" s="13">
        <f t="shared" si="49"/>
        <v>13.907415150250308</v>
      </c>
      <c r="G548" s="13">
        <f t="shared" si="50"/>
        <v>472.15233857282379</v>
      </c>
      <c r="H548" s="13">
        <f t="shared" si="51"/>
        <v>204.15233857282379</v>
      </c>
      <c r="I548" s="15">
        <f t="shared" si="52"/>
        <v>204.15233857282379</v>
      </c>
      <c r="J548" s="15">
        <f>SUMSQ($H$3:H548)/B548</f>
        <v>39157.346527669746</v>
      </c>
      <c r="K548" s="15">
        <f>SUM($I$3:I548)/B548</f>
        <v>160.79085318055095</v>
      </c>
      <c r="L548" s="15">
        <f t="shared" si="53"/>
        <v>76.17624573612828</v>
      </c>
      <c r="M548" s="15">
        <f>AVERAGE($L$3:L548)</f>
        <v>39.393204188087381</v>
      </c>
      <c r="N548" s="15">
        <f>SUM($H$3:H548)/K548</f>
        <v>1.7210307393492383</v>
      </c>
    </row>
    <row r="549" spans="1:14" x14ac:dyDescent="0.3">
      <c r="B549" s="1">
        <v>547</v>
      </c>
      <c r="C549">
        <v>0</v>
      </c>
      <c r="D549" s="1">
        <v>1</v>
      </c>
      <c r="F549" s="1"/>
      <c r="G549" s="1">
        <f t="shared" ref="G549:G554" si="54">$E$548+D549*$F$548</f>
        <v>396.21052311924825</v>
      </c>
      <c r="H549" s="1">
        <f t="shared" si="51"/>
        <v>396.21052311924825</v>
      </c>
    </row>
    <row r="550" spans="1:14" x14ac:dyDescent="0.3">
      <c r="B550" s="1">
        <v>548</v>
      </c>
      <c r="C550">
        <v>0</v>
      </c>
      <c r="D550" s="1">
        <v>2</v>
      </c>
      <c r="F550" s="1"/>
      <c r="G550" s="1">
        <f t="shared" si="54"/>
        <v>410.11793826949855</v>
      </c>
      <c r="H550" s="1">
        <f t="shared" si="51"/>
        <v>410.11793826949855</v>
      </c>
    </row>
    <row r="551" spans="1:14" x14ac:dyDescent="0.3">
      <c r="B551" s="1">
        <v>549</v>
      </c>
      <c r="C551">
        <v>0</v>
      </c>
      <c r="D551" s="1">
        <v>3</v>
      </c>
      <c r="F551" s="1"/>
      <c r="G551" s="1">
        <f t="shared" si="54"/>
        <v>424.02535341974885</v>
      </c>
      <c r="H551" s="1">
        <f t="shared" si="51"/>
        <v>424.02535341974885</v>
      </c>
    </row>
    <row r="552" spans="1:14" x14ac:dyDescent="0.3">
      <c r="B552" s="1">
        <v>550</v>
      </c>
      <c r="C552">
        <v>0</v>
      </c>
      <c r="D552" s="1">
        <v>4</v>
      </c>
      <c r="F552" s="1"/>
      <c r="G552" s="1">
        <f t="shared" si="54"/>
        <v>437.93276856999921</v>
      </c>
      <c r="H552" s="1">
        <f t="shared" si="51"/>
        <v>437.93276856999921</v>
      </c>
    </row>
    <row r="553" spans="1:14" x14ac:dyDescent="0.3">
      <c r="B553" s="1">
        <v>551</v>
      </c>
      <c r="C553">
        <v>0</v>
      </c>
      <c r="D553" s="1">
        <v>5</v>
      </c>
      <c r="F553" s="1"/>
      <c r="G553" s="1">
        <f t="shared" si="54"/>
        <v>451.84018372024946</v>
      </c>
      <c r="H553" s="1">
        <f t="shared" si="51"/>
        <v>451.84018372024946</v>
      </c>
    </row>
    <row r="554" spans="1:14" x14ac:dyDescent="0.3">
      <c r="B554" s="1">
        <v>552</v>
      </c>
      <c r="C554">
        <v>0</v>
      </c>
      <c r="D554" s="1">
        <v>6</v>
      </c>
      <c r="G554" s="1">
        <f t="shared" si="54"/>
        <v>465.74759887049981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A383-459C-4038-A405-3D4B6FB9AD24}">
  <sheetPr>
    <tabColor theme="8" tint="0.59999389629810485"/>
  </sheetPr>
  <dimension ref="A1:P553"/>
  <sheetViews>
    <sheetView topLeftCell="F1" zoomScale="47" workbookViewId="0">
      <selection activeCell="S38" sqref="S38"/>
    </sheetView>
  </sheetViews>
  <sheetFormatPr defaultRowHeight="14.4" x14ac:dyDescent="0.3"/>
  <cols>
    <col min="1" max="1" width="15.33203125" bestFit="1" customWidth="1"/>
    <col min="2" max="2" width="15.33203125" style="1" customWidth="1"/>
    <col min="6" max="6" width="12" bestFit="1" customWidth="1"/>
    <col min="9" max="9" width="14.109375" customWidth="1"/>
  </cols>
  <sheetData>
    <row r="1" spans="1:16" ht="58.2" x14ac:dyDescent="0.35">
      <c r="A1" s="2" t="s">
        <v>0</v>
      </c>
      <c r="B1" s="2" t="s">
        <v>58</v>
      </c>
      <c r="C1" s="2" t="s">
        <v>1</v>
      </c>
      <c r="D1" s="2" t="s">
        <v>56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48</v>
      </c>
      <c r="K1" s="2" t="s">
        <v>9</v>
      </c>
      <c r="L1" s="2" t="s">
        <v>10</v>
      </c>
      <c r="M1" s="2" t="s">
        <v>11</v>
      </c>
    </row>
    <row r="2" spans="1:16" x14ac:dyDescent="0.3">
      <c r="A2" s="15"/>
      <c r="B2" s="13">
        <v>0</v>
      </c>
      <c r="C2" s="15"/>
      <c r="D2" s="15"/>
      <c r="E2" s="20">
        <f>AVERAGE(C3:C548)</f>
        <v>495.83246886447034</v>
      </c>
      <c r="F2" s="2"/>
      <c r="G2" s="2"/>
      <c r="H2" s="2"/>
      <c r="I2" s="2"/>
      <c r="J2" s="2"/>
      <c r="K2" s="2"/>
      <c r="L2" s="2"/>
      <c r="M2" s="2"/>
      <c r="O2" s="19" t="s">
        <v>12</v>
      </c>
      <c r="P2" s="19">
        <v>0.2</v>
      </c>
    </row>
    <row r="3" spans="1:16" x14ac:dyDescent="0.3">
      <c r="A3" s="17">
        <v>41122.625</v>
      </c>
      <c r="B3" s="13">
        <v>1</v>
      </c>
      <c r="C3" s="15">
        <v>295</v>
      </c>
      <c r="D3" s="15" t="s">
        <v>2</v>
      </c>
      <c r="E3" s="15">
        <f>$P$2*C3+(1-$P$2)*E2</f>
        <v>455.66597509157629</v>
      </c>
      <c r="F3" s="13">
        <f>E2</f>
        <v>495.83246886447034</v>
      </c>
      <c r="G3" s="13">
        <f>F3-C3</f>
        <v>200.83246886447034</v>
      </c>
      <c r="H3" s="15">
        <f>ABS(G3)</f>
        <v>200.83246886447034</v>
      </c>
      <c r="I3" s="15">
        <f>SUMSQ($G$3:G3)/B3</f>
        <v>40333.680550198449</v>
      </c>
      <c r="J3" s="15">
        <f>SUM($H$3:H3)/B3</f>
        <v>200.83246886447034</v>
      </c>
      <c r="K3" s="15">
        <f>(H3/C3)*100</f>
        <v>68.078803004905197</v>
      </c>
      <c r="L3" s="15">
        <f>AVERAGE($K$3:K3)</f>
        <v>68.078803004905197</v>
      </c>
      <c r="M3" s="15">
        <f>SUM($G$3:G3)/J3</f>
        <v>1</v>
      </c>
    </row>
    <row r="4" spans="1:16" x14ac:dyDescent="0.3">
      <c r="A4" s="17">
        <v>41122.666666666664</v>
      </c>
      <c r="B4" s="13">
        <v>2</v>
      </c>
      <c r="C4" s="15">
        <v>479</v>
      </c>
      <c r="D4" s="15" t="s">
        <v>2</v>
      </c>
      <c r="E4" s="15">
        <f t="shared" ref="E4:E67" si="0">$P$2*C4+(1-$P$2)*E3</f>
        <v>460.33278007326106</v>
      </c>
      <c r="F4" s="13">
        <f t="shared" ref="F4:F67" si="1">E3</f>
        <v>455.66597509157629</v>
      </c>
      <c r="G4" s="13">
        <f t="shared" ref="G4:G67" si="2">F4-C4</f>
        <v>-23.334024908423714</v>
      </c>
      <c r="H4" s="15">
        <f t="shared" ref="H4:H67" si="3">ABS(G4)</f>
        <v>23.334024908423714</v>
      </c>
      <c r="I4" s="15">
        <f>SUMSQ($G$3:G4)/B4</f>
        <v>20439.078634312693</v>
      </c>
      <c r="J4" s="15">
        <f>SUM($H$3:H4)/B4</f>
        <v>112.08324688644703</v>
      </c>
      <c r="K4" s="15">
        <f t="shared" ref="K4:K67" si="4">(H4/C4)*100</f>
        <v>4.8714039474788553</v>
      </c>
      <c r="L4" s="15">
        <f>AVERAGE($K$3:K4)</f>
        <v>36.475103476192025</v>
      </c>
      <c r="M4" s="15">
        <f>SUM($G$3:G4)/J4</f>
        <v>1.583630461168497</v>
      </c>
    </row>
    <row r="5" spans="1:16" x14ac:dyDescent="0.3">
      <c r="A5" s="17">
        <v>41122.708333333336</v>
      </c>
      <c r="B5" s="13">
        <v>3</v>
      </c>
      <c r="C5" s="15">
        <v>837</v>
      </c>
      <c r="D5" s="15" t="s">
        <v>2</v>
      </c>
      <c r="E5" s="15">
        <f t="shared" si="0"/>
        <v>535.66622405860892</v>
      </c>
      <c r="F5" s="13">
        <f t="shared" si="1"/>
        <v>460.33278007326106</v>
      </c>
      <c r="G5" s="13">
        <f t="shared" si="2"/>
        <v>-376.66721992673894</v>
      </c>
      <c r="H5" s="15">
        <f t="shared" si="3"/>
        <v>376.66721992673894</v>
      </c>
      <c r="I5" s="15">
        <f>SUMSQ($G$3:G5)/B5</f>
        <v>60918.783945321244</v>
      </c>
      <c r="J5" s="15">
        <f>SUM($H$3:H5)/B5</f>
        <v>200.27790456654432</v>
      </c>
      <c r="K5" s="15">
        <f t="shared" si="4"/>
        <v>45.002057338917432</v>
      </c>
      <c r="L5" s="15">
        <f>AVERAGE($K$3:K5)</f>
        <v>39.317421430433825</v>
      </c>
      <c r="M5" s="15">
        <f>SUM($G$3:G5)/J5</f>
        <v>-0.99446205212575767</v>
      </c>
    </row>
    <row r="6" spans="1:16" x14ac:dyDescent="0.3">
      <c r="A6" s="17">
        <v>41122.75</v>
      </c>
      <c r="B6" s="13">
        <v>4</v>
      </c>
      <c r="C6" s="15">
        <v>811.56399999999996</v>
      </c>
      <c r="D6" s="15" t="s">
        <v>2</v>
      </c>
      <c r="E6" s="15">
        <f t="shared" si="0"/>
        <v>590.84577924688722</v>
      </c>
      <c r="F6" s="13">
        <f t="shared" si="1"/>
        <v>535.66622405860892</v>
      </c>
      <c r="G6" s="13">
        <f t="shared" si="2"/>
        <v>-275.89777594139105</v>
      </c>
      <c r="H6" s="15">
        <f t="shared" si="3"/>
        <v>275.89777594139105</v>
      </c>
      <c r="I6" s="15">
        <f>SUMSQ($G$3:G6)/B6</f>
        <v>64718.983651342438</v>
      </c>
      <c r="J6" s="15">
        <f>SUM($H$3:H6)/B6</f>
        <v>219.18287241025601</v>
      </c>
      <c r="K6" s="15">
        <f t="shared" si="4"/>
        <v>33.995812522658845</v>
      </c>
      <c r="L6" s="15">
        <f>AVERAGE($K$3:K6)</f>
        <v>37.987019203490078</v>
      </c>
      <c r="M6" s="15">
        <f>SUM($G$3:G6)/J6</f>
        <v>-2.1674437728093849</v>
      </c>
    </row>
    <row r="7" spans="1:16" x14ac:dyDescent="0.3">
      <c r="A7" s="17">
        <v>41122.791666666664</v>
      </c>
      <c r="B7" s="13">
        <v>5</v>
      </c>
      <c r="C7" s="15">
        <v>579.56399999999996</v>
      </c>
      <c r="D7" s="15" t="s">
        <v>2</v>
      </c>
      <c r="E7" s="15">
        <f t="shared" si="0"/>
        <v>588.58942339750979</v>
      </c>
      <c r="F7" s="13">
        <f t="shared" si="1"/>
        <v>590.84577924688722</v>
      </c>
      <c r="G7" s="13">
        <f t="shared" si="2"/>
        <v>11.281779246887254</v>
      </c>
      <c r="H7" s="15">
        <f t="shared" si="3"/>
        <v>11.281779246887254</v>
      </c>
      <c r="I7" s="15">
        <f>SUMSQ($G$3:G7)/B7</f>
        <v>51800.642629669048</v>
      </c>
      <c r="J7" s="15">
        <f>SUM($H$3:H7)/B7</f>
        <v>177.60265377758225</v>
      </c>
      <c r="K7" s="15">
        <f t="shared" si="4"/>
        <v>1.9465976573574713</v>
      </c>
      <c r="L7" s="15">
        <f>AVERAGE($K$3:K7)</f>
        <v>30.778934894263557</v>
      </c>
      <c r="M7" s="15">
        <f>SUM($G$3:G7)/J7</f>
        <v>-2.6113617268692915</v>
      </c>
    </row>
    <row r="8" spans="1:16" x14ac:dyDescent="0.3">
      <c r="A8" s="17">
        <v>41122.833333333336</v>
      </c>
      <c r="B8" s="13">
        <v>6</v>
      </c>
      <c r="C8" s="15">
        <v>427</v>
      </c>
      <c r="D8" s="15" t="s">
        <v>2</v>
      </c>
      <c r="E8" s="15">
        <f t="shared" si="0"/>
        <v>556.27153871800783</v>
      </c>
      <c r="F8" s="13">
        <f t="shared" si="1"/>
        <v>588.58942339750979</v>
      </c>
      <c r="G8" s="13">
        <f t="shared" si="2"/>
        <v>161.58942339750979</v>
      </c>
      <c r="H8" s="15">
        <f t="shared" si="3"/>
        <v>161.58942339750979</v>
      </c>
      <c r="I8" s="15">
        <f>SUMSQ($G$3:G8)/B8</f>
        <v>47519.059150380817</v>
      </c>
      <c r="J8" s="15">
        <f>SUM($H$3:H8)/B8</f>
        <v>174.93378204757019</v>
      </c>
      <c r="K8" s="15">
        <f t="shared" si="4"/>
        <v>37.842956299182624</v>
      </c>
      <c r="L8" s="15">
        <f>AVERAGE($K$3:K8)</f>
        <v>31.956271795083399</v>
      </c>
      <c r="M8" s="15">
        <f>SUM($G$3:G8)/J8</f>
        <v>-1.7274842270631841</v>
      </c>
    </row>
    <row r="9" spans="1:16" x14ac:dyDescent="0.3">
      <c r="A9" s="17">
        <v>41123.625</v>
      </c>
      <c r="B9" s="13">
        <v>7</v>
      </c>
      <c r="C9" s="15">
        <v>270</v>
      </c>
      <c r="D9" s="15" t="s">
        <v>2</v>
      </c>
      <c r="E9" s="15">
        <f t="shared" si="0"/>
        <v>499.01723097440629</v>
      </c>
      <c r="F9" s="13">
        <f t="shared" si="1"/>
        <v>556.27153871800783</v>
      </c>
      <c r="G9" s="13">
        <f t="shared" si="2"/>
        <v>286.27153871800783</v>
      </c>
      <c r="H9" s="15">
        <f t="shared" si="3"/>
        <v>286.27153871800783</v>
      </c>
      <c r="I9" s="15">
        <f>SUMSQ($G$3:G9)/B9</f>
        <v>52437.964111751542</v>
      </c>
      <c r="J9" s="15">
        <f>SUM($H$3:H9)/B9</f>
        <v>190.83917585763271</v>
      </c>
      <c r="K9" s="15">
        <f t="shared" si="4"/>
        <v>106.02649582148437</v>
      </c>
      <c r="L9" s="15">
        <f>AVERAGE($K$3:K9)</f>
        <v>42.537732370283543</v>
      </c>
      <c r="M9" s="15">
        <f>SUM($G$3:G9)/J9</f>
        <v>-8.3440994115158762E-2</v>
      </c>
    </row>
    <row r="10" spans="1:16" x14ac:dyDescent="0.3">
      <c r="A10" s="17">
        <v>41123.666666666664</v>
      </c>
      <c r="B10" s="13">
        <v>8</v>
      </c>
      <c r="C10" s="15">
        <v>406</v>
      </c>
      <c r="D10" s="15" t="s">
        <v>2</v>
      </c>
      <c r="E10" s="15">
        <f t="shared" si="0"/>
        <v>480.41378477952503</v>
      </c>
      <c r="F10" s="13">
        <f t="shared" si="1"/>
        <v>499.01723097440629</v>
      </c>
      <c r="G10" s="13">
        <f t="shared" si="2"/>
        <v>93.017230974406289</v>
      </c>
      <c r="H10" s="15">
        <f t="shared" si="3"/>
        <v>93.017230974406289</v>
      </c>
      <c r="I10" s="15">
        <f>SUMSQ($G$3:G10)/B10</f>
        <v>46964.744255050857</v>
      </c>
      <c r="J10" s="15">
        <f>SUM($H$3:H10)/B10</f>
        <v>178.6114327472294</v>
      </c>
      <c r="K10" s="15">
        <f t="shared" si="4"/>
        <v>22.910648023252779</v>
      </c>
      <c r="L10" s="15">
        <f>AVERAGE($K$3:K10)</f>
        <v>40.084346826904699</v>
      </c>
      <c r="M10" s="15">
        <f>SUM($G$3:G10)/J10</f>
        <v>0.4316264599580828</v>
      </c>
    </row>
    <row r="11" spans="1:16" x14ac:dyDescent="0.3">
      <c r="A11" s="17">
        <v>41123.708333333336</v>
      </c>
      <c r="B11" s="13">
        <v>9</v>
      </c>
      <c r="C11" s="15">
        <v>844.428</v>
      </c>
      <c r="D11" s="15" t="s">
        <v>2</v>
      </c>
      <c r="E11" s="15">
        <f t="shared" si="0"/>
        <v>553.21662782362</v>
      </c>
      <c r="F11" s="13">
        <f t="shared" si="1"/>
        <v>480.41378477952503</v>
      </c>
      <c r="G11" s="13">
        <f t="shared" si="2"/>
        <v>-364.01421522047497</v>
      </c>
      <c r="H11" s="15">
        <f t="shared" si="3"/>
        <v>364.01421522047497</v>
      </c>
      <c r="I11" s="15">
        <f>SUMSQ($G$3:G11)/B11</f>
        <v>56469.366991442788</v>
      </c>
      <c r="J11" s="15">
        <f>SUM($H$3:H11)/B11</f>
        <v>199.21174191092334</v>
      </c>
      <c r="K11" s="15">
        <f t="shared" si="4"/>
        <v>43.107786006678481</v>
      </c>
      <c r="L11" s="15">
        <f>AVERAGE($K$3:K11)</f>
        <v>40.420284513546235</v>
      </c>
      <c r="M11" s="15">
        <f>SUM($G$3:G11)/J11</f>
        <v>-1.4402805379014383</v>
      </c>
    </row>
    <row r="12" spans="1:16" x14ac:dyDescent="0.3">
      <c r="A12" s="17">
        <v>41123.75</v>
      </c>
      <c r="B12" s="13">
        <v>10</v>
      </c>
      <c r="C12" s="15">
        <v>767</v>
      </c>
      <c r="D12" s="15" t="s">
        <v>2</v>
      </c>
      <c r="E12" s="15">
        <f t="shared" si="0"/>
        <v>595.97330225889607</v>
      </c>
      <c r="F12" s="13">
        <f t="shared" si="1"/>
        <v>553.21662782362</v>
      </c>
      <c r="G12" s="13">
        <f t="shared" si="2"/>
        <v>-213.78337217638</v>
      </c>
      <c r="H12" s="15">
        <f t="shared" si="3"/>
        <v>213.78337217638</v>
      </c>
      <c r="I12" s="15">
        <f>SUMSQ($G$3:G12)/B12</f>
        <v>55392.763314208969</v>
      </c>
      <c r="J12" s="15">
        <f>SUM($H$3:H12)/B12</f>
        <v>200.66890493746899</v>
      </c>
      <c r="K12" s="15">
        <f t="shared" si="4"/>
        <v>27.872669123387222</v>
      </c>
      <c r="L12" s="15">
        <f>AVERAGE($K$3:K12)</f>
        <v>39.165522974530333</v>
      </c>
      <c r="M12" s="15">
        <f>SUM($G$3:G12)/J12</f>
        <v>-2.4951756582722817</v>
      </c>
    </row>
    <row r="13" spans="1:16" x14ac:dyDescent="0.3">
      <c r="A13" s="17">
        <v>41123.791666666664</v>
      </c>
      <c r="B13" s="13">
        <v>11</v>
      </c>
      <c r="C13" s="15">
        <v>579.56399999999996</v>
      </c>
      <c r="D13" s="15" t="s">
        <v>2</v>
      </c>
      <c r="E13" s="15">
        <f t="shared" si="0"/>
        <v>592.69144180711692</v>
      </c>
      <c r="F13" s="13">
        <f t="shared" si="1"/>
        <v>595.97330225889607</v>
      </c>
      <c r="G13" s="13">
        <f t="shared" si="2"/>
        <v>16.409302258896105</v>
      </c>
      <c r="H13" s="15">
        <f t="shared" si="3"/>
        <v>16.409302258896105</v>
      </c>
      <c r="I13" s="15">
        <f>SUMSQ($G$3:G13)/B13</f>
        <v>50381.536212973951</v>
      </c>
      <c r="J13" s="15">
        <f>SUM($H$3:H13)/B13</f>
        <v>183.91803196668965</v>
      </c>
      <c r="K13" s="15">
        <f t="shared" si="4"/>
        <v>2.8313184150320079</v>
      </c>
      <c r="L13" s="15">
        <f>AVERAGE($K$3:K13)</f>
        <v>35.862413469121392</v>
      </c>
      <c r="M13" s="15">
        <f>SUM($G$3:G13)/J13</f>
        <v>-2.6332103466665204</v>
      </c>
    </row>
    <row r="14" spans="1:16" x14ac:dyDescent="0.3">
      <c r="A14" s="17">
        <v>41123.833333333336</v>
      </c>
      <c r="B14" s="13">
        <v>12</v>
      </c>
      <c r="C14" s="15">
        <v>427</v>
      </c>
      <c r="D14" s="15" t="s">
        <v>2</v>
      </c>
      <c r="E14" s="15">
        <f t="shared" si="0"/>
        <v>559.55315344569351</v>
      </c>
      <c r="F14" s="13">
        <f t="shared" si="1"/>
        <v>592.69144180711692</v>
      </c>
      <c r="G14" s="13">
        <f t="shared" si="2"/>
        <v>165.69144180711692</v>
      </c>
      <c r="H14" s="15">
        <f t="shared" si="3"/>
        <v>165.69144180711692</v>
      </c>
      <c r="I14" s="15">
        <f>SUMSQ($G$3:G14)/B14</f>
        <v>48470.879352569558</v>
      </c>
      <c r="J14" s="15">
        <f>SUM($H$3:H14)/B14</f>
        <v>182.39914945339191</v>
      </c>
      <c r="K14" s="15">
        <f t="shared" si="4"/>
        <v>38.803616348270943</v>
      </c>
      <c r="L14" s="15">
        <f>AVERAGE($K$3:K14)</f>
        <v>36.107513709050522</v>
      </c>
      <c r="M14" s="15">
        <f>SUM($G$3:G14)/J14</f>
        <v>-1.7467374374326576</v>
      </c>
    </row>
    <row r="15" spans="1:16" x14ac:dyDescent="0.3">
      <c r="A15" s="17">
        <v>41124.625</v>
      </c>
      <c r="B15" s="13">
        <v>13</v>
      </c>
      <c r="C15" s="15">
        <v>380</v>
      </c>
      <c r="D15" s="15" t="s">
        <v>2</v>
      </c>
      <c r="E15" s="15">
        <f t="shared" si="0"/>
        <v>523.64252275655485</v>
      </c>
      <c r="F15" s="13">
        <f t="shared" si="1"/>
        <v>559.55315344569351</v>
      </c>
      <c r="G15" s="13">
        <f t="shared" si="2"/>
        <v>179.55315344569351</v>
      </c>
      <c r="H15" s="15">
        <f t="shared" si="3"/>
        <v>179.55315344569351</v>
      </c>
      <c r="I15" s="15">
        <f>SUMSQ($G$3:G15)/B15</f>
        <v>47222.299011009811</v>
      </c>
      <c r="J15" s="15">
        <f>SUM($H$3:H15)/B15</f>
        <v>182.18022668356895</v>
      </c>
      <c r="K15" s="15">
        <f t="shared" si="4"/>
        <v>47.250829854129876</v>
      </c>
      <c r="L15" s="15">
        <f>AVERAGE($K$3:K15)</f>
        <v>36.964691874056626</v>
      </c>
      <c r="M15" s="15">
        <f>SUM($G$3:G15)/J15</f>
        <v>-0.76325664970182916</v>
      </c>
    </row>
    <row r="16" spans="1:16" x14ac:dyDescent="0.3">
      <c r="A16" s="17">
        <v>41124.666666666664</v>
      </c>
      <c r="B16" s="13">
        <v>14</v>
      </c>
      <c r="C16" s="15">
        <v>492</v>
      </c>
      <c r="D16" s="15" t="s">
        <v>2</v>
      </c>
      <c r="E16" s="15">
        <f t="shared" si="0"/>
        <v>517.31401820524388</v>
      </c>
      <c r="F16" s="13">
        <f t="shared" si="1"/>
        <v>523.64252275655485</v>
      </c>
      <c r="G16" s="13">
        <f t="shared" si="2"/>
        <v>31.642522756554854</v>
      </c>
      <c r="H16" s="15">
        <f t="shared" si="3"/>
        <v>31.642522756554854</v>
      </c>
      <c r="I16" s="15">
        <f>SUMSQ($G$3:G16)/B16</f>
        <v>43920.79545639475</v>
      </c>
      <c r="J16" s="15">
        <f>SUM($H$3:H16)/B16</f>
        <v>171.42753354592509</v>
      </c>
      <c r="K16" s="15">
        <f t="shared" si="4"/>
        <v>6.4314070643404175</v>
      </c>
      <c r="L16" s="15">
        <f>AVERAGE($K$3:K16)</f>
        <v>34.783742959076896</v>
      </c>
      <c r="M16" s="15">
        <f>SUM($G$3:G16)/J16</f>
        <v>-0.62654898243106005</v>
      </c>
    </row>
    <row r="17" spans="1:13" x14ac:dyDescent="0.3">
      <c r="A17" s="17">
        <v>41124.708333333336</v>
      </c>
      <c r="B17" s="13">
        <v>15</v>
      </c>
      <c r="C17" s="15">
        <v>741</v>
      </c>
      <c r="D17" s="15" t="s">
        <v>2</v>
      </c>
      <c r="E17" s="15">
        <f t="shared" si="0"/>
        <v>562.05121456419511</v>
      </c>
      <c r="F17" s="13">
        <f t="shared" si="1"/>
        <v>517.31401820524388</v>
      </c>
      <c r="G17" s="13">
        <f t="shared" si="2"/>
        <v>-223.68598179475612</v>
      </c>
      <c r="H17" s="15">
        <f t="shared" si="3"/>
        <v>223.68598179475612</v>
      </c>
      <c r="I17" s="15">
        <f>SUMSQ($G$3:G17)/B17</f>
        <v>44328.436989400696</v>
      </c>
      <c r="J17" s="15">
        <f>SUM($H$3:H17)/B17</f>
        <v>174.91143009584715</v>
      </c>
      <c r="K17" s="15">
        <f t="shared" si="4"/>
        <v>30.187042077564929</v>
      </c>
      <c r="L17" s="15">
        <f>AVERAGE($K$3:K17)</f>
        <v>34.477296233642761</v>
      </c>
      <c r="M17" s="15">
        <f>SUM($G$3:G17)/J17</f>
        <v>-1.8929221967780532</v>
      </c>
    </row>
    <row r="18" spans="1:13" x14ac:dyDescent="0.3">
      <c r="A18" s="17">
        <v>41124.75</v>
      </c>
      <c r="B18" s="13">
        <v>16</v>
      </c>
      <c r="C18" s="15">
        <v>671</v>
      </c>
      <c r="D18" s="15" t="s">
        <v>2</v>
      </c>
      <c r="E18" s="15">
        <f t="shared" si="0"/>
        <v>583.84097165135609</v>
      </c>
      <c r="F18" s="13">
        <f t="shared" si="1"/>
        <v>562.05121456419511</v>
      </c>
      <c r="G18" s="13">
        <f t="shared" si="2"/>
        <v>-108.94878543580489</v>
      </c>
      <c r="H18" s="15">
        <f t="shared" si="3"/>
        <v>108.94878543580489</v>
      </c>
      <c r="I18" s="15">
        <f>SUMSQ($G$3:G18)/B18</f>
        <v>42299.774543059219</v>
      </c>
      <c r="J18" s="15">
        <f>SUM($H$3:H18)/B18</f>
        <v>170.78876480459451</v>
      </c>
      <c r="K18" s="15">
        <f t="shared" si="4"/>
        <v>16.236778753473157</v>
      </c>
      <c r="L18" s="15">
        <f>AVERAGE($K$3:K18)</f>
        <v>33.33726389113216</v>
      </c>
      <c r="M18" s="15">
        <f>SUM($G$3:G18)/J18</f>
        <v>-2.5765308065661991</v>
      </c>
    </row>
    <row r="19" spans="1:13" x14ac:dyDescent="0.3">
      <c r="A19" s="17">
        <v>41124.791666666664</v>
      </c>
      <c r="B19" s="13">
        <v>17</v>
      </c>
      <c r="C19" s="15">
        <v>469</v>
      </c>
      <c r="D19" s="15" t="s">
        <v>2</v>
      </c>
      <c r="E19" s="15">
        <f t="shared" si="0"/>
        <v>560.87277732108487</v>
      </c>
      <c r="F19" s="13">
        <f t="shared" si="1"/>
        <v>583.84097165135609</v>
      </c>
      <c r="G19" s="13">
        <f t="shared" si="2"/>
        <v>114.84097165135609</v>
      </c>
      <c r="H19" s="15">
        <f t="shared" si="3"/>
        <v>114.84097165135609</v>
      </c>
      <c r="I19" s="15">
        <f>SUMSQ($G$3:G19)/B19</f>
        <v>40587.343615222067</v>
      </c>
      <c r="J19" s="15">
        <f>SUM($H$3:H19)/B19</f>
        <v>167.49771814852167</v>
      </c>
      <c r="K19" s="15">
        <f t="shared" si="4"/>
        <v>24.486347900075923</v>
      </c>
      <c r="L19" s="15">
        <f>AVERAGE($K$3:K19)</f>
        <v>32.816621774011203</v>
      </c>
      <c r="M19" s="15">
        <f>SUM($G$3:G19)/J19</f>
        <v>-1.9415281944003062</v>
      </c>
    </row>
    <row r="20" spans="1:13" x14ac:dyDescent="0.3">
      <c r="A20" s="17">
        <v>41124.833333333336</v>
      </c>
      <c r="B20" s="13">
        <v>18</v>
      </c>
      <c r="C20" s="15">
        <v>389</v>
      </c>
      <c r="D20" s="15" t="s">
        <v>2</v>
      </c>
      <c r="E20" s="15">
        <f t="shared" si="0"/>
        <v>526.49822185686799</v>
      </c>
      <c r="F20" s="13">
        <f t="shared" si="1"/>
        <v>560.87277732108487</v>
      </c>
      <c r="G20" s="13">
        <f t="shared" si="2"/>
        <v>171.87277732108487</v>
      </c>
      <c r="H20" s="15">
        <f t="shared" si="3"/>
        <v>171.87277732108487</v>
      </c>
      <c r="I20" s="15">
        <f>SUMSQ($G$3:G20)/B20</f>
        <v>39973.616280157687</v>
      </c>
      <c r="J20" s="15">
        <f>SUM($H$3:H20)/B20</f>
        <v>167.74077699144183</v>
      </c>
      <c r="K20" s="15">
        <f t="shared" si="4"/>
        <v>44.183233244494822</v>
      </c>
      <c r="L20" s="15">
        <f>AVERAGE($K$3:K20)</f>
        <v>33.448100189038065</v>
      </c>
      <c r="M20" s="15">
        <f>SUM($G$3:G20)/J20</f>
        <v>-0.91408164259194224</v>
      </c>
    </row>
    <row r="21" spans="1:13" x14ac:dyDescent="0.3">
      <c r="A21" s="17">
        <v>41125.625</v>
      </c>
      <c r="B21" s="13">
        <v>19</v>
      </c>
      <c r="C21" s="15">
        <v>489</v>
      </c>
      <c r="D21" s="15" t="s">
        <v>2</v>
      </c>
      <c r="E21" s="15">
        <f t="shared" si="0"/>
        <v>518.99857748549448</v>
      </c>
      <c r="F21" s="13">
        <f t="shared" si="1"/>
        <v>526.49822185686799</v>
      </c>
      <c r="G21" s="13">
        <f t="shared" si="2"/>
        <v>37.498221856867985</v>
      </c>
      <c r="H21" s="15">
        <f t="shared" si="3"/>
        <v>37.498221856867985</v>
      </c>
      <c r="I21" s="15">
        <f>SUMSQ($G$3:G21)/B21</f>
        <v>37943.74787817186</v>
      </c>
      <c r="J21" s="15">
        <f>SUM($H$3:H21)/B21</f>
        <v>160.88590566856954</v>
      </c>
      <c r="K21" s="15">
        <f t="shared" si="4"/>
        <v>7.6683480279893637</v>
      </c>
      <c r="L21" s="15">
        <f>AVERAGE($K$3:K21)</f>
        <v>32.091271127930241</v>
      </c>
      <c r="M21" s="15">
        <f>SUM($G$3:G21)/J21</f>
        <v>-0.71995457043784006</v>
      </c>
    </row>
    <row r="22" spans="1:13" x14ac:dyDescent="0.3">
      <c r="A22" s="17">
        <v>41125.666666666664</v>
      </c>
      <c r="B22" s="13">
        <v>20</v>
      </c>
      <c r="C22" s="15">
        <v>450</v>
      </c>
      <c r="D22" s="15" t="s">
        <v>2</v>
      </c>
      <c r="E22" s="15">
        <f t="shared" si="0"/>
        <v>505.19886198839561</v>
      </c>
      <c r="F22" s="13">
        <f t="shared" si="1"/>
        <v>518.99857748549448</v>
      </c>
      <c r="G22" s="13">
        <f t="shared" si="2"/>
        <v>68.998577485494479</v>
      </c>
      <c r="H22" s="15">
        <f t="shared" si="3"/>
        <v>68.998577485494479</v>
      </c>
      <c r="I22" s="15">
        <f>SUMSQ($G$3:G22)/B22</f>
        <v>36284.600669014355</v>
      </c>
      <c r="J22" s="15">
        <f>SUM($H$3:H22)/B22</f>
        <v>156.29153925941577</v>
      </c>
      <c r="K22" s="15">
        <f t="shared" si="4"/>
        <v>15.333017218998773</v>
      </c>
      <c r="L22" s="15">
        <f>AVERAGE($K$3:K22)</f>
        <v>31.253358432483669</v>
      </c>
      <c r="M22" s="15">
        <f>SUM($G$3:G22)/J22</f>
        <v>-0.29964491898624623</v>
      </c>
    </row>
    <row r="23" spans="1:13" x14ac:dyDescent="0.3">
      <c r="A23" s="17">
        <v>41125.708333333336</v>
      </c>
      <c r="B23" s="13">
        <v>21</v>
      </c>
      <c r="C23" s="15">
        <v>492</v>
      </c>
      <c r="D23" s="15" t="s">
        <v>2</v>
      </c>
      <c r="E23" s="15">
        <f t="shared" si="0"/>
        <v>502.55908959071655</v>
      </c>
      <c r="F23" s="13">
        <f t="shared" si="1"/>
        <v>505.19886198839561</v>
      </c>
      <c r="G23" s="13">
        <f t="shared" si="2"/>
        <v>13.198861988395606</v>
      </c>
      <c r="H23" s="15">
        <f t="shared" si="3"/>
        <v>13.198861988395606</v>
      </c>
      <c r="I23" s="15">
        <f>SUMSQ($G$3:G23)/B23</f>
        <v>34565.058254194082</v>
      </c>
      <c r="J23" s="15">
        <f>SUM($H$3:H23)/B23</f>
        <v>149.47760224651006</v>
      </c>
      <c r="K23" s="15">
        <f t="shared" si="4"/>
        <v>2.6826955260966678</v>
      </c>
      <c r="L23" s="15">
        <f>AVERAGE($K$3:K23)</f>
        <v>29.892850675036669</v>
      </c>
      <c r="M23" s="15">
        <f>SUM($G$3:G23)/J23</f>
        <v>-0.22500430248915773</v>
      </c>
    </row>
    <row r="24" spans="1:13" x14ac:dyDescent="0.3">
      <c r="A24" s="17">
        <v>41125.75</v>
      </c>
      <c r="B24" s="13">
        <v>22</v>
      </c>
      <c r="C24" s="15">
        <v>490</v>
      </c>
      <c r="D24" s="15" t="s">
        <v>2</v>
      </c>
      <c r="E24" s="15">
        <f t="shared" si="0"/>
        <v>500.04727167257329</v>
      </c>
      <c r="F24" s="13">
        <f t="shared" si="1"/>
        <v>502.55908959071655</v>
      </c>
      <c r="G24" s="13">
        <f t="shared" si="2"/>
        <v>12.559089590716553</v>
      </c>
      <c r="H24" s="15">
        <f t="shared" si="3"/>
        <v>12.559089590716553</v>
      </c>
      <c r="I24" s="15">
        <f>SUMSQ($G$3:G24)/B24</f>
        <v>33001.088821337435</v>
      </c>
      <c r="J24" s="15">
        <f>SUM($H$3:H24)/B24</f>
        <v>143.25403348942854</v>
      </c>
      <c r="K24" s="15">
        <f t="shared" si="4"/>
        <v>2.5630795083095008</v>
      </c>
      <c r="L24" s="15">
        <f>AVERAGE($K$3:K24)</f>
        <v>28.650588349276347</v>
      </c>
      <c r="M24" s="15">
        <f>SUM($G$3:G24)/J24</f>
        <v>-0.14710939390105454</v>
      </c>
    </row>
    <row r="25" spans="1:13" x14ac:dyDescent="0.3">
      <c r="A25" s="17">
        <v>41125.791666666664</v>
      </c>
      <c r="B25" s="13">
        <v>23</v>
      </c>
      <c r="C25" s="15">
        <v>397</v>
      </c>
      <c r="D25" s="15" t="s">
        <v>2</v>
      </c>
      <c r="E25" s="15">
        <f t="shared" si="0"/>
        <v>479.43781733805861</v>
      </c>
      <c r="F25" s="13">
        <f t="shared" si="1"/>
        <v>500.04727167257329</v>
      </c>
      <c r="G25" s="13">
        <f t="shared" si="2"/>
        <v>103.04727167257329</v>
      </c>
      <c r="H25" s="15">
        <f t="shared" si="3"/>
        <v>103.04727167257329</v>
      </c>
      <c r="I25" s="15">
        <f>SUMSQ($G$3:G25)/B25</f>
        <v>32027.943229068896</v>
      </c>
      <c r="J25" s="15">
        <f>SUM($H$3:H25)/B25</f>
        <v>141.50591341043483</v>
      </c>
      <c r="K25" s="15">
        <f t="shared" si="4"/>
        <v>25.956491605182187</v>
      </c>
      <c r="L25" s="15">
        <f>AVERAGE($K$3:K25)</f>
        <v>28.533453708228777</v>
      </c>
      <c r="M25" s="15">
        <f>SUM($G$3:G25)/J25</f>
        <v>0.57929209922344682</v>
      </c>
    </row>
    <row r="26" spans="1:13" x14ac:dyDescent="0.3">
      <c r="A26" s="17">
        <v>41125.833333333336</v>
      </c>
      <c r="B26" s="13">
        <v>24</v>
      </c>
      <c r="C26" s="15">
        <v>312</v>
      </c>
      <c r="D26" s="15" t="s">
        <v>2</v>
      </c>
      <c r="E26" s="15">
        <f t="shared" si="0"/>
        <v>445.95025387044689</v>
      </c>
      <c r="F26" s="13">
        <f t="shared" si="1"/>
        <v>479.43781733805861</v>
      </c>
      <c r="G26" s="13">
        <f t="shared" si="2"/>
        <v>167.43781733805861</v>
      </c>
      <c r="H26" s="15">
        <f t="shared" si="3"/>
        <v>167.43781733805861</v>
      </c>
      <c r="I26" s="15">
        <f>SUMSQ($G$3:G26)/B26</f>
        <v>31861.588205979904</v>
      </c>
      <c r="J26" s="15">
        <f>SUM($H$3:H26)/B26</f>
        <v>142.58640940741915</v>
      </c>
      <c r="K26" s="15">
        <f t="shared" si="4"/>
        <v>53.665967095531606</v>
      </c>
      <c r="L26" s="15">
        <f>AVERAGE($K$3:K26)</f>
        <v>29.580641766033064</v>
      </c>
      <c r="M26" s="15">
        <f>SUM($G$3:G26)/J26</f>
        <v>1.7491924791896973</v>
      </c>
    </row>
    <row r="27" spans="1:13" x14ac:dyDescent="0.3">
      <c r="A27" s="17">
        <v>41126.625</v>
      </c>
      <c r="B27" s="13">
        <v>25</v>
      </c>
      <c r="C27" s="15">
        <v>450</v>
      </c>
      <c r="D27" s="15" t="s">
        <v>2</v>
      </c>
      <c r="E27" s="15">
        <f t="shared" si="0"/>
        <v>446.76020309635754</v>
      </c>
      <c r="F27" s="13">
        <f t="shared" si="1"/>
        <v>445.95025387044689</v>
      </c>
      <c r="G27" s="13">
        <f t="shared" si="2"/>
        <v>-4.0497461295531139</v>
      </c>
      <c r="H27" s="15">
        <f t="shared" si="3"/>
        <v>4.0497461295531139</v>
      </c>
      <c r="I27" s="15">
        <f>SUMSQ($G$3:G27)/B27</f>
        <v>30587.780695489262</v>
      </c>
      <c r="J27" s="15">
        <f>SUM($H$3:H27)/B27</f>
        <v>137.04494287630453</v>
      </c>
      <c r="K27" s="15">
        <f t="shared" si="4"/>
        <v>0.89994358434513644</v>
      </c>
      <c r="L27" s="15">
        <f>AVERAGE($K$3:K27)</f>
        <v>28.433413838765546</v>
      </c>
      <c r="M27" s="15">
        <f>SUM($G$3:G27)/J27</f>
        <v>1.7903712730357981</v>
      </c>
    </row>
    <row r="28" spans="1:13" x14ac:dyDescent="0.3">
      <c r="A28" s="17">
        <v>41126.666666666664</v>
      </c>
      <c r="B28" s="13">
        <v>26</v>
      </c>
      <c r="C28" s="15">
        <v>421</v>
      </c>
      <c r="D28" s="15" t="s">
        <v>2</v>
      </c>
      <c r="E28" s="15">
        <f t="shared" si="0"/>
        <v>441.60816247708607</v>
      </c>
      <c r="F28" s="13">
        <f t="shared" si="1"/>
        <v>446.76020309635754</v>
      </c>
      <c r="G28" s="13">
        <f t="shared" si="2"/>
        <v>25.760203096357543</v>
      </c>
      <c r="H28" s="15">
        <f t="shared" si="3"/>
        <v>25.760203096357543</v>
      </c>
      <c r="I28" s="15">
        <f>SUMSQ($G$3:G28)/B28</f>
        <v>29436.850209646043</v>
      </c>
      <c r="J28" s="15">
        <f>SUM($H$3:H28)/B28</f>
        <v>132.7647605770758</v>
      </c>
      <c r="K28" s="15">
        <f t="shared" si="4"/>
        <v>6.1188130870207944</v>
      </c>
      <c r="L28" s="15">
        <f>AVERAGE($K$3:K28)</f>
        <v>27.575159963698443</v>
      </c>
      <c r="M28" s="15">
        <f>SUM($G$3:G28)/J28</f>
        <v>2.042119691689777</v>
      </c>
    </row>
    <row r="29" spans="1:13" x14ac:dyDescent="0.3">
      <c r="A29" s="17">
        <v>41126.708333333336</v>
      </c>
      <c r="B29" s="13">
        <v>27</v>
      </c>
      <c r="C29" s="15">
        <v>382</v>
      </c>
      <c r="D29" s="15" t="s">
        <v>2</v>
      </c>
      <c r="E29" s="15">
        <f t="shared" si="0"/>
        <v>429.68652998166885</v>
      </c>
      <c r="F29" s="13">
        <f t="shared" si="1"/>
        <v>441.60816247708607</v>
      </c>
      <c r="G29" s="13">
        <f t="shared" si="2"/>
        <v>59.608162477086069</v>
      </c>
      <c r="H29" s="15">
        <f t="shared" si="3"/>
        <v>59.608162477086069</v>
      </c>
      <c r="I29" s="15">
        <f>SUMSQ($G$3:G29)/B29</f>
        <v>28478.194017951548</v>
      </c>
      <c r="J29" s="15">
        <f>SUM($H$3:H29)/B29</f>
        <v>130.05525694374285</v>
      </c>
      <c r="K29" s="15">
        <f t="shared" si="4"/>
        <v>15.604231014943998</v>
      </c>
      <c r="L29" s="15">
        <f>AVERAGE($K$3:K29)</f>
        <v>27.131792224855687</v>
      </c>
      <c r="M29" s="15">
        <f>SUM($G$3:G29)/J29</f>
        <v>2.5429936642781983</v>
      </c>
    </row>
    <row r="30" spans="1:13" x14ac:dyDescent="0.3">
      <c r="A30" s="17">
        <v>41126.75</v>
      </c>
      <c r="B30" s="13">
        <v>28</v>
      </c>
      <c r="C30" s="15">
        <v>229</v>
      </c>
      <c r="D30" s="15" t="s">
        <v>2</v>
      </c>
      <c r="E30" s="15">
        <f t="shared" si="0"/>
        <v>389.54922398533512</v>
      </c>
      <c r="F30" s="13">
        <f t="shared" si="1"/>
        <v>429.68652998166885</v>
      </c>
      <c r="G30" s="13">
        <f t="shared" si="2"/>
        <v>200.68652998166885</v>
      </c>
      <c r="H30" s="15">
        <f t="shared" si="3"/>
        <v>200.68652998166885</v>
      </c>
      <c r="I30" s="15">
        <f>SUMSQ($G$3:G30)/B30</f>
        <v>28899.511492884827</v>
      </c>
      <c r="J30" s="15">
        <f>SUM($H$3:H30)/B30</f>
        <v>132.57780240938305</v>
      </c>
      <c r="K30" s="15">
        <f t="shared" si="4"/>
        <v>87.636039293305174</v>
      </c>
      <c r="L30" s="15">
        <f>AVERAGE($K$3:K30)</f>
        <v>29.292658191586025</v>
      </c>
      <c r="M30" s="15">
        <f>SUM($G$3:G30)/J30</f>
        <v>4.0083348399058218</v>
      </c>
    </row>
    <row r="31" spans="1:13" x14ac:dyDescent="0.3">
      <c r="A31" s="17">
        <v>41126.791666666664</v>
      </c>
      <c r="B31" s="13">
        <v>29</v>
      </c>
      <c r="C31" s="15">
        <v>185</v>
      </c>
      <c r="D31" s="15" t="s">
        <v>2</v>
      </c>
      <c r="E31" s="15">
        <f t="shared" si="0"/>
        <v>348.63937918826809</v>
      </c>
      <c r="F31" s="13">
        <f t="shared" si="1"/>
        <v>389.54922398533512</v>
      </c>
      <c r="G31" s="13">
        <f t="shared" si="2"/>
        <v>204.54922398533512</v>
      </c>
      <c r="H31" s="15">
        <f t="shared" si="3"/>
        <v>204.54922398533512</v>
      </c>
      <c r="I31" s="15">
        <f>SUMSQ($G$3:G31)/B31</f>
        <v>29345.748511509584</v>
      </c>
      <c r="J31" s="15">
        <f>SUM($H$3:H31)/B31</f>
        <v>135.05957556717451</v>
      </c>
      <c r="K31" s="15">
        <f t="shared" si="4"/>
        <v>110.56714810018113</v>
      </c>
      <c r="L31" s="15">
        <f>AVERAGE($K$3:K31)</f>
        <v>32.095226809123787</v>
      </c>
      <c r="M31" s="15">
        <f>SUM($G$3:G31)/J31</f>
        <v>5.4491911831528634</v>
      </c>
    </row>
    <row r="32" spans="1:13" x14ac:dyDescent="0.3">
      <c r="A32" s="17">
        <v>41126.833333333336</v>
      </c>
      <c r="B32" s="13">
        <v>30</v>
      </c>
      <c r="C32" s="15">
        <v>193</v>
      </c>
      <c r="D32" s="15" t="s">
        <v>2</v>
      </c>
      <c r="E32" s="15">
        <f t="shared" si="0"/>
        <v>317.51150335061453</v>
      </c>
      <c r="F32" s="13">
        <f t="shared" si="1"/>
        <v>348.63937918826809</v>
      </c>
      <c r="G32" s="13">
        <f t="shared" si="2"/>
        <v>155.63937918826809</v>
      </c>
      <c r="H32" s="15">
        <f t="shared" si="3"/>
        <v>155.63937918826809</v>
      </c>
      <c r="I32" s="15">
        <f>SUMSQ($G$3:G32)/B32</f>
        <v>29175.010772929581</v>
      </c>
      <c r="J32" s="15">
        <f>SUM($H$3:H32)/B32</f>
        <v>135.74556902121094</v>
      </c>
      <c r="K32" s="15">
        <f t="shared" si="4"/>
        <v>80.642165382522322</v>
      </c>
      <c r="L32" s="15">
        <f>AVERAGE($K$3:K32)</f>
        <v>33.713458094903743</v>
      </c>
      <c r="M32" s="15">
        <f>SUM($G$3:G32)/J32</f>
        <v>6.5682057543253256</v>
      </c>
    </row>
    <row r="33" spans="1:13" x14ac:dyDescent="0.3">
      <c r="A33" s="17">
        <v>41127.625</v>
      </c>
      <c r="B33" s="13">
        <v>31</v>
      </c>
      <c r="C33" s="15">
        <v>274</v>
      </c>
      <c r="D33" s="15" t="s">
        <v>2</v>
      </c>
      <c r="E33" s="15">
        <f t="shared" si="0"/>
        <v>308.80920268049164</v>
      </c>
      <c r="F33" s="13">
        <f t="shared" si="1"/>
        <v>317.51150335061453</v>
      </c>
      <c r="G33" s="13">
        <f t="shared" si="2"/>
        <v>43.511503350614532</v>
      </c>
      <c r="H33" s="15">
        <f t="shared" si="3"/>
        <v>43.511503350614532</v>
      </c>
      <c r="I33" s="15">
        <f>SUMSQ($G$3:G33)/B33</f>
        <v>28294.954003603805</v>
      </c>
      <c r="J33" s="15">
        <f>SUM($H$3:H33)/B33</f>
        <v>132.77027658022396</v>
      </c>
      <c r="K33" s="15">
        <f t="shared" si="4"/>
        <v>15.880110711903114</v>
      </c>
      <c r="L33" s="15">
        <f>AVERAGE($K$3:K33)</f>
        <v>33.138188824484367</v>
      </c>
      <c r="M33" s="15">
        <f>SUM($G$3:G33)/J33</f>
        <v>7.0431150330162273</v>
      </c>
    </row>
    <row r="34" spans="1:13" x14ac:dyDescent="0.3">
      <c r="A34" s="17">
        <v>41127.666666666664</v>
      </c>
      <c r="B34" s="13">
        <v>32</v>
      </c>
      <c r="C34" s="15">
        <v>451</v>
      </c>
      <c r="D34" s="15" t="s">
        <v>2</v>
      </c>
      <c r="E34" s="15">
        <f t="shared" si="0"/>
        <v>337.24736214439332</v>
      </c>
      <c r="F34" s="13">
        <f t="shared" si="1"/>
        <v>308.80920268049164</v>
      </c>
      <c r="G34" s="13">
        <f t="shared" si="2"/>
        <v>-142.19079731950836</v>
      </c>
      <c r="H34" s="15">
        <f t="shared" si="3"/>
        <v>142.19079731950836</v>
      </c>
      <c r="I34" s="15">
        <f>SUMSQ($G$3:G34)/B34</f>
        <v>28042.556154814858</v>
      </c>
      <c r="J34" s="15">
        <f>SUM($H$3:H34)/B34</f>
        <v>133.0646678533266</v>
      </c>
      <c r="K34" s="15">
        <f t="shared" si="4"/>
        <v>31.527892975500745</v>
      </c>
      <c r="L34" s="15">
        <f>AVERAGE($K$3:K34)</f>
        <v>33.087867079203626</v>
      </c>
      <c r="M34" s="15">
        <f>SUM($G$3:G34)/J34</f>
        <v>5.9589487306608593</v>
      </c>
    </row>
    <row r="35" spans="1:13" x14ac:dyDescent="0.3">
      <c r="A35" s="17">
        <v>41127.708333333336</v>
      </c>
      <c r="B35" s="13">
        <v>33</v>
      </c>
      <c r="C35" s="15">
        <v>844.428</v>
      </c>
      <c r="D35" s="15" t="s">
        <v>2</v>
      </c>
      <c r="E35" s="15">
        <f t="shared" si="0"/>
        <v>438.68348971551467</v>
      </c>
      <c r="F35" s="13">
        <f t="shared" si="1"/>
        <v>337.24736214439332</v>
      </c>
      <c r="G35" s="13">
        <f t="shared" si="2"/>
        <v>-507.18063785560668</v>
      </c>
      <c r="H35" s="15">
        <f t="shared" si="3"/>
        <v>507.18063785560668</v>
      </c>
      <c r="I35" s="15">
        <f>SUMSQ($G$3:G35)/B35</f>
        <v>34987.696859687741</v>
      </c>
      <c r="J35" s="15">
        <f>SUM($H$3:H35)/B35</f>
        <v>144.40151542915328</v>
      </c>
      <c r="K35" s="15">
        <f t="shared" si="4"/>
        <v>60.06203463831217</v>
      </c>
      <c r="L35" s="15">
        <f>AVERAGE($K$3:K35)</f>
        <v>33.905266096146306</v>
      </c>
      <c r="M35" s="15">
        <f>SUM($G$3:G35)/J35</f>
        <v>1.9788220012481499</v>
      </c>
    </row>
    <row r="36" spans="1:13" x14ac:dyDescent="0.3">
      <c r="A36" s="17">
        <v>41127.75</v>
      </c>
      <c r="B36" s="13">
        <v>34</v>
      </c>
      <c r="C36" s="15">
        <v>811.56399999999996</v>
      </c>
      <c r="D36" s="15" t="s">
        <v>2</v>
      </c>
      <c r="E36" s="15">
        <f t="shared" si="0"/>
        <v>513.2595917724118</v>
      </c>
      <c r="F36" s="13">
        <f t="shared" si="1"/>
        <v>438.68348971551467</v>
      </c>
      <c r="G36" s="13">
        <f t="shared" si="2"/>
        <v>-372.8805102844853</v>
      </c>
      <c r="H36" s="15">
        <f t="shared" si="3"/>
        <v>372.8805102844853</v>
      </c>
      <c r="I36" s="15">
        <f>SUMSQ($G$3:G36)/B36</f>
        <v>38048.05503881511</v>
      </c>
      <c r="J36" s="15">
        <f>SUM($H$3:H36)/B36</f>
        <v>151.12148586607481</v>
      </c>
      <c r="K36" s="15">
        <f t="shared" si="4"/>
        <v>45.945915575910874</v>
      </c>
      <c r="L36" s="15">
        <f>AVERAGE($K$3:K36)</f>
        <v>34.259402845551151</v>
      </c>
      <c r="M36" s="15">
        <f>SUM($G$3:G36)/J36</f>
        <v>-0.5765931564286163</v>
      </c>
    </row>
    <row r="37" spans="1:13" x14ac:dyDescent="0.3">
      <c r="A37" s="17">
        <v>41127.791666666664</v>
      </c>
      <c r="B37" s="13">
        <v>35</v>
      </c>
      <c r="C37" s="15">
        <v>579.56399999999996</v>
      </c>
      <c r="D37" s="15" t="s">
        <v>2</v>
      </c>
      <c r="E37" s="15">
        <f t="shared" si="0"/>
        <v>526.52047341792945</v>
      </c>
      <c r="F37" s="13">
        <f t="shared" si="1"/>
        <v>513.2595917724118</v>
      </c>
      <c r="G37" s="13">
        <f t="shared" si="2"/>
        <v>-66.304408227588169</v>
      </c>
      <c r="H37" s="15">
        <f t="shared" si="3"/>
        <v>66.304408227588169</v>
      </c>
      <c r="I37" s="15">
        <f>SUMSQ($G$3:G37)/B37</f>
        <v>37086.575596289273</v>
      </c>
      <c r="J37" s="15">
        <f>SUM($H$3:H37)/B37</f>
        <v>148.69814079068948</v>
      </c>
      <c r="K37" s="15">
        <f t="shared" si="4"/>
        <v>11.44039454272318</v>
      </c>
      <c r="L37" s="15">
        <f>AVERAGE($K$3:K37)</f>
        <v>33.607431179756063</v>
      </c>
      <c r="M37" s="15">
        <f>SUM($G$3:G37)/J37</f>
        <v>-1.0318893158407143</v>
      </c>
    </row>
    <row r="38" spans="1:13" x14ac:dyDescent="0.3">
      <c r="A38" s="17">
        <v>41127.833333333336</v>
      </c>
      <c r="B38" s="13">
        <v>36</v>
      </c>
      <c r="C38" s="15">
        <v>427</v>
      </c>
      <c r="D38" s="15" t="s">
        <v>2</v>
      </c>
      <c r="E38" s="15">
        <f t="shared" si="0"/>
        <v>506.61637873434358</v>
      </c>
      <c r="F38" s="13">
        <f t="shared" si="1"/>
        <v>526.52047341792945</v>
      </c>
      <c r="G38" s="13">
        <f t="shared" si="2"/>
        <v>99.520473417929452</v>
      </c>
      <c r="H38" s="15">
        <f t="shared" si="3"/>
        <v>99.520473417929452</v>
      </c>
      <c r="I38" s="15">
        <f>SUMSQ($G$3:G38)/B38</f>
        <v>36331.51306942926</v>
      </c>
      <c r="J38" s="15">
        <f>SUM($H$3:H38)/B38</f>
        <v>147.33209447477947</v>
      </c>
      <c r="K38" s="15">
        <f t="shared" si="4"/>
        <v>23.306902439796122</v>
      </c>
      <c r="L38" s="15">
        <f>AVERAGE($K$3:K38)</f>
        <v>33.321305381423848</v>
      </c>
      <c r="M38" s="15">
        <f>SUM($G$3:G38)/J38</f>
        <v>-0.3659728692623137</v>
      </c>
    </row>
    <row r="39" spans="1:13" x14ac:dyDescent="0.3">
      <c r="A39" s="17">
        <v>41128.625</v>
      </c>
      <c r="B39" s="13">
        <v>37</v>
      </c>
      <c r="C39" s="15">
        <v>306</v>
      </c>
      <c r="D39" s="15" t="s">
        <v>2</v>
      </c>
      <c r="E39" s="15">
        <f t="shared" si="0"/>
        <v>466.49310298747486</v>
      </c>
      <c r="F39" s="13">
        <f t="shared" si="1"/>
        <v>506.61637873434358</v>
      </c>
      <c r="G39" s="13">
        <f t="shared" si="2"/>
        <v>200.61637873434358</v>
      </c>
      <c r="H39" s="15">
        <f t="shared" si="3"/>
        <v>200.61637873434358</v>
      </c>
      <c r="I39" s="15">
        <f>SUMSQ($G$3:G39)/B39</f>
        <v>36437.33518691716</v>
      </c>
      <c r="J39" s="15">
        <f>SUM($H$3:H39)/B39</f>
        <v>148.77221026557851</v>
      </c>
      <c r="K39" s="15">
        <f t="shared" si="4"/>
        <v>65.560908083118818</v>
      </c>
      <c r="L39" s="15">
        <f>AVERAGE($K$3:K39)</f>
        <v>34.192645994983174</v>
      </c>
      <c r="M39" s="15">
        <f>SUM($G$3:G39)/J39</f>
        <v>0.98604994254712353</v>
      </c>
    </row>
    <row r="40" spans="1:13" x14ac:dyDescent="0.3">
      <c r="A40" s="17">
        <v>41128.666666666664</v>
      </c>
      <c r="B40" s="13">
        <v>38</v>
      </c>
      <c r="C40" s="15">
        <v>445</v>
      </c>
      <c r="D40" s="15" t="s">
        <v>2</v>
      </c>
      <c r="E40" s="15">
        <f t="shared" si="0"/>
        <v>462.1944823899799</v>
      </c>
      <c r="F40" s="13">
        <f t="shared" si="1"/>
        <v>466.49310298747486</v>
      </c>
      <c r="G40" s="13">
        <f t="shared" si="2"/>
        <v>21.493102987474856</v>
      </c>
      <c r="H40" s="15">
        <f t="shared" si="3"/>
        <v>21.493102987474856</v>
      </c>
      <c r="I40" s="15">
        <f>SUMSQ($G$3:G40)/B40</f>
        <v>35490.61461557803</v>
      </c>
      <c r="J40" s="15">
        <f>SUM($H$3:H40)/B40</f>
        <v>145.42276007404948</v>
      </c>
      <c r="K40" s="15">
        <f t="shared" si="4"/>
        <v>4.829910783702215</v>
      </c>
      <c r="L40" s="15">
        <f>AVERAGE($K$3:K40)</f>
        <v>33.419942436791565</v>
      </c>
      <c r="M40" s="15">
        <f>SUM($G$3:G40)/J40</f>
        <v>1.1565585214227441</v>
      </c>
    </row>
    <row r="41" spans="1:13" x14ac:dyDescent="0.3">
      <c r="A41" s="17">
        <v>41128.708333333336</v>
      </c>
      <c r="B41" s="13">
        <v>39</v>
      </c>
      <c r="C41" s="15">
        <v>844.428</v>
      </c>
      <c r="D41" s="15" t="s">
        <v>2</v>
      </c>
      <c r="E41" s="15">
        <f t="shared" si="0"/>
        <v>538.64118591198394</v>
      </c>
      <c r="F41" s="13">
        <f t="shared" si="1"/>
        <v>462.1944823899799</v>
      </c>
      <c r="G41" s="13">
        <f t="shared" si="2"/>
        <v>-382.2335176100201</v>
      </c>
      <c r="H41" s="15">
        <f t="shared" si="3"/>
        <v>382.2335176100201</v>
      </c>
      <c r="I41" s="15">
        <f>SUMSQ($G$3:G41)/B41</f>
        <v>38326.815830166532</v>
      </c>
      <c r="J41" s="15">
        <f>SUM($H$3:H41)/B41</f>
        <v>151.49483078010002</v>
      </c>
      <c r="K41" s="15">
        <f t="shared" si="4"/>
        <v>45.265376990106923</v>
      </c>
      <c r="L41" s="15">
        <f>AVERAGE($K$3:K41)</f>
        <v>33.723671527902219</v>
      </c>
      <c r="M41" s="15">
        <f>SUM($G$3:G41)/J41</f>
        <v>-1.4128771532030333</v>
      </c>
    </row>
    <row r="42" spans="1:13" x14ac:dyDescent="0.3">
      <c r="A42" s="17">
        <v>41128.75</v>
      </c>
      <c r="B42" s="13">
        <v>40</v>
      </c>
      <c r="C42" s="15">
        <v>811.56399999999996</v>
      </c>
      <c r="D42" s="15" t="s">
        <v>2</v>
      </c>
      <c r="E42" s="15">
        <f t="shared" si="0"/>
        <v>593.22574872958717</v>
      </c>
      <c r="F42" s="13">
        <f t="shared" si="1"/>
        <v>538.64118591198394</v>
      </c>
      <c r="G42" s="13">
        <f t="shared" si="2"/>
        <v>-272.92281408801603</v>
      </c>
      <c r="H42" s="15">
        <f t="shared" si="3"/>
        <v>272.92281408801603</v>
      </c>
      <c r="I42" s="15">
        <f>SUMSQ($G$3:G42)/B42</f>
        <v>39230.816995655405</v>
      </c>
      <c r="J42" s="15">
        <f>SUM($H$3:H42)/B42</f>
        <v>154.53053036279792</v>
      </c>
      <c r="K42" s="15">
        <f t="shared" si="4"/>
        <v>33.629241081173639</v>
      </c>
      <c r="L42" s="15">
        <f>AVERAGE($K$3:K42)</f>
        <v>33.721310766734</v>
      </c>
      <c r="M42" s="15">
        <f>SUM($G$3:G42)/J42</f>
        <v>-3.1512633664189673</v>
      </c>
    </row>
    <row r="43" spans="1:13" x14ac:dyDescent="0.3">
      <c r="A43" s="17">
        <v>41128.791666666664</v>
      </c>
      <c r="B43" s="13">
        <v>41</v>
      </c>
      <c r="C43" s="15">
        <v>579.56399999999996</v>
      </c>
      <c r="D43" s="15" t="s">
        <v>2</v>
      </c>
      <c r="E43" s="15">
        <f t="shared" si="0"/>
        <v>590.49339898366975</v>
      </c>
      <c r="F43" s="13">
        <f t="shared" si="1"/>
        <v>593.22574872958717</v>
      </c>
      <c r="G43" s="13">
        <f t="shared" si="2"/>
        <v>13.661748729587202</v>
      </c>
      <c r="H43" s="15">
        <f t="shared" si="3"/>
        <v>13.661748729587202</v>
      </c>
      <c r="I43" s="15">
        <f>SUMSQ($G$3:G43)/B43</f>
        <v>38278.520078160167</v>
      </c>
      <c r="J43" s="15">
        <f>SUM($H$3:H43)/B43</f>
        <v>151.09470642052449</v>
      </c>
      <c r="K43" s="15">
        <f t="shared" si="4"/>
        <v>2.3572459175496068</v>
      </c>
      <c r="L43" s="15">
        <f>AVERAGE($K$3:K43)</f>
        <v>32.956333575290479</v>
      </c>
      <c r="M43" s="15">
        <f>SUM($G$3:G43)/J43</f>
        <v>-3.1325031949080828</v>
      </c>
    </row>
    <row r="44" spans="1:13" x14ac:dyDescent="0.3">
      <c r="A44" s="17">
        <v>41128.833333333336</v>
      </c>
      <c r="B44" s="13">
        <v>42</v>
      </c>
      <c r="C44" s="15">
        <v>427</v>
      </c>
      <c r="D44" s="15" t="s">
        <v>2</v>
      </c>
      <c r="E44" s="15">
        <f t="shared" si="0"/>
        <v>557.79471918693582</v>
      </c>
      <c r="F44" s="13">
        <f t="shared" si="1"/>
        <v>590.49339898366975</v>
      </c>
      <c r="G44" s="13">
        <f t="shared" si="2"/>
        <v>163.49339898366975</v>
      </c>
      <c r="H44" s="15">
        <f t="shared" si="3"/>
        <v>163.49339898366975</v>
      </c>
      <c r="I44" s="15">
        <f>SUMSQ($G$3:G44)/B44</f>
        <v>38003.55749323334</v>
      </c>
      <c r="J44" s="15">
        <f>SUM($H$3:H44)/B44</f>
        <v>151.38991338631365</v>
      </c>
      <c r="K44" s="15">
        <f t="shared" si="4"/>
        <v>38.288852220999942</v>
      </c>
      <c r="L44" s="15">
        <f>AVERAGE($K$3:K44)</f>
        <v>33.083298304950226</v>
      </c>
      <c r="M44" s="15">
        <f>SUM($G$3:G44)/J44</f>
        <v>-2.0464457947191774</v>
      </c>
    </row>
    <row r="45" spans="1:13" x14ac:dyDescent="0.3">
      <c r="A45" s="17">
        <v>41129.625</v>
      </c>
      <c r="B45" s="13">
        <v>43</v>
      </c>
      <c r="C45" s="15">
        <v>278</v>
      </c>
      <c r="D45" s="15" t="s">
        <v>2</v>
      </c>
      <c r="E45" s="15">
        <f t="shared" si="0"/>
        <v>501.83577534954873</v>
      </c>
      <c r="F45" s="13">
        <f t="shared" si="1"/>
        <v>557.79471918693582</v>
      </c>
      <c r="G45" s="13">
        <f t="shared" si="2"/>
        <v>279.79471918693582</v>
      </c>
      <c r="H45" s="15">
        <f t="shared" si="3"/>
        <v>279.79471918693582</v>
      </c>
      <c r="I45" s="15">
        <f>SUMSQ($G$3:G45)/B45</f>
        <v>38940.337200016198</v>
      </c>
      <c r="J45" s="15">
        <f>SUM($H$3:H45)/B45</f>
        <v>154.37607166074673</v>
      </c>
      <c r="K45" s="15">
        <f t="shared" si="4"/>
        <v>100.64558244134383</v>
      </c>
      <c r="L45" s="15">
        <f>AVERAGE($K$3:K45)</f>
        <v>34.654514215098914</v>
      </c>
      <c r="M45" s="15">
        <f>SUM($G$3:G45)/J45</f>
        <v>-0.19443772666627937</v>
      </c>
    </row>
    <row r="46" spans="1:13" x14ac:dyDescent="0.3">
      <c r="A46" s="17">
        <v>41129.666666666664</v>
      </c>
      <c r="B46" s="13">
        <v>44</v>
      </c>
      <c r="C46" s="15">
        <v>441</v>
      </c>
      <c r="D46" s="15" t="s">
        <v>2</v>
      </c>
      <c r="E46" s="15">
        <f t="shared" si="0"/>
        <v>489.66862027963901</v>
      </c>
      <c r="F46" s="13">
        <f t="shared" si="1"/>
        <v>501.83577534954873</v>
      </c>
      <c r="G46" s="13">
        <f t="shared" si="2"/>
        <v>60.835775349548726</v>
      </c>
      <c r="H46" s="15">
        <f t="shared" si="3"/>
        <v>60.835775349548726</v>
      </c>
      <c r="I46" s="15">
        <f>SUMSQ($G$3:G46)/B46</f>
        <v>38139.442980979024</v>
      </c>
      <c r="J46" s="15">
        <f>SUM($H$3:H46)/B46</f>
        <v>152.25015583549222</v>
      </c>
      <c r="K46" s="15">
        <f t="shared" si="4"/>
        <v>13.794960396723067</v>
      </c>
      <c r="L46" s="15">
        <f>AVERAGE($K$3:K46)</f>
        <v>34.180433446499464</v>
      </c>
      <c r="M46" s="15">
        <f>SUM($G$3:G46)/J46</f>
        <v>0.20242503368904916</v>
      </c>
    </row>
    <row r="47" spans="1:13" x14ac:dyDescent="0.3">
      <c r="A47" s="17">
        <v>41129.708333333336</v>
      </c>
      <c r="B47" s="13">
        <v>45</v>
      </c>
      <c r="C47" s="15">
        <v>844.428</v>
      </c>
      <c r="D47" s="15" t="s">
        <v>2</v>
      </c>
      <c r="E47" s="15">
        <f t="shared" si="0"/>
        <v>560.62049622371126</v>
      </c>
      <c r="F47" s="13">
        <f t="shared" si="1"/>
        <v>489.66862027963901</v>
      </c>
      <c r="G47" s="13">
        <f t="shared" si="2"/>
        <v>-354.75937972036098</v>
      </c>
      <c r="H47" s="15">
        <f t="shared" si="3"/>
        <v>354.75937972036098</v>
      </c>
      <c r="I47" s="15">
        <f>SUMSQ($G$3:G47)/B47</f>
        <v>40088.66019250339</v>
      </c>
      <c r="J47" s="15">
        <f>SUM($H$3:H47)/B47</f>
        <v>156.75036081071153</v>
      </c>
      <c r="K47" s="15">
        <f t="shared" si="4"/>
        <v>42.01179730188494</v>
      </c>
      <c r="L47" s="15">
        <f>AVERAGE($K$3:K47)</f>
        <v>34.354463754396917</v>
      </c>
      <c r="M47" s="15">
        <f>SUM($G$3:G47)/J47</f>
        <v>-2.0665989865719152</v>
      </c>
    </row>
    <row r="48" spans="1:13" x14ac:dyDescent="0.3">
      <c r="A48" s="17">
        <v>41129.75</v>
      </c>
      <c r="B48" s="13">
        <v>46</v>
      </c>
      <c r="C48" s="15">
        <v>811.56399999999996</v>
      </c>
      <c r="D48" s="15" t="s">
        <v>2</v>
      </c>
      <c r="E48" s="15">
        <f t="shared" si="0"/>
        <v>610.809196978969</v>
      </c>
      <c r="F48" s="13">
        <f t="shared" si="1"/>
        <v>560.62049622371126</v>
      </c>
      <c r="G48" s="13">
        <f t="shared" si="2"/>
        <v>-250.94350377628871</v>
      </c>
      <c r="H48" s="15">
        <f t="shared" si="3"/>
        <v>250.94350377628871</v>
      </c>
      <c r="I48" s="15">
        <f>SUMSQ($G$3:G48)/B48</f>
        <v>40586.138059786361</v>
      </c>
      <c r="J48" s="15">
        <f>SUM($H$3:H48)/B48</f>
        <v>158.79803783170235</v>
      </c>
      <c r="K48" s="15">
        <f t="shared" si="4"/>
        <v>30.920975274444</v>
      </c>
      <c r="L48" s="15">
        <f>AVERAGE($K$3:K48)</f>
        <v>34.279822700484893</v>
      </c>
      <c r="M48" s="15">
        <f>SUM($G$3:G48)/J48</f>
        <v>-3.620218791253337</v>
      </c>
    </row>
    <row r="49" spans="1:13" x14ac:dyDescent="0.3">
      <c r="A49" s="17">
        <v>41129.791666666664</v>
      </c>
      <c r="B49" s="13">
        <v>47</v>
      </c>
      <c r="C49" s="15">
        <v>579.56399999999996</v>
      </c>
      <c r="D49" s="15" t="s">
        <v>2</v>
      </c>
      <c r="E49" s="15">
        <f t="shared" si="0"/>
        <v>604.56015758317517</v>
      </c>
      <c r="F49" s="13">
        <f t="shared" si="1"/>
        <v>610.809196978969</v>
      </c>
      <c r="G49" s="13">
        <f t="shared" si="2"/>
        <v>31.245196978969034</v>
      </c>
      <c r="H49" s="15">
        <f t="shared" si="3"/>
        <v>31.245196978969034</v>
      </c>
      <c r="I49" s="15">
        <f>SUMSQ($G$3:G49)/B49</f>
        <v>39743.37474647718</v>
      </c>
      <c r="J49" s="15">
        <f>SUM($H$3:H49)/B49</f>
        <v>156.08414760079313</v>
      </c>
      <c r="K49" s="15">
        <f t="shared" si="4"/>
        <v>5.3911555891961953</v>
      </c>
      <c r="L49" s="15">
        <f>AVERAGE($K$3:K49)</f>
        <v>33.665170208755349</v>
      </c>
      <c r="M49" s="15">
        <f>SUM($G$3:G49)/J49</f>
        <v>-3.4829830700293081</v>
      </c>
    </row>
    <row r="50" spans="1:13" x14ac:dyDescent="0.3">
      <c r="A50" s="17">
        <v>41129.833333333336</v>
      </c>
      <c r="B50" s="13">
        <v>48</v>
      </c>
      <c r="C50" s="15">
        <v>427</v>
      </c>
      <c r="D50" s="15" t="s">
        <v>2</v>
      </c>
      <c r="E50" s="15">
        <f t="shared" si="0"/>
        <v>569.04812606654014</v>
      </c>
      <c r="F50" s="13">
        <f t="shared" si="1"/>
        <v>604.56015758317517</v>
      </c>
      <c r="G50" s="13">
        <f t="shared" si="2"/>
        <v>177.56015758317517</v>
      </c>
      <c r="H50" s="15">
        <f t="shared" si="3"/>
        <v>177.56015758317517</v>
      </c>
      <c r="I50" s="15">
        <f>SUMSQ($G$3:G50)/B50</f>
        <v>39572.212971778943</v>
      </c>
      <c r="J50" s="15">
        <f>SUM($H$3:H50)/B50</f>
        <v>156.53156447542608</v>
      </c>
      <c r="K50" s="15">
        <f t="shared" si="4"/>
        <v>41.583175078026976</v>
      </c>
      <c r="L50" s="15">
        <f>AVERAGE($K$3:K50)</f>
        <v>33.830128643531836</v>
      </c>
      <c r="M50" s="15">
        <f>SUM($G$3:G50)/J50</f>
        <v>-2.3386866874879644</v>
      </c>
    </row>
    <row r="51" spans="1:13" x14ac:dyDescent="0.3">
      <c r="A51" s="17">
        <v>41130.625</v>
      </c>
      <c r="B51" s="13">
        <v>49</v>
      </c>
      <c r="C51" s="15">
        <v>267</v>
      </c>
      <c r="D51" s="15" t="s">
        <v>2</v>
      </c>
      <c r="E51" s="15">
        <f t="shared" si="0"/>
        <v>508.63850085323213</v>
      </c>
      <c r="F51" s="13">
        <f t="shared" si="1"/>
        <v>569.04812606654014</v>
      </c>
      <c r="G51" s="13">
        <f t="shared" si="2"/>
        <v>302.04812606654014</v>
      </c>
      <c r="H51" s="15">
        <f t="shared" si="3"/>
        <v>302.04812606654014</v>
      </c>
      <c r="I51" s="15">
        <f>SUMSQ($G$3:G51)/B51</f>
        <v>40626.516185830573</v>
      </c>
      <c r="J51" s="15">
        <f>SUM($H$3:H51)/B51</f>
        <v>159.50129022218351</v>
      </c>
      <c r="K51" s="15">
        <f t="shared" si="4"/>
        <v>113.12663897623226</v>
      </c>
      <c r="L51" s="15">
        <f>AVERAGE($K$3:K51)</f>
        <v>35.448424772770622</v>
      </c>
      <c r="M51" s="15">
        <f>SUM($G$3:G51)/J51</f>
        <v>-0.40143976173866369</v>
      </c>
    </row>
    <row r="52" spans="1:13" x14ac:dyDescent="0.3">
      <c r="A52" s="17">
        <v>41130.666666666664</v>
      </c>
      <c r="B52" s="13">
        <v>50</v>
      </c>
      <c r="C52" s="15">
        <v>417</v>
      </c>
      <c r="D52" s="15" t="s">
        <v>2</v>
      </c>
      <c r="E52" s="15">
        <f t="shared" si="0"/>
        <v>490.31080068258575</v>
      </c>
      <c r="F52" s="13">
        <f t="shared" si="1"/>
        <v>508.63850085323213</v>
      </c>
      <c r="G52" s="13">
        <f t="shared" si="2"/>
        <v>91.638500853232131</v>
      </c>
      <c r="H52" s="15">
        <f t="shared" si="3"/>
        <v>91.638500853232131</v>
      </c>
      <c r="I52" s="15">
        <f>SUMSQ($G$3:G52)/B52</f>
        <v>39981.938158886514</v>
      </c>
      <c r="J52" s="15">
        <f>SUM($H$3:H52)/B52</f>
        <v>158.1440344348045</v>
      </c>
      <c r="K52" s="15">
        <f t="shared" si="4"/>
        <v>21.975659677034084</v>
      </c>
      <c r="L52" s="15">
        <f>AVERAGE($K$3:K52)</f>
        <v>35.17896947085589</v>
      </c>
      <c r="M52" s="15">
        <f>SUM($G$3:G52)/J52</f>
        <v>0.17457718849844431</v>
      </c>
    </row>
    <row r="53" spans="1:13" x14ac:dyDescent="0.3">
      <c r="A53" s="17">
        <v>41130.708333333336</v>
      </c>
      <c r="B53" s="13">
        <v>51</v>
      </c>
      <c r="C53" s="15">
        <v>810</v>
      </c>
      <c r="D53" s="15" t="s">
        <v>2</v>
      </c>
      <c r="E53" s="15">
        <f t="shared" si="0"/>
        <v>554.2486405460686</v>
      </c>
      <c r="F53" s="13">
        <f t="shared" si="1"/>
        <v>490.31080068258575</v>
      </c>
      <c r="G53" s="13">
        <f t="shared" si="2"/>
        <v>-319.68919931741425</v>
      </c>
      <c r="H53" s="15">
        <f t="shared" si="3"/>
        <v>319.68919931741425</v>
      </c>
      <c r="I53" s="15">
        <f>SUMSQ($G$3:G53)/B53</f>
        <v>41201.923374598729</v>
      </c>
      <c r="J53" s="15">
        <f>SUM($H$3:H53)/B53</f>
        <v>161.31158668740468</v>
      </c>
      <c r="K53" s="15">
        <f t="shared" si="4"/>
        <v>39.467802384865955</v>
      </c>
      <c r="L53" s="15">
        <f>AVERAGE($K$3:K53)</f>
        <v>35.263064233875696</v>
      </c>
      <c r="M53" s="15">
        <f>SUM($G$3:G53)/J53</f>
        <v>-1.8106626089667668</v>
      </c>
    </row>
    <row r="54" spans="1:13" x14ac:dyDescent="0.3">
      <c r="A54" s="17">
        <v>41130.75</v>
      </c>
      <c r="B54" s="13">
        <v>52</v>
      </c>
      <c r="C54" s="15">
        <v>811</v>
      </c>
      <c r="D54" s="15" t="s">
        <v>2</v>
      </c>
      <c r="E54" s="15">
        <f t="shared" si="0"/>
        <v>605.5989124368549</v>
      </c>
      <c r="F54" s="13">
        <f t="shared" si="1"/>
        <v>554.2486405460686</v>
      </c>
      <c r="G54" s="13">
        <f t="shared" si="2"/>
        <v>-256.7513594539314</v>
      </c>
      <c r="H54" s="15">
        <f t="shared" si="3"/>
        <v>256.7513594539314</v>
      </c>
      <c r="I54" s="15">
        <f>SUMSQ($G$3:G54)/B54</f>
        <v>41677.295243961089</v>
      </c>
      <c r="J54" s="15">
        <f>SUM($H$3:H54)/B54</f>
        <v>163.14696693291478</v>
      </c>
      <c r="K54" s="15">
        <f t="shared" si="4"/>
        <v>31.658613989387348</v>
      </c>
      <c r="L54" s="15">
        <f>AVERAGE($K$3:K54)</f>
        <v>35.193747883020151</v>
      </c>
      <c r="M54" s="15">
        <f>SUM($G$3:G54)/J54</f>
        <v>-3.3640356800969116</v>
      </c>
    </row>
    <row r="55" spans="1:13" x14ac:dyDescent="0.3">
      <c r="A55" s="17">
        <v>41130.791666666664</v>
      </c>
      <c r="B55" s="13">
        <v>53</v>
      </c>
      <c r="C55" s="15">
        <v>579.56399999999996</v>
      </c>
      <c r="D55" s="15" t="s">
        <v>2</v>
      </c>
      <c r="E55" s="15">
        <f t="shared" si="0"/>
        <v>600.39192994948394</v>
      </c>
      <c r="F55" s="13">
        <f t="shared" si="1"/>
        <v>605.5989124368549</v>
      </c>
      <c r="G55" s="13">
        <f t="shared" si="2"/>
        <v>26.034912436854938</v>
      </c>
      <c r="H55" s="15">
        <f t="shared" si="3"/>
        <v>26.034912436854938</v>
      </c>
      <c r="I55" s="15">
        <f>SUMSQ($G$3:G55)/B55</f>
        <v>40903.720176444753</v>
      </c>
      <c r="J55" s="15">
        <f>SUM($H$3:H55)/B55</f>
        <v>160.55994703676271</v>
      </c>
      <c r="K55" s="15">
        <f t="shared" si="4"/>
        <v>4.4921548675995986</v>
      </c>
      <c r="L55" s="15">
        <f>AVERAGE($K$3:K55)</f>
        <v>34.614472543106551</v>
      </c>
      <c r="M55" s="15">
        <f>SUM($G$3:G55)/J55</f>
        <v>-3.2560879289861671</v>
      </c>
    </row>
    <row r="56" spans="1:13" x14ac:dyDescent="0.3">
      <c r="A56" s="17">
        <v>41130.833333333336</v>
      </c>
      <c r="B56" s="13">
        <v>54</v>
      </c>
      <c r="C56" s="15">
        <v>427</v>
      </c>
      <c r="D56" s="15" t="s">
        <v>2</v>
      </c>
      <c r="E56" s="15">
        <f t="shared" si="0"/>
        <v>565.71354395958713</v>
      </c>
      <c r="F56" s="13">
        <f t="shared" si="1"/>
        <v>600.39192994948394</v>
      </c>
      <c r="G56" s="13">
        <f t="shared" si="2"/>
        <v>173.39192994948394</v>
      </c>
      <c r="H56" s="15">
        <f t="shared" si="3"/>
        <v>173.39192994948394</v>
      </c>
      <c r="I56" s="15">
        <f>SUMSQ($G$3:G56)/B56</f>
        <v>40702.998717095899</v>
      </c>
      <c r="J56" s="15">
        <f>SUM($H$3:H56)/B56</f>
        <v>160.79757634996128</v>
      </c>
      <c r="K56" s="15">
        <f t="shared" si="4"/>
        <v>40.607009355851034</v>
      </c>
      <c r="L56" s="15">
        <f>AVERAGE($K$3:K56)</f>
        <v>34.725445447046269</v>
      </c>
      <c r="M56" s="15">
        <f>SUM($G$3:G56)/J56</f>
        <v>-2.1729517534215099</v>
      </c>
    </row>
    <row r="57" spans="1:13" x14ac:dyDescent="0.3">
      <c r="A57" s="17">
        <v>41131.625</v>
      </c>
      <c r="B57" s="13">
        <v>55</v>
      </c>
      <c r="C57" s="15">
        <v>324</v>
      </c>
      <c r="D57" s="15" t="s">
        <v>2</v>
      </c>
      <c r="E57" s="15">
        <f t="shared" si="0"/>
        <v>517.37083516766972</v>
      </c>
      <c r="F57" s="13">
        <f t="shared" si="1"/>
        <v>565.71354395958713</v>
      </c>
      <c r="G57" s="13">
        <f t="shared" si="2"/>
        <v>241.71354395958713</v>
      </c>
      <c r="H57" s="15">
        <f t="shared" si="3"/>
        <v>241.71354395958713</v>
      </c>
      <c r="I57" s="15">
        <f>SUMSQ($G$3:G57)/B57</f>
        <v>41025.224873757856</v>
      </c>
      <c r="J57" s="15">
        <f>SUM($H$3:H57)/B57</f>
        <v>162.26877576104539</v>
      </c>
      <c r="K57" s="15">
        <f t="shared" si="4"/>
        <v>74.602945666539227</v>
      </c>
      <c r="L57" s="15">
        <f>AVERAGE($K$3:K57)</f>
        <v>35.450490905582498</v>
      </c>
      <c r="M57" s="15">
        <f>SUM($G$3:G57)/J57</f>
        <v>-0.66366330189472633</v>
      </c>
    </row>
    <row r="58" spans="1:13" x14ac:dyDescent="0.3">
      <c r="A58" s="17">
        <v>41131.666666666664</v>
      </c>
      <c r="B58" s="13">
        <v>56</v>
      </c>
      <c r="C58" s="15">
        <v>467</v>
      </c>
      <c r="D58" s="15" t="s">
        <v>2</v>
      </c>
      <c r="E58" s="15">
        <f t="shared" si="0"/>
        <v>507.29666813413576</v>
      </c>
      <c r="F58" s="13">
        <f t="shared" si="1"/>
        <v>517.37083516766972</v>
      </c>
      <c r="G58" s="13">
        <f t="shared" si="2"/>
        <v>50.370835167669725</v>
      </c>
      <c r="H58" s="15">
        <f t="shared" si="3"/>
        <v>50.370835167669725</v>
      </c>
      <c r="I58" s="15">
        <f>SUMSQ($G$3:G58)/B58</f>
        <v>40337.939090931613</v>
      </c>
      <c r="J58" s="15">
        <f>SUM($H$3:H58)/B58</f>
        <v>160.27059825044941</v>
      </c>
      <c r="K58" s="15">
        <f t="shared" si="4"/>
        <v>10.786046074447478</v>
      </c>
      <c r="L58" s="15">
        <f>AVERAGE($K$3:K58)</f>
        <v>35.010054390740805</v>
      </c>
      <c r="M58" s="15">
        <f>SUM($G$3:G58)/J58</f>
        <v>-0.35765135323664932</v>
      </c>
    </row>
    <row r="59" spans="1:13" x14ac:dyDescent="0.3">
      <c r="A59" s="17">
        <v>41131.708333333336</v>
      </c>
      <c r="B59" s="13">
        <v>57</v>
      </c>
      <c r="C59" s="15">
        <v>730</v>
      </c>
      <c r="D59" s="15" t="s">
        <v>2</v>
      </c>
      <c r="E59" s="15">
        <f t="shared" si="0"/>
        <v>551.8373345073087</v>
      </c>
      <c r="F59" s="13">
        <f t="shared" si="1"/>
        <v>507.29666813413576</v>
      </c>
      <c r="G59" s="13">
        <f t="shared" si="2"/>
        <v>-222.70333186586424</v>
      </c>
      <c r="H59" s="15">
        <f t="shared" si="3"/>
        <v>222.70333186586424</v>
      </c>
      <c r="I59" s="15">
        <f>SUMSQ($G$3:G59)/B59</f>
        <v>40500.374791514521</v>
      </c>
      <c r="J59" s="15">
        <f>SUM($H$3:H59)/B59</f>
        <v>161.36590936650933</v>
      </c>
      <c r="K59" s="15">
        <f t="shared" si="4"/>
        <v>30.507305735049894</v>
      </c>
      <c r="L59" s="15">
        <f>AVERAGE($K$3:K59)</f>
        <v>34.931058800290089</v>
      </c>
      <c r="M59" s="15">
        <f>SUM($G$3:G59)/J59</f>
        <v>-1.7353375896650352</v>
      </c>
    </row>
    <row r="60" spans="1:13" x14ac:dyDescent="0.3">
      <c r="A60" s="17">
        <v>41131.75</v>
      </c>
      <c r="B60" s="13">
        <v>58</v>
      </c>
      <c r="C60" s="15">
        <v>640</v>
      </c>
      <c r="D60" s="15" t="s">
        <v>2</v>
      </c>
      <c r="E60" s="15">
        <f t="shared" si="0"/>
        <v>569.46986760584696</v>
      </c>
      <c r="F60" s="13">
        <f t="shared" si="1"/>
        <v>551.8373345073087</v>
      </c>
      <c r="G60" s="13">
        <f t="shared" si="2"/>
        <v>-88.162665492691303</v>
      </c>
      <c r="H60" s="15">
        <f t="shared" si="3"/>
        <v>88.162665492691303</v>
      </c>
      <c r="I60" s="15">
        <f>SUMSQ($G$3:G60)/B60</f>
        <v>39936.103770743175</v>
      </c>
      <c r="J60" s="15">
        <f>SUM($H$3:H60)/B60</f>
        <v>160.10378447213316</v>
      </c>
      <c r="K60" s="15">
        <f t="shared" si="4"/>
        <v>13.775416483233016</v>
      </c>
      <c r="L60" s="15">
        <f>AVERAGE($K$3:K60)</f>
        <v>34.566306346547726</v>
      </c>
      <c r="M60" s="15">
        <f>SUM($G$3:G60)/J60</f>
        <v>-2.29967701838404</v>
      </c>
    </row>
    <row r="61" spans="1:13" x14ac:dyDescent="0.3">
      <c r="A61" s="17">
        <v>41131.791666666664</v>
      </c>
      <c r="B61" s="13">
        <v>59</v>
      </c>
      <c r="C61" s="15">
        <v>492</v>
      </c>
      <c r="D61" s="15" t="s">
        <v>2</v>
      </c>
      <c r="E61" s="15">
        <f t="shared" si="0"/>
        <v>553.97589408467763</v>
      </c>
      <c r="F61" s="13">
        <f t="shared" si="1"/>
        <v>569.46986760584696</v>
      </c>
      <c r="G61" s="13">
        <f t="shared" si="2"/>
        <v>77.469867605846957</v>
      </c>
      <c r="H61" s="15">
        <f t="shared" si="3"/>
        <v>77.469867605846957</v>
      </c>
      <c r="I61" s="15">
        <f>SUMSQ($G$3:G61)/B61</f>
        <v>39360.942357457141</v>
      </c>
      <c r="J61" s="15">
        <f>SUM($H$3:H61)/B61</f>
        <v>158.70320960999271</v>
      </c>
      <c r="K61" s="15">
        <f t="shared" si="4"/>
        <v>15.745908049968893</v>
      </c>
      <c r="L61" s="15">
        <f>AVERAGE($K$3:K61)</f>
        <v>34.247316544910795</v>
      </c>
      <c r="M61" s="15">
        <f>SUM($G$3:G61)/J61</f>
        <v>-1.8318289013527564</v>
      </c>
    </row>
    <row r="62" spans="1:13" x14ac:dyDescent="0.3">
      <c r="A62" s="17">
        <v>41131.833333333336</v>
      </c>
      <c r="B62" s="13">
        <v>60</v>
      </c>
      <c r="C62" s="15">
        <v>370</v>
      </c>
      <c r="D62" s="15" t="s">
        <v>2</v>
      </c>
      <c r="E62" s="15">
        <f t="shared" si="0"/>
        <v>517.18071526774213</v>
      </c>
      <c r="F62" s="13">
        <f t="shared" si="1"/>
        <v>553.97589408467763</v>
      </c>
      <c r="G62" s="13">
        <f t="shared" si="2"/>
        <v>183.97589408467763</v>
      </c>
      <c r="H62" s="15">
        <f t="shared" si="3"/>
        <v>183.97589408467763</v>
      </c>
      <c r="I62" s="15">
        <f>SUMSQ($G$3:G62)/B62</f>
        <v>39269.045478237131</v>
      </c>
      <c r="J62" s="15">
        <f>SUM($H$3:H62)/B62</f>
        <v>159.12442101790413</v>
      </c>
      <c r="K62" s="15">
        <f t="shared" si="4"/>
        <v>49.723214617480444</v>
      </c>
      <c r="L62" s="15">
        <f>AVERAGE($K$3:K62)</f>
        <v>34.505248179453623</v>
      </c>
      <c r="M62" s="15">
        <f>SUM($G$3:G62)/J62</f>
        <v>-0.67080358460089162</v>
      </c>
    </row>
    <row r="63" spans="1:13" x14ac:dyDescent="0.3">
      <c r="A63" s="17">
        <v>41132.625</v>
      </c>
      <c r="B63" s="13">
        <v>61</v>
      </c>
      <c r="C63" s="15">
        <v>499</v>
      </c>
      <c r="D63" s="15" t="s">
        <v>2</v>
      </c>
      <c r="E63" s="15">
        <f t="shared" si="0"/>
        <v>513.54457221419375</v>
      </c>
      <c r="F63" s="13">
        <f t="shared" si="1"/>
        <v>517.18071526774213</v>
      </c>
      <c r="G63" s="13">
        <f t="shared" si="2"/>
        <v>18.18071526774213</v>
      </c>
      <c r="H63" s="15">
        <f t="shared" si="3"/>
        <v>18.18071526774213</v>
      </c>
      <c r="I63" s="15">
        <f>SUMSQ($G$3:G63)/B63</f>
        <v>38630.709296752044</v>
      </c>
      <c r="J63" s="15">
        <f>SUM($H$3:H63)/B63</f>
        <v>156.81386846462277</v>
      </c>
      <c r="K63" s="15">
        <f t="shared" si="4"/>
        <v>3.6434299133751762</v>
      </c>
      <c r="L63" s="15">
        <f>AVERAGE($K$3:K63)</f>
        <v>33.999316732468735</v>
      </c>
      <c r="M63" s="15">
        <f>SUM($G$3:G63)/J63</f>
        <v>-0.56474926366980538</v>
      </c>
    </row>
    <row r="64" spans="1:13" x14ac:dyDescent="0.3">
      <c r="A64" s="17">
        <v>41132.666666666664</v>
      </c>
      <c r="B64" s="13">
        <v>62</v>
      </c>
      <c r="C64" s="15">
        <v>531</v>
      </c>
      <c r="D64" s="15" t="s">
        <v>2</v>
      </c>
      <c r="E64" s="15">
        <f t="shared" si="0"/>
        <v>517.03565777135509</v>
      </c>
      <c r="F64" s="13">
        <f t="shared" si="1"/>
        <v>513.54457221419375</v>
      </c>
      <c r="G64" s="13">
        <f t="shared" si="2"/>
        <v>-17.455427785806251</v>
      </c>
      <c r="H64" s="15">
        <f t="shared" si="3"/>
        <v>17.455427785806251</v>
      </c>
      <c r="I64" s="15">
        <f>SUMSQ($G$3:G64)/B64</f>
        <v>38012.547726791294</v>
      </c>
      <c r="J64" s="15">
        <f>SUM($H$3:H64)/B64</f>
        <v>154.56615167948058</v>
      </c>
      <c r="K64" s="15">
        <f t="shared" si="4"/>
        <v>3.2872745359333808</v>
      </c>
      <c r="L64" s="15">
        <f>AVERAGE($K$3:K64)</f>
        <v>33.503961213169774</v>
      </c>
      <c r="M64" s="15">
        <f>SUM($G$3:G64)/J64</f>
        <v>-0.6858936667729032</v>
      </c>
    </row>
    <row r="65" spans="1:13" x14ac:dyDescent="0.3">
      <c r="A65" s="17">
        <v>41132.708333333336</v>
      </c>
      <c r="B65" s="13">
        <v>63</v>
      </c>
      <c r="C65" s="15">
        <v>512</v>
      </c>
      <c r="D65" s="15" t="s">
        <v>2</v>
      </c>
      <c r="E65" s="15">
        <f t="shared" si="0"/>
        <v>516.02852621708405</v>
      </c>
      <c r="F65" s="13">
        <f t="shared" si="1"/>
        <v>517.03565777135509</v>
      </c>
      <c r="G65" s="13">
        <f t="shared" si="2"/>
        <v>5.0356577713550905</v>
      </c>
      <c r="H65" s="15">
        <f t="shared" si="3"/>
        <v>5.0356577713550905</v>
      </c>
      <c r="I65" s="15">
        <f>SUMSQ($G$3:G65)/B65</f>
        <v>37409.576458892858</v>
      </c>
      <c r="J65" s="15">
        <f>SUM($H$3:H65)/B65</f>
        <v>152.192651776177</v>
      </c>
      <c r="K65" s="15">
        <f t="shared" si="4"/>
        <v>0.98352690846779112</v>
      </c>
      <c r="L65" s="15">
        <f>AVERAGE($K$3:K65)</f>
        <v>32.987763843253873</v>
      </c>
      <c r="M65" s="15">
        <f>SUM($G$3:G65)/J65</f>
        <v>-0.6635030376602401</v>
      </c>
    </row>
    <row r="66" spans="1:13" x14ac:dyDescent="0.3">
      <c r="A66" s="17">
        <v>41132.75</v>
      </c>
      <c r="B66" s="13">
        <v>64</v>
      </c>
      <c r="C66" s="15">
        <v>300</v>
      </c>
      <c r="D66" s="15" t="s">
        <v>2</v>
      </c>
      <c r="E66" s="15">
        <f t="shared" si="0"/>
        <v>472.82282097366726</v>
      </c>
      <c r="F66" s="13">
        <f t="shared" si="1"/>
        <v>516.02852621708405</v>
      </c>
      <c r="G66" s="13">
        <f t="shared" si="2"/>
        <v>216.02852621708405</v>
      </c>
      <c r="H66" s="15">
        <f t="shared" si="3"/>
        <v>216.02852621708405</v>
      </c>
      <c r="I66" s="15">
        <f>SUMSQ($G$3:G66)/B66</f>
        <v>37554.244391402739</v>
      </c>
      <c r="J66" s="15">
        <f>SUM($H$3:H66)/B66</f>
        <v>153.19008731431617</v>
      </c>
      <c r="K66" s="15">
        <f t="shared" si="4"/>
        <v>72.009508739028021</v>
      </c>
      <c r="L66" s="15">
        <f>AVERAGE($K$3:K66)</f>
        <v>33.597478607250345</v>
      </c>
      <c r="M66" s="15">
        <f>SUM($G$3:G66)/J66</f>
        <v>0.75101621437140986</v>
      </c>
    </row>
    <row r="67" spans="1:13" x14ac:dyDescent="0.3">
      <c r="A67" s="17">
        <v>41132.791666666664</v>
      </c>
      <c r="B67" s="13">
        <v>65</v>
      </c>
      <c r="C67" s="15">
        <v>275</v>
      </c>
      <c r="D67" s="15" t="s">
        <v>2</v>
      </c>
      <c r="E67" s="15">
        <f t="shared" si="0"/>
        <v>433.25825677893386</v>
      </c>
      <c r="F67" s="13">
        <f t="shared" si="1"/>
        <v>472.82282097366726</v>
      </c>
      <c r="G67" s="13">
        <f t="shared" si="2"/>
        <v>197.82282097366726</v>
      </c>
      <c r="H67" s="15">
        <f t="shared" si="3"/>
        <v>197.82282097366726</v>
      </c>
      <c r="I67" s="15">
        <f>SUMSQ($G$3:G67)/B67</f>
        <v>37578.546300734692</v>
      </c>
      <c r="J67" s="15">
        <f>SUM($H$3:H67)/B67</f>
        <v>153.87674475522928</v>
      </c>
      <c r="K67" s="15">
        <f t="shared" si="4"/>
        <v>71.935571263151729</v>
      </c>
      <c r="L67" s="15">
        <f>AVERAGE($K$3:K67)</f>
        <v>34.18729541734114</v>
      </c>
      <c r="M67" s="15">
        <f>SUM($G$3:G67)/J67</f>
        <v>2.0332575979909939</v>
      </c>
    </row>
    <row r="68" spans="1:13" x14ac:dyDescent="0.3">
      <c r="A68" s="17">
        <v>41132.833333333336</v>
      </c>
      <c r="B68" s="13">
        <v>66</v>
      </c>
      <c r="C68" s="15">
        <v>160</v>
      </c>
      <c r="D68" s="15" t="s">
        <v>2</v>
      </c>
      <c r="E68" s="15">
        <f t="shared" ref="E68:E131" si="5">$P$2*C68+(1-$P$2)*E67</f>
        <v>378.60660542314713</v>
      </c>
      <c r="F68" s="13">
        <f t="shared" ref="F68:F131" si="6">E67</f>
        <v>433.25825677893386</v>
      </c>
      <c r="G68" s="13">
        <f t="shared" ref="G68:G131" si="7">F68-C68</f>
        <v>273.25825677893386</v>
      </c>
      <c r="H68" s="15">
        <f t="shared" ref="H68:H131" si="8">ABS(G68)</f>
        <v>273.25825677893386</v>
      </c>
      <c r="I68" s="15">
        <f>SUMSQ($G$3:G68)/B68</f>
        <v>38140.539158266918</v>
      </c>
      <c r="J68" s="15">
        <f>SUM($H$3:H68)/B68</f>
        <v>155.68555554346722</v>
      </c>
      <c r="K68" s="15">
        <f t="shared" ref="K68:K131" si="9">(H68/C68)*100</f>
        <v>170.78641048683366</v>
      </c>
      <c r="L68" s="15">
        <f>AVERAGE($K$3:K68)</f>
        <v>36.25697897900011</v>
      </c>
      <c r="M68" s="15">
        <f>SUM($G$3:G68)/J68</f>
        <v>3.7648278619077029</v>
      </c>
    </row>
    <row r="69" spans="1:13" x14ac:dyDescent="0.3">
      <c r="A69" s="17">
        <v>41133.625</v>
      </c>
      <c r="B69" s="13">
        <v>67</v>
      </c>
      <c r="C69" s="15">
        <v>499</v>
      </c>
      <c r="D69" s="15" t="s">
        <v>2</v>
      </c>
      <c r="E69" s="15">
        <f t="shared" si="5"/>
        <v>402.6852843385177</v>
      </c>
      <c r="F69" s="13">
        <f t="shared" si="6"/>
        <v>378.60660542314713</v>
      </c>
      <c r="G69" s="13">
        <f t="shared" si="7"/>
        <v>-120.39339457685287</v>
      </c>
      <c r="H69" s="15">
        <f t="shared" si="8"/>
        <v>120.39339457685287</v>
      </c>
      <c r="I69" s="15">
        <f>SUMSQ($G$3:G69)/B69</f>
        <v>37787.614237363501</v>
      </c>
      <c r="J69" s="15">
        <f>SUM($H$3:H69)/B69</f>
        <v>155.15880687232374</v>
      </c>
      <c r="K69" s="15">
        <f t="shared" si="9"/>
        <v>24.126932780932439</v>
      </c>
      <c r="L69" s="15">
        <f>AVERAGE($K$3:K69)</f>
        <v>36.075933513357313</v>
      </c>
      <c r="M69" s="15">
        <f>SUM($G$3:G69)/J69</f>
        <v>3.0016724929640253</v>
      </c>
    </row>
    <row r="70" spans="1:13" x14ac:dyDescent="0.3">
      <c r="A70" s="17">
        <v>41133.666666666664</v>
      </c>
      <c r="B70" s="13">
        <v>68</v>
      </c>
      <c r="C70" s="15">
        <v>513</v>
      </c>
      <c r="D70" s="15" t="s">
        <v>2</v>
      </c>
      <c r="E70" s="15">
        <f t="shared" si="5"/>
        <v>424.74822747081419</v>
      </c>
      <c r="F70" s="13">
        <f t="shared" si="6"/>
        <v>402.6852843385177</v>
      </c>
      <c r="G70" s="13">
        <f t="shared" si="7"/>
        <v>-110.3147156614823</v>
      </c>
      <c r="H70" s="15">
        <f t="shared" si="8"/>
        <v>110.3147156614823</v>
      </c>
      <c r="I70" s="15">
        <f>SUMSQ($G$3:G70)/B70</f>
        <v>37410.874858747469</v>
      </c>
      <c r="J70" s="15">
        <f>SUM($H$3:H70)/B70</f>
        <v>154.49933494275254</v>
      </c>
      <c r="K70" s="15">
        <f t="shared" si="9"/>
        <v>21.503843208865945</v>
      </c>
      <c r="L70" s="15">
        <f>AVERAGE($K$3:K70)</f>
        <v>35.861638067703026</v>
      </c>
      <c r="M70" s="15">
        <f>SUM($G$3:G70)/J70</f>
        <v>2.3004707890812961</v>
      </c>
    </row>
    <row r="71" spans="1:13" x14ac:dyDescent="0.3">
      <c r="A71" s="17">
        <v>41133.708333333336</v>
      </c>
      <c r="B71" s="13">
        <v>69</v>
      </c>
      <c r="C71" s="15">
        <v>505</v>
      </c>
      <c r="D71" s="15" t="s">
        <v>2</v>
      </c>
      <c r="E71" s="15">
        <f t="shared" si="5"/>
        <v>440.79858197665135</v>
      </c>
      <c r="F71" s="13">
        <f t="shared" si="6"/>
        <v>424.74822747081419</v>
      </c>
      <c r="G71" s="13">
        <f t="shared" si="7"/>
        <v>-80.251772529185814</v>
      </c>
      <c r="H71" s="15">
        <f t="shared" si="8"/>
        <v>80.251772529185814</v>
      </c>
      <c r="I71" s="15">
        <f>SUMSQ($G$3:G71)/B71</f>
        <v>36962.0266288247</v>
      </c>
      <c r="J71" s="15">
        <f>SUM($H$3:H71)/B71</f>
        <v>153.42328331357041</v>
      </c>
      <c r="K71" s="15">
        <f t="shared" si="9"/>
        <v>15.89144010478927</v>
      </c>
      <c r="L71" s="15">
        <f>AVERAGE($K$3:K71)</f>
        <v>35.572214908820214</v>
      </c>
      <c r="M71" s="15">
        <f>SUM($G$3:G71)/J71</f>
        <v>1.7935311283666464</v>
      </c>
    </row>
    <row r="72" spans="1:13" x14ac:dyDescent="0.3">
      <c r="A72" s="17">
        <v>41133.75</v>
      </c>
      <c r="B72" s="13">
        <v>70</v>
      </c>
      <c r="C72" s="15">
        <v>491</v>
      </c>
      <c r="D72" s="15" t="s">
        <v>2</v>
      </c>
      <c r="E72" s="15">
        <f t="shared" si="5"/>
        <v>450.8388655813211</v>
      </c>
      <c r="F72" s="13">
        <f t="shared" si="6"/>
        <v>440.79858197665135</v>
      </c>
      <c r="G72" s="13">
        <f t="shared" si="7"/>
        <v>-50.201418023348651</v>
      </c>
      <c r="H72" s="15">
        <f t="shared" si="8"/>
        <v>50.201418023348651</v>
      </c>
      <c r="I72" s="15">
        <f>SUMSQ($G$3:G72)/B72</f>
        <v>36470.000282292276</v>
      </c>
      <c r="J72" s="15">
        <f>SUM($H$3:H72)/B72</f>
        <v>151.94868523799582</v>
      </c>
      <c r="K72" s="15">
        <f t="shared" si="9"/>
        <v>10.224321389684043</v>
      </c>
      <c r="L72" s="15">
        <f>AVERAGE($K$3:K72)</f>
        <v>35.210102144261128</v>
      </c>
      <c r="M72" s="15">
        <f>SUM($G$3:G72)/J72</f>
        <v>1.4805525698586313</v>
      </c>
    </row>
    <row r="73" spans="1:13" x14ac:dyDescent="0.3">
      <c r="A73" s="17">
        <v>41133.791666666664</v>
      </c>
      <c r="B73" s="13">
        <v>71</v>
      </c>
      <c r="C73" s="15">
        <v>465</v>
      </c>
      <c r="D73" s="15" t="s">
        <v>2</v>
      </c>
      <c r="E73" s="15">
        <f t="shared" si="5"/>
        <v>453.67109246505692</v>
      </c>
      <c r="F73" s="13">
        <f t="shared" si="6"/>
        <v>450.8388655813211</v>
      </c>
      <c r="G73" s="13">
        <f t="shared" si="7"/>
        <v>-14.161134418678898</v>
      </c>
      <c r="H73" s="15">
        <f t="shared" si="8"/>
        <v>14.161134418678898</v>
      </c>
      <c r="I73" s="15">
        <f>SUMSQ($G$3:G73)/B73</f>
        <v>35959.162781527928</v>
      </c>
      <c r="J73" s="15">
        <f>SUM($H$3:H73)/B73</f>
        <v>150.00801550814629</v>
      </c>
      <c r="K73" s="15">
        <f t="shared" si="9"/>
        <v>3.0454052513287952</v>
      </c>
      <c r="L73" s="15">
        <f>AVERAGE($K$3:K73)</f>
        <v>34.75707824436067</v>
      </c>
      <c r="M73" s="15">
        <f>SUM($G$3:G73)/J73</f>
        <v>1.4053041184697763</v>
      </c>
    </row>
    <row r="74" spans="1:13" x14ac:dyDescent="0.3">
      <c r="A74" s="17">
        <v>41133.833333333336</v>
      </c>
      <c r="B74" s="13">
        <v>72</v>
      </c>
      <c r="C74" s="15">
        <v>300</v>
      </c>
      <c r="D74" s="15" t="s">
        <v>2</v>
      </c>
      <c r="E74" s="15">
        <f t="shared" si="5"/>
        <v>422.93687397204553</v>
      </c>
      <c r="F74" s="13">
        <f t="shared" si="6"/>
        <v>453.67109246505692</v>
      </c>
      <c r="G74" s="13">
        <f t="shared" si="7"/>
        <v>153.67109246505692</v>
      </c>
      <c r="H74" s="15">
        <f t="shared" si="8"/>
        <v>153.67109246505692</v>
      </c>
      <c r="I74" s="15">
        <f>SUMSQ($G$3:G74)/B74</f>
        <v>35787.713363165094</v>
      </c>
      <c r="J74" s="15">
        <f>SUM($H$3:H74)/B74</f>
        <v>150.05889157699227</v>
      </c>
      <c r="K74" s="15">
        <f t="shared" si="9"/>
        <v>51.223697488352308</v>
      </c>
      <c r="L74" s="15">
        <f>AVERAGE($K$3:K74)</f>
        <v>34.98578128941611</v>
      </c>
      <c r="M74" s="15">
        <f>SUM($G$3:G74)/J74</f>
        <v>2.4288995515812304</v>
      </c>
    </row>
    <row r="75" spans="1:13" x14ac:dyDescent="0.3">
      <c r="A75" s="17">
        <v>41134.625</v>
      </c>
      <c r="B75" s="13">
        <v>73</v>
      </c>
      <c r="C75" s="15">
        <v>274</v>
      </c>
      <c r="D75" s="15" t="s">
        <v>2</v>
      </c>
      <c r="E75" s="15">
        <f t="shared" si="5"/>
        <v>393.14949917763647</v>
      </c>
      <c r="F75" s="13">
        <f t="shared" si="6"/>
        <v>422.93687397204553</v>
      </c>
      <c r="G75" s="13">
        <f t="shared" si="7"/>
        <v>148.93687397204553</v>
      </c>
      <c r="H75" s="15">
        <f t="shared" si="8"/>
        <v>148.93687397204553</v>
      </c>
      <c r="I75" s="15">
        <f>SUMSQ($G$3:G75)/B75</f>
        <v>35601.336364060982</v>
      </c>
      <c r="J75" s="15">
        <f>SUM($H$3:H75)/B75</f>
        <v>150.04352147281489</v>
      </c>
      <c r="K75" s="15">
        <f t="shared" si="9"/>
        <v>54.356523347461874</v>
      </c>
      <c r="L75" s="15">
        <f>AVERAGE($K$3:K75)</f>
        <v>35.251133920348238</v>
      </c>
      <c r="M75" s="15">
        <f>SUM($G$3:G75)/J75</f>
        <v>3.421772852266733</v>
      </c>
    </row>
    <row r="76" spans="1:13" x14ac:dyDescent="0.3">
      <c r="A76" s="17">
        <v>41134.666666666664</v>
      </c>
      <c r="B76" s="13">
        <v>74</v>
      </c>
      <c r="C76" s="15">
        <v>464</v>
      </c>
      <c r="D76" s="15" t="s">
        <v>2</v>
      </c>
      <c r="E76" s="15">
        <f t="shared" si="5"/>
        <v>407.3195993421092</v>
      </c>
      <c r="F76" s="13">
        <f t="shared" si="6"/>
        <v>393.14949917763647</v>
      </c>
      <c r="G76" s="13">
        <f t="shared" si="7"/>
        <v>-70.850500822363529</v>
      </c>
      <c r="H76" s="15">
        <f t="shared" si="8"/>
        <v>70.850500822363529</v>
      </c>
      <c r="I76" s="15">
        <f>SUMSQ($G$3:G76)/B76</f>
        <v>35188.072270854485</v>
      </c>
      <c r="J76" s="15">
        <f>SUM($H$3:H76)/B76</f>
        <v>148.97334551807907</v>
      </c>
      <c r="K76" s="15">
        <f t="shared" si="9"/>
        <v>15.269504487578347</v>
      </c>
      <c r="L76" s="15">
        <f>AVERAGE($K$3:K76)</f>
        <v>34.981111900986484</v>
      </c>
      <c r="M76" s="15">
        <f>SUM($G$3:G76)/J76</f>
        <v>2.9707619579376798</v>
      </c>
    </row>
    <row r="77" spans="1:13" x14ac:dyDescent="0.3">
      <c r="A77" s="17">
        <v>41134.708333333336</v>
      </c>
      <c r="B77" s="13">
        <v>75</v>
      </c>
      <c r="C77" s="15">
        <v>818</v>
      </c>
      <c r="D77" s="15" t="s">
        <v>2</v>
      </c>
      <c r="E77" s="15">
        <f t="shared" si="5"/>
        <v>489.45567947368738</v>
      </c>
      <c r="F77" s="13">
        <f t="shared" si="6"/>
        <v>407.3195993421092</v>
      </c>
      <c r="G77" s="13">
        <f t="shared" si="7"/>
        <v>-410.6804006578908</v>
      </c>
      <c r="H77" s="15">
        <f t="shared" si="8"/>
        <v>410.6804006578908</v>
      </c>
      <c r="I77" s="15">
        <f>SUMSQ($G$3:G77)/B77</f>
        <v>36967.676527036761</v>
      </c>
      <c r="J77" s="15">
        <f>SUM($H$3:H77)/B77</f>
        <v>152.46277291994323</v>
      </c>
      <c r="K77" s="15">
        <f t="shared" si="9"/>
        <v>50.205427953287384</v>
      </c>
      <c r="L77" s="15">
        <f>AVERAGE($K$3:K77)</f>
        <v>35.184102781683826</v>
      </c>
      <c r="M77" s="15">
        <f>SUM($G$3:G77)/J77</f>
        <v>0.20912611218652175</v>
      </c>
    </row>
    <row r="78" spans="1:13" x14ac:dyDescent="0.3">
      <c r="A78" s="17">
        <v>41134.75</v>
      </c>
      <c r="B78" s="13">
        <v>76</v>
      </c>
      <c r="C78" s="15">
        <v>811.56399999999996</v>
      </c>
      <c r="D78" s="15" t="s">
        <v>2</v>
      </c>
      <c r="E78" s="15">
        <f t="shared" si="5"/>
        <v>553.87734357894999</v>
      </c>
      <c r="F78" s="13">
        <f t="shared" si="6"/>
        <v>489.45567947368738</v>
      </c>
      <c r="G78" s="13">
        <f t="shared" si="7"/>
        <v>-322.10832052631258</v>
      </c>
      <c r="H78" s="15">
        <f t="shared" si="8"/>
        <v>322.10832052631258</v>
      </c>
      <c r="I78" s="15">
        <f>SUMSQ($G$3:G78)/B78</f>
        <v>37846.440916842614</v>
      </c>
      <c r="J78" s="15">
        <f>SUM($H$3:H78)/B78</f>
        <v>154.69495117792178</v>
      </c>
      <c r="K78" s="15">
        <f t="shared" si="9"/>
        <v>39.689823664715611</v>
      </c>
      <c r="L78" s="15">
        <f>AVERAGE($K$3:K78)</f>
        <v>35.243388582776355</v>
      </c>
      <c r="M78" s="15">
        <f>SUM($G$3:G78)/J78</f>
        <v>-1.8761075999085965</v>
      </c>
    </row>
    <row r="79" spans="1:13" x14ac:dyDescent="0.3">
      <c r="A79" s="17">
        <v>41134.791666666664</v>
      </c>
      <c r="B79" s="13">
        <v>77</v>
      </c>
      <c r="C79" s="15">
        <v>555</v>
      </c>
      <c r="D79" s="15" t="s">
        <v>2</v>
      </c>
      <c r="E79" s="15">
        <f t="shared" si="5"/>
        <v>554.10187486315999</v>
      </c>
      <c r="F79" s="13">
        <f t="shared" si="6"/>
        <v>553.87734357894999</v>
      </c>
      <c r="G79" s="13">
        <f t="shared" si="7"/>
        <v>-1.1226564210500101</v>
      </c>
      <c r="H79" s="15">
        <f t="shared" si="8"/>
        <v>1.1226564210500101</v>
      </c>
      <c r="I79" s="15">
        <f>SUMSQ($G$3:G79)/B79</f>
        <v>37354.945065421794</v>
      </c>
      <c r="J79" s="15">
        <f>SUM($H$3:H79)/B79</f>
        <v>152.70050579146891</v>
      </c>
      <c r="K79" s="15">
        <f t="shared" si="9"/>
        <v>0.20228043622522704</v>
      </c>
      <c r="L79" s="15">
        <f>AVERAGE($K$3:K79)</f>
        <v>34.788309256197763</v>
      </c>
      <c r="M79" s="15">
        <f>SUM($G$3:G79)/J79</f>
        <v>-1.9079637522046464</v>
      </c>
    </row>
    <row r="80" spans="1:13" x14ac:dyDescent="0.3">
      <c r="A80" s="17">
        <v>41134.833333333336</v>
      </c>
      <c r="B80" s="13">
        <v>78</v>
      </c>
      <c r="C80" s="15">
        <v>427</v>
      </c>
      <c r="D80" s="15" t="s">
        <v>2</v>
      </c>
      <c r="E80" s="15">
        <f t="shared" si="5"/>
        <v>528.68149989052802</v>
      </c>
      <c r="F80" s="13">
        <f t="shared" si="6"/>
        <v>554.10187486315999</v>
      </c>
      <c r="G80" s="13">
        <f t="shared" si="7"/>
        <v>127.10187486315999</v>
      </c>
      <c r="H80" s="15">
        <f t="shared" si="8"/>
        <v>127.10187486315999</v>
      </c>
      <c r="I80" s="15">
        <f>SUMSQ($G$3:G80)/B80</f>
        <v>37083.149443989852</v>
      </c>
      <c r="J80" s="15">
        <f>SUM($H$3:H80)/B80</f>
        <v>152.37231821546493</v>
      </c>
      <c r="K80" s="15">
        <f t="shared" si="9"/>
        <v>29.766247040552692</v>
      </c>
      <c r="L80" s="15">
        <f>AVERAGE($K$3:K80)</f>
        <v>34.723923843176671</v>
      </c>
      <c r="M80" s="15">
        <f>SUM($G$3:G80)/J80</f>
        <v>-1.0779199073287342</v>
      </c>
    </row>
    <row r="81" spans="1:13" x14ac:dyDescent="0.3">
      <c r="A81" s="17">
        <v>41135.625</v>
      </c>
      <c r="B81" s="13">
        <v>79</v>
      </c>
      <c r="C81" s="15">
        <v>283</v>
      </c>
      <c r="D81" s="15" t="s">
        <v>2</v>
      </c>
      <c r="E81" s="15">
        <f t="shared" si="5"/>
        <v>479.54519991242245</v>
      </c>
      <c r="F81" s="13">
        <f t="shared" si="6"/>
        <v>528.68149989052802</v>
      </c>
      <c r="G81" s="13">
        <f t="shared" si="7"/>
        <v>245.68149989052802</v>
      </c>
      <c r="H81" s="15">
        <f t="shared" si="8"/>
        <v>245.68149989052802</v>
      </c>
      <c r="I81" s="15">
        <f>SUMSQ($G$3:G81)/B81</f>
        <v>37377.785519236306</v>
      </c>
      <c r="J81" s="15">
        <f>SUM($H$3:H81)/B81</f>
        <v>153.55344709742778</v>
      </c>
      <c r="K81" s="15">
        <f t="shared" si="9"/>
        <v>86.813250844709543</v>
      </c>
      <c r="L81" s="15">
        <f>AVERAGE($K$3:K81)</f>
        <v>35.383282412816328</v>
      </c>
      <c r="M81" s="15">
        <f>SUM($G$3:G81)/J81</f>
        <v>0.5303452726045238</v>
      </c>
    </row>
    <row r="82" spans="1:13" x14ac:dyDescent="0.3">
      <c r="A82" s="17">
        <v>41135.666666666664</v>
      </c>
      <c r="B82" s="13">
        <v>80</v>
      </c>
      <c r="C82" s="15">
        <v>458</v>
      </c>
      <c r="D82" s="15" t="s">
        <v>2</v>
      </c>
      <c r="E82" s="15">
        <f t="shared" si="5"/>
        <v>475.23615992993803</v>
      </c>
      <c r="F82" s="13">
        <f t="shared" si="6"/>
        <v>479.54519991242245</v>
      </c>
      <c r="G82" s="13">
        <f t="shared" si="7"/>
        <v>21.545199912422447</v>
      </c>
      <c r="H82" s="15">
        <f t="shared" si="8"/>
        <v>21.545199912422447</v>
      </c>
      <c r="I82" s="15">
        <f>SUMSQ($G$3:G82)/B82</f>
        <v>36916.365645736674</v>
      </c>
      <c r="J82" s="15">
        <f>SUM($H$3:H82)/B82</f>
        <v>151.9033440076152</v>
      </c>
      <c r="K82" s="15">
        <f t="shared" si="9"/>
        <v>4.7041921206162547</v>
      </c>
      <c r="L82" s="15">
        <f>AVERAGE($K$3:K82)</f>
        <v>34.999793784163828</v>
      </c>
      <c r="M82" s="15">
        <f>SUM($G$3:G82)/J82</f>
        <v>0.67794126156636447</v>
      </c>
    </row>
    <row r="83" spans="1:13" x14ac:dyDescent="0.3">
      <c r="A83" s="17">
        <v>41135.708333333336</v>
      </c>
      <c r="B83" s="13">
        <v>81</v>
      </c>
      <c r="C83" s="15">
        <v>812</v>
      </c>
      <c r="D83" s="15" t="s">
        <v>2</v>
      </c>
      <c r="E83" s="15">
        <f t="shared" si="5"/>
        <v>542.58892794395047</v>
      </c>
      <c r="F83" s="13">
        <f t="shared" si="6"/>
        <v>475.23615992993803</v>
      </c>
      <c r="G83" s="13">
        <f t="shared" si="7"/>
        <v>-336.76384007006197</v>
      </c>
      <c r="H83" s="15">
        <f t="shared" si="8"/>
        <v>336.76384007006197</v>
      </c>
      <c r="I83" s="15">
        <f>SUMSQ($G$3:G83)/B83</f>
        <v>37860.730069600846</v>
      </c>
      <c r="J83" s="15">
        <f>SUM($H$3:H83)/B83</f>
        <v>154.18557235406516</v>
      </c>
      <c r="K83" s="15">
        <f t="shared" si="9"/>
        <v>41.473379318973144</v>
      </c>
      <c r="L83" s="15">
        <f>AVERAGE($K$3:K83)</f>
        <v>35.079714593235551</v>
      </c>
      <c r="M83" s="15">
        <f>SUM($G$3:G83)/J83</f>
        <v>-1.5162397611401812</v>
      </c>
    </row>
    <row r="84" spans="1:13" x14ac:dyDescent="0.3">
      <c r="A84" s="17">
        <v>41135.75</v>
      </c>
      <c r="B84" s="13">
        <v>82</v>
      </c>
      <c r="C84" s="15">
        <v>811.56399999999996</v>
      </c>
      <c r="D84" s="15" t="s">
        <v>2</v>
      </c>
      <c r="E84" s="15">
        <f t="shared" si="5"/>
        <v>596.38394235516046</v>
      </c>
      <c r="F84" s="13">
        <f t="shared" si="6"/>
        <v>542.58892794395047</v>
      </c>
      <c r="G84" s="13">
        <f t="shared" si="7"/>
        <v>-268.9750720560495</v>
      </c>
      <c r="H84" s="15">
        <f t="shared" si="8"/>
        <v>268.9750720560495</v>
      </c>
      <c r="I84" s="15">
        <f>SUMSQ($G$3:G84)/B84</f>
        <v>38281.301524697868</v>
      </c>
      <c r="J84" s="15">
        <f>SUM($H$3:H84)/B84</f>
        <v>155.58544430165031</v>
      </c>
      <c r="K84" s="15">
        <f t="shared" si="9"/>
        <v>33.142804764140536</v>
      </c>
      <c r="L84" s="15">
        <f>AVERAGE($K$3:K84)</f>
        <v>35.056093741661222</v>
      </c>
      <c r="M84" s="15">
        <f>SUM($G$3:G84)/J84</f>
        <v>-3.231390762227663</v>
      </c>
    </row>
    <row r="85" spans="1:13" x14ac:dyDescent="0.3">
      <c r="A85" s="17">
        <v>41135.791666666664</v>
      </c>
      <c r="B85" s="13">
        <v>83</v>
      </c>
      <c r="C85" s="15">
        <v>579.56399999999996</v>
      </c>
      <c r="D85" s="15" t="s">
        <v>2</v>
      </c>
      <c r="E85" s="15">
        <f t="shared" si="5"/>
        <v>593.01995388412843</v>
      </c>
      <c r="F85" s="13">
        <f t="shared" si="6"/>
        <v>596.38394235516046</v>
      </c>
      <c r="G85" s="13">
        <f t="shared" si="7"/>
        <v>16.819942355160492</v>
      </c>
      <c r="H85" s="15">
        <f t="shared" si="8"/>
        <v>16.819942355160492</v>
      </c>
      <c r="I85" s="15">
        <f>SUMSQ($G$3:G85)/B85</f>
        <v>37823.489584169358</v>
      </c>
      <c r="J85" s="15">
        <f>SUM($H$3:H85)/B85</f>
        <v>153.91357078422274</v>
      </c>
      <c r="K85" s="15">
        <f t="shared" si="9"/>
        <v>2.902171693749179</v>
      </c>
      <c r="L85" s="15">
        <f>AVERAGE($K$3:K85)</f>
        <v>34.668697090481558</v>
      </c>
      <c r="M85" s="15">
        <f>SUM($G$3:G85)/J85</f>
        <v>-3.1572097419501297</v>
      </c>
    </row>
    <row r="86" spans="1:13" x14ac:dyDescent="0.3">
      <c r="A86" s="17">
        <v>41135.833333333336</v>
      </c>
      <c r="B86" s="13">
        <v>84</v>
      </c>
      <c r="C86" s="15">
        <v>427</v>
      </c>
      <c r="D86" s="15" t="s">
        <v>2</v>
      </c>
      <c r="E86" s="15">
        <f t="shared" si="5"/>
        <v>559.81596310730276</v>
      </c>
      <c r="F86" s="13">
        <f t="shared" si="6"/>
        <v>593.01995388412843</v>
      </c>
      <c r="G86" s="13">
        <f t="shared" si="7"/>
        <v>166.01995388412843</v>
      </c>
      <c r="H86" s="15">
        <f t="shared" si="8"/>
        <v>166.01995388412843</v>
      </c>
      <c r="I86" s="15">
        <f>SUMSQ($G$3:G86)/B86</f>
        <v>37701.336435401725</v>
      </c>
      <c r="J86" s="15">
        <f>SUM($H$3:H86)/B86</f>
        <v>154.05769439255496</v>
      </c>
      <c r="K86" s="15">
        <f t="shared" si="9"/>
        <v>38.880551260920001</v>
      </c>
      <c r="L86" s="15">
        <f>AVERAGE($K$3:K86)</f>
        <v>34.718838211558207</v>
      </c>
      <c r="M86" s="15">
        <f>SUM($G$3:G86)/J86</f>
        <v>-2.0766081984776923</v>
      </c>
    </row>
    <row r="87" spans="1:13" x14ac:dyDescent="0.3">
      <c r="A87" s="17">
        <v>41136.625</v>
      </c>
      <c r="B87" s="13">
        <v>85</v>
      </c>
      <c r="C87" s="15">
        <v>266</v>
      </c>
      <c r="D87" s="15" t="s">
        <v>2</v>
      </c>
      <c r="E87" s="15">
        <f t="shared" si="5"/>
        <v>501.05277048584225</v>
      </c>
      <c r="F87" s="13">
        <f t="shared" si="6"/>
        <v>559.81596310730276</v>
      </c>
      <c r="G87" s="13">
        <f t="shared" si="7"/>
        <v>293.81596310730276</v>
      </c>
      <c r="H87" s="15">
        <f t="shared" si="8"/>
        <v>293.81596310730276</v>
      </c>
      <c r="I87" s="15">
        <f>SUMSQ($G$3:G87)/B87</f>
        <v>38273.412714710779</v>
      </c>
      <c r="J87" s="15">
        <f>SUM($H$3:H87)/B87</f>
        <v>155.7019093186108</v>
      </c>
      <c r="K87" s="15">
        <f t="shared" si="9"/>
        <v>110.4571289877078</v>
      </c>
      <c r="L87" s="15">
        <f>AVERAGE($K$3:K87)</f>
        <v>35.609876926571729</v>
      </c>
      <c r="M87" s="15">
        <f>SUM($G$3:G87)/J87</f>
        <v>-0.16763768807379562</v>
      </c>
    </row>
    <row r="88" spans="1:13" x14ac:dyDescent="0.3">
      <c r="A88" s="17">
        <v>41136.666666666664</v>
      </c>
      <c r="B88" s="13">
        <v>86</v>
      </c>
      <c r="C88" s="15">
        <v>431</v>
      </c>
      <c r="D88" s="15" t="s">
        <v>2</v>
      </c>
      <c r="E88" s="15">
        <f t="shared" si="5"/>
        <v>487.04221638867381</v>
      </c>
      <c r="F88" s="13">
        <f t="shared" si="6"/>
        <v>501.05277048584225</v>
      </c>
      <c r="G88" s="13">
        <f t="shared" si="7"/>
        <v>70.052770485842245</v>
      </c>
      <c r="H88" s="15">
        <f t="shared" si="8"/>
        <v>70.052770485842245</v>
      </c>
      <c r="I88" s="15">
        <f>SUMSQ($G$3:G88)/B88</f>
        <v>37885.43571399022</v>
      </c>
      <c r="J88" s="15">
        <f>SUM($H$3:H88)/B88</f>
        <v>154.70598909962513</v>
      </c>
      <c r="K88" s="15">
        <f t="shared" si="9"/>
        <v>16.253543036158295</v>
      </c>
      <c r="L88" s="15">
        <f>AVERAGE($K$3:K88)</f>
        <v>35.384803276683201</v>
      </c>
      <c r="M88" s="15">
        <f>SUM($G$3:G88)/J88</f>
        <v>0.2840954163105574</v>
      </c>
    </row>
    <row r="89" spans="1:13" x14ac:dyDescent="0.3">
      <c r="A89" s="17">
        <v>41136.708333333336</v>
      </c>
      <c r="B89" s="13">
        <v>87</v>
      </c>
      <c r="C89" s="15">
        <v>844.428</v>
      </c>
      <c r="D89" s="15" t="s">
        <v>2</v>
      </c>
      <c r="E89" s="15">
        <f t="shared" si="5"/>
        <v>558.51937311093911</v>
      </c>
      <c r="F89" s="13">
        <f t="shared" si="6"/>
        <v>487.04221638867381</v>
      </c>
      <c r="G89" s="13">
        <f t="shared" si="7"/>
        <v>-357.38578361132619</v>
      </c>
      <c r="H89" s="15">
        <f t="shared" si="8"/>
        <v>357.38578361132619</v>
      </c>
      <c r="I89" s="15">
        <f>SUMSQ($G$3:G89)/B89</f>
        <v>38918.069767018853</v>
      </c>
      <c r="J89" s="15">
        <f>SUM($H$3:H89)/B89</f>
        <v>157.03564191010443</v>
      </c>
      <c r="K89" s="15">
        <f t="shared" si="9"/>
        <v>42.322824872141403</v>
      </c>
      <c r="L89" s="15">
        <f>AVERAGE($K$3:K89)</f>
        <v>35.464550651343643</v>
      </c>
      <c r="M89" s="15">
        <f>SUM($G$3:G89)/J89</f>
        <v>-1.9959451078740345</v>
      </c>
    </row>
    <row r="90" spans="1:13" x14ac:dyDescent="0.3">
      <c r="A90" s="17">
        <v>41136.75</v>
      </c>
      <c r="B90" s="13">
        <v>88</v>
      </c>
      <c r="C90" s="15">
        <v>811.56399999999996</v>
      </c>
      <c r="D90" s="15" t="s">
        <v>2</v>
      </c>
      <c r="E90" s="15">
        <f t="shared" si="5"/>
        <v>609.12829848875128</v>
      </c>
      <c r="F90" s="13">
        <f t="shared" si="6"/>
        <v>558.51937311093911</v>
      </c>
      <c r="G90" s="13">
        <f t="shared" si="7"/>
        <v>-253.04462688906085</v>
      </c>
      <c r="H90" s="15">
        <f t="shared" si="8"/>
        <v>253.04462688906085</v>
      </c>
      <c r="I90" s="15">
        <f>SUMSQ($G$3:G90)/B90</f>
        <v>39203.450601455283</v>
      </c>
      <c r="J90" s="15">
        <f>SUM($H$3:H90)/B90</f>
        <v>158.12665310304712</v>
      </c>
      <c r="K90" s="15">
        <f t="shared" si="9"/>
        <v>31.179873292686821</v>
      </c>
      <c r="L90" s="15">
        <f>AVERAGE($K$3:K90)</f>
        <v>35.415861135904358</v>
      </c>
      <c r="M90" s="15">
        <f>SUM($G$3:G90)/J90</f>
        <v>-3.5824393737862295</v>
      </c>
    </row>
    <row r="91" spans="1:13" x14ac:dyDescent="0.3">
      <c r="A91" s="17">
        <v>41136.791666666664</v>
      </c>
      <c r="B91" s="13">
        <v>89</v>
      </c>
      <c r="C91" s="15">
        <v>579.56399999999996</v>
      </c>
      <c r="D91" s="15" t="s">
        <v>2</v>
      </c>
      <c r="E91" s="15">
        <f t="shared" si="5"/>
        <v>603.21543879100113</v>
      </c>
      <c r="F91" s="13">
        <f t="shared" si="6"/>
        <v>609.12829848875128</v>
      </c>
      <c r="G91" s="13">
        <f t="shared" si="7"/>
        <v>29.564298488751319</v>
      </c>
      <c r="H91" s="15">
        <f t="shared" si="8"/>
        <v>29.564298488751319</v>
      </c>
      <c r="I91" s="15">
        <f>SUMSQ($G$3:G91)/B91</f>
        <v>38772.783153631419</v>
      </c>
      <c r="J91" s="15">
        <f>SUM($H$3:H91)/B91</f>
        <v>156.68213226468424</v>
      </c>
      <c r="K91" s="15">
        <f t="shared" si="9"/>
        <v>5.101127483548205</v>
      </c>
      <c r="L91" s="15">
        <f>AVERAGE($K$3:K91)</f>
        <v>35.075246151046422</v>
      </c>
      <c r="M91" s="15">
        <f>SUM($G$3:G91)/J91</f>
        <v>-3.4267777816913227</v>
      </c>
    </row>
    <row r="92" spans="1:13" x14ac:dyDescent="0.3">
      <c r="A92" s="17">
        <v>41136.833333333336</v>
      </c>
      <c r="B92" s="13">
        <v>90</v>
      </c>
      <c r="C92" s="15">
        <v>427</v>
      </c>
      <c r="D92" s="15" t="s">
        <v>2</v>
      </c>
      <c r="E92" s="15">
        <f t="shared" si="5"/>
        <v>567.97235103280093</v>
      </c>
      <c r="F92" s="13">
        <f t="shared" si="6"/>
        <v>603.21543879100113</v>
      </c>
      <c r="G92" s="13">
        <f t="shared" si="7"/>
        <v>176.21543879100113</v>
      </c>
      <c r="H92" s="15">
        <f t="shared" si="8"/>
        <v>176.21543879100113</v>
      </c>
      <c r="I92" s="15">
        <f>SUMSQ($G$3:G92)/B92</f>
        <v>38686.995350461126</v>
      </c>
      <c r="J92" s="15">
        <f>SUM($H$3:H92)/B92</f>
        <v>156.89916900386555</v>
      </c>
      <c r="K92" s="15">
        <f t="shared" si="9"/>
        <v>41.26825264426256</v>
      </c>
      <c r="L92" s="15">
        <f>AVERAGE($K$3:K92)</f>
        <v>35.144057334304385</v>
      </c>
      <c r="M92" s="15">
        <f>SUM($G$3:G92)/J92</f>
        <v>-2.2989249282305209</v>
      </c>
    </row>
    <row r="93" spans="1:13" x14ac:dyDescent="0.3">
      <c r="A93" s="17">
        <v>41137.625</v>
      </c>
      <c r="B93" s="13">
        <v>91</v>
      </c>
      <c r="C93" s="15">
        <v>260</v>
      </c>
      <c r="D93" s="15" t="s">
        <v>2</v>
      </c>
      <c r="E93" s="15">
        <f t="shared" si="5"/>
        <v>506.37788082624076</v>
      </c>
      <c r="F93" s="13">
        <f t="shared" si="6"/>
        <v>567.97235103280093</v>
      </c>
      <c r="G93" s="13">
        <f t="shared" si="7"/>
        <v>307.97235103280093</v>
      </c>
      <c r="H93" s="15">
        <f t="shared" si="8"/>
        <v>307.97235103280093</v>
      </c>
      <c r="I93" s="15">
        <f>SUMSQ($G$3:G93)/B93</f>
        <v>39304.137918045846</v>
      </c>
      <c r="J93" s="15">
        <f>SUM($H$3:H93)/B93</f>
        <v>158.55931386132636</v>
      </c>
      <c r="K93" s="15">
        <f t="shared" si="9"/>
        <v>118.45090424338498</v>
      </c>
      <c r="L93" s="15">
        <f>AVERAGE($K$3:K93)</f>
        <v>36.059517190448126</v>
      </c>
      <c r="M93" s="15">
        <f>SUM($G$3:G93)/J93</f>
        <v>-0.33253839541052349</v>
      </c>
    </row>
    <row r="94" spans="1:13" x14ac:dyDescent="0.3">
      <c r="A94" s="17">
        <v>41137.666666666664</v>
      </c>
      <c r="B94" s="13">
        <v>92</v>
      </c>
      <c r="C94" s="15">
        <v>419</v>
      </c>
      <c r="D94" s="15" t="s">
        <v>2</v>
      </c>
      <c r="E94" s="15">
        <f t="shared" si="5"/>
        <v>488.90230466099263</v>
      </c>
      <c r="F94" s="13">
        <f t="shared" si="6"/>
        <v>506.37788082624076</v>
      </c>
      <c r="G94" s="13">
        <f t="shared" si="7"/>
        <v>87.377880826240755</v>
      </c>
      <c r="H94" s="15">
        <f t="shared" si="8"/>
        <v>87.377880826240755</v>
      </c>
      <c r="I94" s="15">
        <f>SUMSQ($G$3:G94)/B94</f>
        <v>38959.907006520181</v>
      </c>
      <c r="J94" s="15">
        <f>SUM($H$3:H94)/B94</f>
        <v>157.78560263268415</v>
      </c>
      <c r="K94" s="15">
        <f t="shared" si="9"/>
        <v>20.853909505069392</v>
      </c>
      <c r="L94" s="15">
        <f>AVERAGE($K$3:K94)</f>
        <v>35.894238846041837</v>
      </c>
      <c r="M94" s="15">
        <f>SUM($G$3:G94)/J94</f>
        <v>0.21960698846565133</v>
      </c>
    </row>
    <row r="95" spans="1:13" x14ac:dyDescent="0.3">
      <c r="A95" s="17">
        <v>41137.708333333336</v>
      </c>
      <c r="B95" s="13">
        <v>93</v>
      </c>
      <c r="C95" s="15">
        <v>844.428</v>
      </c>
      <c r="D95" s="15" t="s">
        <v>2</v>
      </c>
      <c r="E95" s="15">
        <f t="shared" si="5"/>
        <v>560.00744372879421</v>
      </c>
      <c r="F95" s="13">
        <f t="shared" si="6"/>
        <v>488.90230466099263</v>
      </c>
      <c r="G95" s="13">
        <f t="shared" si="7"/>
        <v>-355.52569533900737</v>
      </c>
      <c r="H95" s="15">
        <f t="shared" si="8"/>
        <v>355.52569533900737</v>
      </c>
      <c r="I95" s="15">
        <f>SUMSQ($G$3:G95)/B95</f>
        <v>39900.107146732706</v>
      </c>
      <c r="J95" s="15">
        <f>SUM($H$3:H95)/B95</f>
        <v>159.9118401886661</v>
      </c>
      <c r="K95" s="15">
        <f t="shared" si="9"/>
        <v>42.102546971323477</v>
      </c>
      <c r="L95" s="15">
        <f>AVERAGE($K$3:K95)</f>
        <v>35.960994847388953</v>
      </c>
      <c r="M95" s="15">
        <f>SUM($G$3:G95)/J95</f>
        <v>-2.0065735841888457</v>
      </c>
    </row>
    <row r="96" spans="1:13" x14ac:dyDescent="0.3">
      <c r="A96" s="17">
        <v>41137.75</v>
      </c>
      <c r="B96" s="13">
        <v>94</v>
      </c>
      <c r="C96" s="15">
        <v>811.56399999999996</v>
      </c>
      <c r="D96" s="15" t="s">
        <v>2</v>
      </c>
      <c r="E96" s="15">
        <f t="shared" si="5"/>
        <v>610.31875498303543</v>
      </c>
      <c r="F96" s="13">
        <f t="shared" si="6"/>
        <v>560.00744372879421</v>
      </c>
      <c r="G96" s="13">
        <f t="shared" si="7"/>
        <v>-251.55655627120575</v>
      </c>
      <c r="H96" s="15">
        <f t="shared" si="8"/>
        <v>251.55655627120575</v>
      </c>
      <c r="I96" s="15">
        <f>SUMSQ($G$3:G96)/B96</f>
        <v>40148.836868608189</v>
      </c>
      <c r="J96" s="15">
        <f>SUM($H$3:H96)/B96</f>
        <v>160.88678397677822</v>
      </c>
      <c r="K96" s="15">
        <f t="shared" si="9"/>
        <v>30.996514910864175</v>
      </c>
      <c r="L96" s="15">
        <f>AVERAGE($K$3:K96)</f>
        <v>35.908181231042946</v>
      </c>
      <c r="M96" s="15">
        <f>SUM($G$3:G96)/J96</f>
        <v>-3.557976711595118</v>
      </c>
    </row>
    <row r="97" spans="1:13" x14ac:dyDescent="0.3">
      <c r="A97" s="17">
        <v>41137.791666666664</v>
      </c>
      <c r="B97" s="13">
        <v>95</v>
      </c>
      <c r="C97" s="15">
        <v>579.56399999999996</v>
      </c>
      <c r="D97" s="15" t="s">
        <v>2</v>
      </c>
      <c r="E97" s="15">
        <f t="shared" si="5"/>
        <v>604.16780398642845</v>
      </c>
      <c r="F97" s="13">
        <f t="shared" si="6"/>
        <v>610.31875498303543</v>
      </c>
      <c r="G97" s="13">
        <f t="shared" si="7"/>
        <v>30.754754983035468</v>
      </c>
      <c r="H97" s="15">
        <f t="shared" si="8"/>
        <v>30.754754983035468</v>
      </c>
      <c r="I97" s="15">
        <f>SUMSQ($G$3:G97)/B97</f>
        <v>39736.173901086695</v>
      </c>
      <c r="J97" s="15">
        <f>SUM($H$3:H97)/B97</f>
        <v>159.51697314526515</v>
      </c>
      <c r="K97" s="15">
        <f t="shared" si="9"/>
        <v>5.30653301154583</v>
      </c>
      <c r="L97" s="15">
        <f>AVERAGE($K$3:K97)</f>
        <v>35.586058618206131</v>
      </c>
      <c r="M97" s="15">
        <f>SUM($G$3:G97)/J97</f>
        <v>-3.3957306544206718</v>
      </c>
    </row>
    <row r="98" spans="1:13" x14ac:dyDescent="0.3">
      <c r="A98" s="17">
        <v>41137.833333333336</v>
      </c>
      <c r="B98" s="13">
        <v>96</v>
      </c>
      <c r="C98" s="15">
        <v>427</v>
      </c>
      <c r="D98" s="15" t="s">
        <v>2</v>
      </c>
      <c r="E98" s="15">
        <f t="shared" si="5"/>
        <v>568.73424318914283</v>
      </c>
      <c r="F98" s="13">
        <f t="shared" si="6"/>
        <v>604.16780398642845</v>
      </c>
      <c r="G98" s="13">
        <f t="shared" si="7"/>
        <v>177.16780398642845</v>
      </c>
      <c r="H98" s="15">
        <f t="shared" si="8"/>
        <v>177.16780398642845</v>
      </c>
      <c r="I98" s="15">
        <f>SUMSQ($G$3:G98)/B98</f>
        <v>39649.218243464689</v>
      </c>
      <c r="J98" s="15">
        <f>SUM($H$3:H98)/B98</f>
        <v>159.70083596652728</v>
      </c>
      <c r="K98" s="15">
        <f t="shared" si="9"/>
        <v>41.491288989795891</v>
      </c>
      <c r="L98" s="15">
        <f>AVERAGE($K$3:K98)</f>
        <v>35.647571434576861</v>
      </c>
      <c r="M98" s="15">
        <f>SUM($G$3:G98)/J98</f>
        <v>-2.2824481125430509</v>
      </c>
    </row>
    <row r="99" spans="1:13" x14ac:dyDescent="0.3">
      <c r="A99" s="17">
        <v>41138.625</v>
      </c>
      <c r="B99" s="13">
        <v>97</v>
      </c>
      <c r="C99" s="15">
        <v>383</v>
      </c>
      <c r="D99" s="15" t="s">
        <v>2</v>
      </c>
      <c r="E99" s="15">
        <f t="shared" si="5"/>
        <v>531.58739455131433</v>
      </c>
      <c r="F99" s="13">
        <f t="shared" si="6"/>
        <v>568.73424318914283</v>
      </c>
      <c r="G99" s="13">
        <f t="shared" si="7"/>
        <v>185.73424318914283</v>
      </c>
      <c r="H99" s="15">
        <f t="shared" si="8"/>
        <v>185.73424318914283</v>
      </c>
      <c r="I99" s="15">
        <f>SUMSQ($G$3:G99)/B99</f>
        <v>39596.104747068595</v>
      </c>
      <c r="J99" s="15">
        <f>SUM($H$3:H99)/B99</f>
        <v>159.96922160799755</v>
      </c>
      <c r="K99" s="15">
        <f t="shared" si="9"/>
        <v>48.494580467139123</v>
      </c>
      <c r="L99" s="15">
        <f>AVERAGE($K$3:K99)</f>
        <v>35.780014826665131</v>
      </c>
      <c r="M99" s="15">
        <f>SUM($G$3:G99)/J99</f>
        <v>-1.117556406396035</v>
      </c>
    </row>
    <row r="100" spans="1:13" x14ac:dyDescent="0.3">
      <c r="A100" s="17">
        <v>41138.666666666664</v>
      </c>
      <c r="B100" s="13">
        <v>98</v>
      </c>
      <c r="C100" s="15">
        <v>488</v>
      </c>
      <c r="D100" s="15" t="s">
        <v>2</v>
      </c>
      <c r="E100" s="15">
        <f t="shared" si="5"/>
        <v>522.86991564105153</v>
      </c>
      <c r="F100" s="13">
        <f t="shared" si="6"/>
        <v>531.58739455131433</v>
      </c>
      <c r="G100" s="13">
        <f t="shared" si="7"/>
        <v>43.587394551314333</v>
      </c>
      <c r="H100" s="15">
        <f t="shared" si="8"/>
        <v>43.587394551314333</v>
      </c>
      <c r="I100" s="15">
        <f>SUMSQ($G$3:G100)/B100</f>
        <v>39211.449198259448</v>
      </c>
      <c r="J100" s="15">
        <f>SUM($H$3:H100)/B100</f>
        <v>158.78165194415382</v>
      </c>
      <c r="K100" s="15">
        <f t="shared" si="9"/>
        <v>8.9318431457611336</v>
      </c>
      <c r="L100" s="15">
        <f>AVERAGE($K$3:K100)</f>
        <v>35.506053891145704</v>
      </c>
      <c r="M100" s="15">
        <f>SUM($G$3:G100)/J100</f>
        <v>-0.85140337203720495</v>
      </c>
    </row>
    <row r="101" spans="1:13" x14ac:dyDescent="0.3">
      <c r="A101" s="17">
        <v>41138.708333333336</v>
      </c>
      <c r="B101" s="13">
        <v>99</v>
      </c>
      <c r="C101" s="15">
        <v>791</v>
      </c>
      <c r="D101" s="15" t="s">
        <v>2</v>
      </c>
      <c r="E101" s="15">
        <f t="shared" si="5"/>
        <v>576.49593251284125</v>
      </c>
      <c r="F101" s="13">
        <f t="shared" si="6"/>
        <v>522.86991564105153</v>
      </c>
      <c r="G101" s="13">
        <f t="shared" si="7"/>
        <v>-268.13008435894847</v>
      </c>
      <c r="H101" s="15">
        <f t="shared" si="8"/>
        <v>268.13008435894847</v>
      </c>
      <c r="I101" s="15">
        <f>SUMSQ($G$3:G101)/B101</f>
        <v>39541.573369371341</v>
      </c>
      <c r="J101" s="15">
        <f>SUM($H$3:H101)/B101</f>
        <v>159.88618156450531</v>
      </c>
      <c r="K101" s="15">
        <f t="shared" si="9"/>
        <v>33.897608642092095</v>
      </c>
      <c r="L101" s="15">
        <f>AVERAGE($K$3:K101)</f>
        <v>35.489806969438092</v>
      </c>
      <c r="M101" s="15">
        <f>SUM($G$3:G101)/J101</f>
        <v>-2.5225276774723802</v>
      </c>
    </row>
    <row r="102" spans="1:13" x14ac:dyDescent="0.3">
      <c r="A102" s="17">
        <v>41138.75</v>
      </c>
      <c r="B102" s="13">
        <v>100</v>
      </c>
      <c r="C102" s="15">
        <v>669</v>
      </c>
      <c r="D102" s="15" t="s">
        <v>2</v>
      </c>
      <c r="E102" s="15">
        <f t="shared" si="5"/>
        <v>594.996746010273</v>
      </c>
      <c r="F102" s="13">
        <f t="shared" si="6"/>
        <v>576.49593251284125</v>
      </c>
      <c r="G102" s="13">
        <f t="shared" si="7"/>
        <v>-92.50406748715875</v>
      </c>
      <c r="H102" s="15">
        <f t="shared" si="8"/>
        <v>92.50406748715875</v>
      </c>
      <c r="I102" s="15">
        <f>SUMSQ($G$3:G102)/B102</f>
        <v>39231.727660694312</v>
      </c>
      <c r="J102" s="15">
        <f>SUM($H$3:H102)/B102</f>
        <v>159.21236042373184</v>
      </c>
      <c r="K102" s="15">
        <f t="shared" si="9"/>
        <v>13.827214871025223</v>
      </c>
      <c r="L102" s="15">
        <f>AVERAGE($K$3:K102)</f>
        <v>35.273181048453964</v>
      </c>
      <c r="M102" s="15">
        <f>SUM($G$3:G102)/J102</f>
        <v>-3.114214150267014</v>
      </c>
    </row>
    <row r="103" spans="1:13" x14ac:dyDescent="0.3">
      <c r="A103" s="17">
        <v>41138.791666666664</v>
      </c>
      <c r="B103" s="13">
        <v>101</v>
      </c>
      <c r="C103" s="15">
        <v>491</v>
      </c>
      <c r="D103" s="15" t="s">
        <v>2</v>
      </c>
      <c r="E103" s="15">
        <f t="shared" si="5"/>
        <v>574.1973968082184</v>
      </c>
      <c r="F103" s="13">
        <f t="shared" si="6"/>
        <v>594.996746010273</v>
      </c>
      <c r="G103" s="13">
        <f t="shared" si="7"/>
        <v>103.996746010273</v>
      </c>
      <c r="H103" s="15">
        <f t="shared" si="8"/>
        <v>103.996746010273</v>
      </c>
      <c r="I103" s="15">
        <f>SUMSQ($G$3:G103)/B103</f>
        <v>38950.377121288679</v>
      </c>
      <c r="J103" s="15">
        <f>SUM($H$3:H103)/B103</f>
        <v>158.66567117211341</v>
      </c>
      <c r="K103" s="15">
        <f t="shared" si="9"/>
        <v>21.180600002092262</v>
      </c>
      <c r="L103" s="15">
        <f>AVERAGE($K$3:K103)</f>
        <v>35.133650543044439</v>
      </c>
      <c r="M103" s="15">
        <f>SUM($G$3:G103)/J103</f>
        <v>-2.4694985173805541</v>
      </c>
    </row>
    <row r="104" spans="1:13" x14ac:dyDescent="0.3">
      <c r="A104" s="17">
        <v>41138.833333333336</v>
      </c>
      <c r="B104" s="13">
        <v>102</v>
      </c>
      <c r="C104" s="15">
        <v>359</v>
      </c>
      <c r="D104" s="15" t="s">
        <v>2</v>
      </c>
      <c r="E104" s="15">
        <f t="shared" si="5"/>
        <v>531.15791744657474</v>
      </c>
      <c r="F104" s="13">
        <f t="shared" si="6"/>
        <v>574.1973968082184</v>
      </c>
      <c r="G104" s="13">
        <f t="shared" si="7"/>
        <v>215.1973968082184</v>
      </c>
      <c r="H104" s="15">
        <f t="shared" si="8"/>
        <v>215.1973968082184</v>
      </c>
      <c r="I104" s="15">
        <f>SUMSQ($G$3:G104)/B104</f>
        <v>39022.529498462653</v>
      </c>
      <c r="J104" s="15">
        <f>SUM($H$3:H104)/B104</f>
        <v>159.21990377638895</v>
      </c>
      <c r="K104" s="15">
        <f t="shared" si="9"/>
        <v>59.94356457053437</v>
      </c>
      <c r="L104" s="15">
        <f>AVERAGE($K$3:K104)</f>
        <v>35.376884994294343</v>
      </c>
      <c r="M104" s="15">
        <f>SUM($G$3:G104)/J104</f>
        <v>-1.1093289137931173</v>
      </c>
    </row>
    <row r="105" spans="1:13" x14ac:dyDescent="0.3">
      <c r="A105" s="17">
        <v>41139.625</v>
      </c>
      <c r="B105" s="13">
        <v>103</v>
      </c>
      <c r="C105" s="15">
        <v>499</v>
      </c>
      <c r="D105" s="15" t="s">
        <v>2</v>
      </c>
      <c r="E105" s="15">
        <f t="shared" si="5"/>
        <v>524.72633395725984</v>
      </c>
      <c r="F105" s="13">
        <f t="shared" si="6"/>
        <v>531.15791744657474</v>
      </c>
      <c r="G105" s="13">
        <f t="shared" si="7"/>
        <v>32.157917446574743</v>
      </c>
      <c r="H105" s="15">
        <f t="shared" si="8"/>
        <v>32.157917446574743</v>
      </c>
      <c r="I105" s="15">
        <f>SUMSQ($G$3:G105)/B105</f>
        <v>38653.710101919329</v>
      </c>
      <c r="J105" s="15">
        <f>SUM($H$3:H105)/B105</f>
        <v>157.98629225862376</v>
      </c>
      <c r="K105" s="15">
        <f t="shared" si="9"/>
        <v>6.4444724341833153</v>
      </c>
      <c r="L105" s="15">
        <f>AVERAGE($K$3:K105)</f>
        <v>35.095987784972877</v>
      </c>
      <c r="M105" s="15">
        <f>SUM($G$3:G105)/J105</f>
        <v>-0.9144421544334681</v>
      </c>
    </row>
    <row r="106" spans="1:13" x14ac:dyDescent="0.3">
      <c r="A106" s="17">
        <v>41139.666666666664</v>
      </c>
      <c r="B106" s="13">
        <v>104</v>
      </c>
      <c r="C106" s="15">
        <v>534.428</v>
      </c>
      <c r="D106" s="15" t="s">
        <v>2</v>
      </c>
      <c r="E106" s="15">
        <f t="shared" si="5"/>
        <v>526.66666716580789</v>
      </c>
      <c r="F106" s="13">
        <f t="shared" si="6"/>
        <v>524.72633395725984</v>
      </c>
      <c r="G106" s="13">
        <f t="shared" si="7"/>
        <v>-9.7016660427401575</v>
      </c>
      <c r="H106" s="15">
        <f t="shared" si="8"/>
        <v>9.7016660427401575</v>
      </c>
      <c r="I106" s="15">
        <f>SUMSQ($G$3:G106)/B106</f>
        <v>38282.944834823997</v>
      </c>
      <c r="J106" s="15">
        <f>SUM($H$3:H106)/B106</f>
        <v>156.56047854500952</v>
      </c>
      <c r="K106" s="15">
        <f t="shared" si="9"/>
        <v>1.8153364050424299</v>
      </c>
      <c r="L106" s="15">
        <f>AVERAGE($K$3:K106)</f>
        <v>34.77598152170431</v>
      </c>
      <c r="M106" s="15">
        <f>SUM($G$3:G106)/J106</f>
        <v>-0.98473761027978113</v>
      </c>
    </row>
    <row r="107" spans="1:13" x14ac:dyDescent="0.3">
      <c r="A107" s="17">
        <v>41139.708333333336</v>
      </c>
      <c r="B107" s="13">
        <v>105</v>
      </c>
      <c r="C107" s="15">
        <v>635</v>
      </c>
      <c r="D107" s="15" t="s">
        <v>2</v>
      </c>
      <c r="E107" s="15">
        <f t="shared" si="5"/>
        <v>548.33333373264634</v>
      </c>
      <c r="F107" s="13">
        <f t="shared" si="6"/>
        <v>526.66666716580789</v>
      </c>
      <c r="G107" s="13">
        <f t="shared" si="7"/>
        <v>-108.33333283419211</v>
      </c>
      <c r="H107" s="15">
        <f t="shared" si="8"/>
        <v>108.33333283419211</v>
      </c>
      <c r="I107" s="15">
        <f>SUMSQ($G$3:G107)/B107</f>
        <v>38030.117845949142</v>
      </c>
      <c r="J107" s="15">
        <f>SUM($H$3:H107)/B107</f>
        <v>156.10117239538266</v>
      </c>
      <c r="K107" s="15">
        <f t="shared" si="9"/>
        <v>17.060367375463322</v>
      </c>
      <c r="L107" s="15">
        <f>AVERAGE($K$3:K107)</f>
        <v>34.607261386978209</v>
      </c>
      <c r="M107" s="15">
        <f>SUM($G$3:G107)/J107</f>
        <v>-1.6816294222055976</v>
      </c>
    </row>
    <row r="108" spans="1:13" x14ac:dyDescent="0.3">
      <c r="A108" s="17">
        <v>41139.75</v>
      </c>
      <c r="B108" s="13">
        <v>106</v>
      </c>
      <c r="C108" s="15">
        <v>554</v>
      </c>
      <c r="D108" s="15" t="s">
        <v>2</v>
      </c>
      <c r="E108" s="15">
        <f t="shared" si="5"/>
        <v>549.46666698611716</v>
      </c>
      <c r="F108" s="13">
        <f t="shared" si="6"/>
        <v>548.33333373264634</v>
      </c>
      <c r="G108" s="13">
        <f t="shared" si="7"/>
        <v>-5.6666662673536621</v>
      </c>
      <c r="H108" s="15">
        <f t="shared" si="8"/>
        <v>5.6666662673536621</v>
      </c>
      <c r="I108" s="15">
        <f>SUMSQ($G$3:G108)/B108</f>
        <v>37671.64608425703</v>
      </c>
      <c r="J108" s="15">
        <f>SUM($H$3:H108)/B108</f>
        <v>154.68197894134462</v>
      </c>
      <c r="K108" s="15">
        <f t="shared" si="9"/>
        <v>1.0228639471757512</v>
      </c>
      <c r="L108" s="15">
        <f>AVERAGE($K$3:K108)</f>
        <v>34.290427448866865</v>
      </c>
      <c r="M108" s="15">
        <f>SUM($G$3:G108)/J108</f>
        <v>-1.7336925247763204</v>
      </c>
    </row>
    <row r="109" spans="1:13" x14ac:dyDescent="0.3">
      <c r="A109" s="17">
        <v>41139.791666666664</v>
      </c>
      <c r="B109" s="13">
        <v>107</v>
      </c>
      <c r="C109" s="15">
        <v>488</v>
      </c>
      <c r="D109" s="15" t="s">
        <v>2</v>
      </c>
      <c r="E109" s="15">
        <f t="shared" si="5"/>
        <v>537.1733335888938</v>
      </c>
      <c r="F109" s="13">
        <f t="shared" si="6"/>
        <v>549.46666698611716</v>
      </c>
      <c r="G109" s="13">
        <f t="shared" si="7"/>
        <v>61.466666986117161</v>
      </c>
      <c r="H109" s="15">
        <f t="shared" si="8"/>
        <v>61.466666986117161</v>
      </c>
      <c r="I109" s="15">
        <f>SUMSQ($G$3:G109)/B109</f>
        <v>37354.884449361009</v>
      </c>
      <c r="J109" s="15">
        <f>SUM($H$3:H109)/B109</f>
        <v>153.81080780157617</v>
      </c>
      <c r="K109" s="15">
        <f t="shared" si="9"/>
        <v>12.595628480761714</v>
      </c>
      <c r="L109" s="15">
        <f>AVERAGE($K$3:K109)</f>
        <v>34.087672318323825</v>
      </c>
      <c r="M109" s="15">
        <f>SUM($G$3:G109)/J109</f>
        <v>-1.3438868605953842</v>
      </c>
    </row>
    <row r="110" spans="1:13" x14ac:dyDescent="0.3">
      <c r="A110" s="17">
        <v>41139.833333333336</v>
      </c>
      <c r="B110" s="13">
        <v>108</v>
      </c>
      <c r="C110" s="15">
        <v>341</v>
      </c>
      <c r="D110" s="15" t="s">
        <v>2</v>
      </c>
      <c r="E110" s="15">
        <f t="shared" si="5"/>
        <v>497.93866687111506</v>
      </c>
      <c r="F110" s="13">
        <f t="shared" si="6"/>
        <v>537.1733335888938</v>
      </c>
      <c r="G110" s="13">
        <f t="shared" si="7"/>
        <v>196.1733335888938</v>
      </c>
      <c r="H110" s="15">
        <f t="shared" si="8"/>
        <v>196.1733335888938</v>
      </c>
      <c r="I110" s="15">
        <f>SUMSQ($G$3:G110)/B110</f>
        <v>37365.33900826858</v>
      </c>
      <c r="J110" s="15">
        <f>SUM($H$3:H110)/B110</f>
        <v>154.20305341071798</v>
      </c>
      <c r="K110" s="15">
        <f t="shared" si="9"/>
        <v>57.528836829587625</v>
      </c>
      <c r="L110" s="15">
        <f>AVERAGE($K$3:K110)</f>
        <v>34.304720137872565</v>
      </c>
      <c r="M110" s="15">
        <f>SUM($G$3:G110)/J110</f>
        <v>-6.8293005879444271E-2</v>
      </c>
    </row>
    <row r="111" spans="1:13" x14ac:dyDescent="0.3">
      <c r="A111" s="17">
        <v>41140.625</v>
      </c>
      <c r="B111" s="13">
        <v>109</v>
      </c>
      <c r="C111" s="15">
        <v>276</v>
      </c>
      <c r="D111" s="15" t="s">
        <v>2</v>
      </c>
      <c r="E111" s="15">
        <f t="shared" si="5"/>
        <v>453.55093349689207</v>
      </c>
      <c r="F111" s="13">
        <f t="shared" si="6"/>
        <v>497.93866687111506</v>
      </c>
      <c r="G111" s="13">
        <f t="shared" si="7"/>
        <v>221.93866687111506</v>
      </c>
      <c r="H111" s="15">
        <f t="shared" si="8"/>
        <v>221.93866687111506</v>
      </c>
      <c r="I111" s="15">
        <f>SUMSQ($G$3:G111)/B111</f>
        <v>37474.434722436097</v>
      </c>
      <c r="J111" s="15">
        <f>SUM($H$3:H111)/B111</f>
        <v>154.82448105714366</v>
      </c>
      <c r="K111" s="15">
        <f t="shared" si="9"/>
        <v>80.412560460548931</v>
      </c>
      <c r="L111" s="15">
        <f>AVERAGE($K$3:K111)</f>
        <v>34.727727847254911</v>
      </c>
      <c r="M111" s="15">
        <f>SUM($G$3:G111)/J111</f>
        <v>1.3654667233141307</v>
      </c>
    </row>
    <row r="112" spans="1:13" x14ac:dyDescent="0.3">
      <c r="A112" s="17">
        <v>41140.666666666664</v>
      </c>
      <c r="B112" s="13">
        <v>110</v>
      </c>
      <c r="C112" s="15">
        <v>356</v>
      </c>
      <c r="D112" s="15" t="s">
        <v>2</v>
      </c>
      <c r="E112" s="15">
        <f t="shared" si="5"/>
        <v>434.04074679751369</v>
      </c>
      <c r="F112" s="13">
        <f t="shared" si="6"/>
        <v>453.55093349689207</v>
      </c>
      <c r="G112" s="13">
        <f t="shared" si="7"/>
        <v>97.550933496892071</v>
      </c>
      <c r="H112" s="15">
        <f t="shared" si="8"/>
        <v>97.550933496892071</v>
      </c>
      <c r="I112" s="15">
        <f>SUMSQ($G$3:G112)/B112</f>
        <v>37220.268812469541</v>
      </c>
      <c r="J112" s="15">
        <f>SUM($H$3:H112)/B112</f>
        <v>154.30381244295955</v>
      </c>
      <c r="K112" s="15">
        <f t="shared" si="9"/>
        <v>27.401947611486538</v>
      </c>
      <c r="L112" s="15">
        <f>AVERAGE($K$3:K112)</f>
        <v>34.66112984511156</v>
      </c>
      <c r="M112" s="15">
        <f>SUM($G$3:G112)/J112</f>
        <v>2.0022746388655261</v>
      </c>
    </row>
    <row r="113" spans="1:13" x14ac:dyDescent="0.3">
      <c r="A113" s="17">
        <v>41140.708333333336</v>
      </c>
      <c r="B113" s="13">
        <v>111</v>
      </c>
      <c r="C113" s="15">
        <v>343</v>
      </c>
      <c r="D113" s="15" t="s">
        <v>2</v>
      </c>
      <c r="E113" s="15">
        <f t="shared" si="5"/>
        <v>415.83259743801102</v>
      </c>
      <c r="F113" s="13">
        <f t="shared" si="6"/>
        <v>434.04074679751369</v>
      </c>
      <c r="G113" s="13">
        <f t="shared" si="7"/>
        <v>91.040746797513691</v>
      </c>
      <c r="H113" s="15">
        <f t="shared" si="8"/>
        <v>91.040746797513691</v>
      </c>
      <c r="I113" s="15">
        <f>SUMSQ($G$3:G113)/B113</f>
        <v>36959.621504045928</v>
      </c>
      <c r="J113" s="15">
        <f>SUM($H$3:H113)/B113</f>
        <v>153.73387491462219</v>
      </c>
      <c r="K113" s="15">
        <f t="shared" si="9"/>
        <v>26.542491777700782</v>
      </c>
      <c r="L113" s="15">
        <f>AVERAGE($K$3:K113)</f>
        <v>34.587988961621377</v>
      </c>
      <c r="M113" s="15">
        <f>SUM($G$3:G113)/J113</f>
        <v>2.6018947180929284</v>
      </c>
    </row>
    <row r="114" spans="1:13" x14ac:dyDescent="0.3">
      <c r="A114" s="17">
        <v>41140.75</v>
      </c>
      <c r="B114" s="13">
        <v>112</v>
      </c>
      <c r="C114" s="15">
        <v>377</v>
      </c>
      <c r="D114" s="15" t="s">
        <v>2</v>
      </c>
      <c r="E114" s="15">
        <f t="shared" si="5"/>
        <v>408.06607795040884</v>
      </c>
      <c r="F114" s="13">
        <f t="shared" si="6"/>
        <v>415.83259743801102</v>
      </c>
      <c r="G114" s="13">
        <f t="shared" si="7"/>
        <v>38.832597438011021</v>
      </c>
      <c r="H114" s="15">
        <f t="shared" si="8"/>
        <v>38.832597438011021</v>
      </c>
      <c r="I114" s="15">
        <f>SUMSQ($G$3:G114)/B114</f>
        <v>36643.088906900724</v>
      </c>
      <c r="J114" s="15">
        <f>SUM($H$3:H114)/B114</f>
        <v>152.70797065143816</v>
      </c>
      <c r="K114" s="15">
        <f t="shared" si="9"/>
        <v>10.300423723610351</v>
      </c>
      <c r="L114" s="15">
        <f>AVERAGE($K$3:K114)</f>
        <v>34.371135700567706</v>
      </c>
      <c r="M114" s="15">
        <f>SUM($G$3:G114)/J114</f>
        <v>2.8736676461504183</v>
      </c>
    </row>
    <row r="115" spans="1:13" x14ac:dyDescent="0.3">
      <c r="A115" s="17">
        <v>41140.791666666664</v>
      </c>
      <c r="B115" s="13">
        <v>113</v>
      </c>
      <c r="C115" s="15">
        <v>341</v>
      </c>
      <c r="D115" s="15" t="s">
        <v>2</v>
      </c>
      <c r="E115" s="15">
        <f t="shared" si="5"/>
        <v>394.65286236032711</v>
      </c>
      <c r="F115" s="13">
        <f t="shared" si="6"/>
        <v>408.06607795040884</v>
      </c>
      <c r="G115" s="13">
        <f t="shared" si="7"/>
        <v>67.06607795040884</v>
      </c>
      <c r="H115" s="15">
        <f t="shared" si="8"/>
        <v>67.06607795040884</v>
      </c>
      <c r="I115" s="15">
        <f>SUMSQ($G$3:G115)/B115</f>
        <v>36358.6178441109</v>
      </c>
      <c r="J115" s="15">
        <f>SUM($H$3:H115)/B115</f>
        <v>151.95007779567683</v>
      </c>
      <c r="K115" s="15">
        <f t="shared" si="9"/>
        <v>19.667471539709336</v>
      </c>
      <c r="L115" s="15">
        <f>AVERAGE($K$3:K115)</f>
        <v>34.241014778790202</v>
      </c>
      <c r="M115" s="15">
        <f>SUM($G$3:G115)/J115</f>
        <v>3.3293700132289614</v>
      </c>
    </row>
    <row r="116" spans="1:13" x14ac:dyDescent="0.3">
      <c r="A116" s="17">
        <v>41140.833333333336</v>
      </c>
      <c r="B116" s="13">
        <v>114</v>
      </c>
      <c r="C116" s="15">
        <v>274</v>
      </c>
      <c r="D116" s="15" t="s">
        <v>2</v>
      </c>
      <c r="E116" s="15">
        <f t="shared" si="5"/>
        <v>370.5222898882617</v>
      </c>
      <c r="F116" s="13">
        <f t="shared" si="6"/>
        <v>394.65286236032711</v>
      </c>
      <c r="G116" s="13">
        <f t="shared" si="7"/>
        <v>120.65286236032711</v>
      </c>
      <c r="H116" s="15">
        <f t="shared" si="8"/>
        <v>120.65286236032711</v>
      </c>
      <c r="I116" s="15">
        <f>SUMSQ($G$3:G116)/B116</f>
        <v>36167.376575265538</v>
      </c>
      <c r="J116" s="15">
        <f>SUM($H$3:H116)/B116</f>
        <v>151.67554081817377</v>
      </c>
      <c r="K116" s="15">
        <f t="shared" si="9"/>
        <v>44.033891372382158</v>
      </c>
      <c r="L116" s="15">
        <f>AVERAGE($K$3:K116)</f>
        <v>34.326917205049782</v>
      </c>
      <c r="M116" s="15">
        <f>SUM($G$3:G116)/J116</f>
        <v>4.1308631009409789</v>
      </c>
    </row>
    <row r="117" spans="1:13" x14ac:dyDescent="0.3">
      <c r="A117" s="17">
        <v>41141.625</v>
      </c>
      <c r="B117" s="13">
        <v>115</v>
      </c>
      <c r="C117" s="15">
        <v>309</v>
      </c>
      <c r="D117" s="15" t="s">
        <v>2</v>
      </c>
      <c r="E117" s="15">
        <f t="shared" si="5"/>
        <v>358.21783191060939</v>
      </c>
      <c r="F117" s="13">
        <f t="shared" si="6"/>
        <v>370.5222898882617</v>
      </c>
      <c r="G117" s="13">
        <f t="shared" si="7"/>
        <v>61.522289888261696</v>
      </c>
      <c r="H117" s="15">
        <f t="shared" si="8"/>
        <v>61.522289888261696</v>
      </c>
      <c r="I117" s="15">
        <f>SUMSQ($G$3:G117)/B117</f>
        <v>35885.790623768407</v>
      </c>
      <c r="J117" s="15">
        <f>SUM($H$3:H117)/B117</f>
        <v>150.89159950573975</v>
      </c>
      <c r="K117" s="15">
        <f t="shared" si="9"/>
        <v>19.910126177430971</v>
      </c>
      <c r="L117" s="15">
        <f>AVERAGE($K$3:K117)</f>
        <v>34.201553804809613</v>
      </c>
      <c r="M117" s="15">
        <f>SUM($G$3:G117)/J117</f>
        <v>4.5600496450642334</v>
      </c>
    </row>
    <row r="118" spans="1:13" x14ac:dyDescent="0.3">
      <c r="A118" s="17">
        <v>41141.666666666664</v>
      </c>
      <c r="B118" s="13">
        <v>116</v>
      </c>
      <c r="C118" s="15">
        <v>460</v>
      </c>
      <c r="D118" s="15" t="s">
        <v>2</v>
      </c>
      <c r="E118" s="15">
        <f t="shared" si="5"/>
        <v>378.5742655284875</v>
      </c>
      <c r="F118" s="13">
        <f t="shared" si="6"/>
        <v>358.21783191060939</v>
      </c>
      <c r="G118" s="13">
        <f t="shared" si="7"/>
        <v>-101.78216808939061</v>
      </c>
      <c r="H118" s="15">
        <f t="shared" si="8"/>
        <v>101.78216808939061</v>
      </c>
      <c r="I118" s="15">
        <f>SUMSQ($G$3:G118)/B118</f>
        <v>35665.737340296066</v>
      </c>
      <c r="J118" s="15">
        <f>SUM($H$3:H118)/B118</f>
        <v>150.46824233835741</v>
      </c>
      <c r="K118" s="15">
        <f t="shared" si="9"/>
        <v>22.126558280302305</v>
      </c>
      <c r="L118" s="15">
        <f>AVERAGE($K$3:K118)</f>
        <v>34.097459015805242</v>
      </c>
      <c r="M118" s="15">
        <f>SUM($G$3:G118)/J118</f>
        <v>3.8964435788486309</v>
      </c>
    </row>
    <row r="119" spans="1:13" x14ac:dyDescent="0.3">
      <c r="A119" s="17">
        <v>41141.708333333336</v>
      </c>
      <c r="B119" s="13">
        <v>117</v>
      </c>
      <c r="C119" s="15">
        <v>844.428</v>
      </c>
      <c r="D119" s="15" t="s">
        <v>2</v>
      </c>
      <c r="E119" s="15">
        <f t="shared" si="5"/>
        <v>471.74501242279001</v>
      </c>
      <c r="F119" s="13">
        <f t="shared" si="6"/>
        <v>378.5742655284875</v>
      </c>
      <c r="G119" s="13">
        <f t="shared" si="7"/>
        <v>-465.8537344715125</v>
      </c>
      <c r="H119" s="15">
        <f t="shared" si="8"/>
        <v>465.8537344715125</v>
      </c>
      <c r="I119" s="15">
        <f>SUMSQ($G$3:G119)/B119</f>
        <v>37215.771225601697</v>
      </c>
      <c r="J119" s="15">
        <f>SUM($H$3:H119)/B119</f>
        <v>153.16384483522197</v>
      </c>
      <c r="K119" s="15">
        <f t="shared" si="9"/>
        <v>55.167963931976736</v>
      </c>
      <c r="L119" s="15">
        <f>AVERAGE($K$3:K119)</f>
        <v>34.277548801413545</v>
      </c>
      <c r="M119" s="15">
        <f>SUM($G$3:G119)/J119</f>
        <v>0.78632971337321689</v>
      </c>
    </row>
    <row r="120" spans="1:13" x14ac:dyDescent="0.3">
      <c r="A120" s="17">
        <v>41141.75</v>
      </c>
      <c r="B120" s="13">
        <v>118</v>
      </c>
      <c r="C120" s="15">
        <v>811.56399999999996</v>
      </c>
      <c r="D120" s="15" t="s">
        <v>2</v>
      </c>
      <c r="E120" s="15">
        <f t="shared" si="5"/>
        <v>539.70880993823209</v>
      </c>
      <c r="F120" s="13">
        <f t="shared" si="6"/>
        <v>471.74501242279001</v>
      </c>
      <c r="G120" s="13">
        <f t="shared" si="7"/>
        <v>-339.81898757720995</v>
      </c>
      <c r="H120" s="15">
        <f t="shared" si="8"/>
        <v>339.81898757720995</v>
      </c>
      <c r="I120" s="15">
        <f>SUMSQ($G$3:G120)/B120</f>
        <v>37879.001506045752</v>
      </c>
      <c r="J120" s="15">
        <f>SUM($H$3:H120)/B120</f>
        <v>154.74566807879816</v>
      </c>
      <c r="K120" s="15">
        <f t="shared" si="9"/>
        <v>41.872112067219582</v>
      </c>
      <c r="L120" s="15">
        <f>AVERAGE($K$3:K120)</f>
        <v>34.341909507055966</v>
      </c>
      <c r="M120" s="15">
        <f>SUM($G$3:G120)/J120</f>
        <v>-1.41769206267589</v>
      </c>
    </row>
    <row r="121" spans="1:13" x14ac:dyDescent="0.3">
      <c r="A121" s="17">
        <v>41141.791666666664</v>
      </c>
      <c r="B121" s="13">
        <v>119</v>
      </c>
      <c r="C121" s="15">
        <v>299</v>
      </c>
      <c r="D121" s="15" t="s">
        <v>2</v>
      </c>
      <c r="E121" s="15">
        <f t="shared" si="5"/>
        <v>491.56704795058573</v>
      </c>
      <c r="F121" s="13">
        <f t="shared" si="6"/>
        <v>539.70880993823209</v>
      </c>
      <c r="G121" s="13">
        <f t="shared" si="7"/>
        <v>240.70880993823209</v>
      </c>
      <c r="H121" s="15">
        <f t="shared" si="8"/>
        <v>240.70880993823209</v>
      </c>
      <c r="I121" s="15">
        <f>SUMSQ($G$3:G121)/B121</f>
        <v>38047.587469708218</v>
      </c>
      <c r="J121" s="15">
        <f>SUM($H$3:H121)/B121</f>
        <v>155.46804742215474</v>
      </c>
      <c r="K121" s="15">
        <f t="shared" si="9"/>
        <v>80.504618708438827</v>
      </c>
      <c r="L121" s="15">
        <f>AVERAGE($K$3:K121)</f>
        <v>34.729831433118008</v>
      </c>
      <c r="M121" s="15">
        <f>SUM($G$3:G121)/J121</f>
        <v>0.13717998600401096</v>
      </c>
    </row>
    <row r="122" spans="1:13" x14ac:dyDescent="0.3">
      <c r="A122" s="17">
        <v>41141.833333333336</v>
      </c>
      <c r="B122" s="13">
        <v>120</v>
      </c>
      <c r="C122" s="15">
        <v>261</v>
      </c>
      <c r="D122" s="15" t="s">
        <v>2</v>
      </c>
      <c r="E122" s="15">
        <f t="shared" si="5"/>
        <v>445.45363836046857</v>
      </c>
      <c r="F122" s="13">
        <f t="shared" si="6"/>
        <v>491.56704795058573</v>
      </c>
      <c r="G122" s="13">
        <f t="shared" si="7"/>
        <v>230.56704795058573</v>
      </c>
      <c r="H122" s="15">
        <f t="shared" si="8"/>
        <v>230.56704795058573</v>
      </c>
      <c r="I122" s="15">
        <f>SUMSQ($G$3:G122)/B122</f>
        <v>38173.533937466054</v>
      </c>
      <c r="J122" s="15">
        <f>SUM($H$3:H122)/B122</f>
        <v>156.09387242655833</v>
      </c>
      <c r="K122" s="15">
        <f t="shared" si="9"/>
        <v>88.339865115166944</v>
      </c>
      <c r="L122" s="15">
        <f>AVERAGE($K$3:K122)</f>
        <v>35.176581713801745</v>
      </c>
      <c r="M122" s="15">
        <f>SUM($G$3:G122)/J122</f>
        <v>1.6137350467651652</v>
      </c>
    </row>
    <row r="123" spans="1:13" x14ac:dyDescent="0.3">
      <c r="A123" s="17">
        <v>41142.625</v>
      </c>
      <c r="B123" s="13">
        <v>121</v>
      </c>
      <c r="C123" s="15">
        <v>302</v>
      </c>
      <c r="D123" s="15" t="s">
        <v>2</v>
      </c>
      <c r="E123" s="15">
        <f t="shared" si="5"/>
        <v>416.76291068837486</v>
      </c>
      <c r="F123" s="13">
        <f t="shared" si="6"/>
        <v>445.45363836046857</v>
      </c>
      <c r="G123" s="13">
        <f t="shared" si="7"/>
        <v>143.45363836046857</v>
      </c>
      <c r="H123" s="15">
        <f t="shared" si="8"/>
        <v>143.45363836046857</v>
      </c>
      <c r="I123" s="15">
        <f>SUMSQ($G$3:G123)/B123</f>
        <v>38028.124122766792</v>
      </c>
      <c r="J123" s="15">
        <f>SUM($H$3:H123)/B123</f>
        <v>155.98940768221047</v>
      </c>
      <c r="K123" s="15">
        <f t="shared" si="9"/>
        <v>47.501204755122046</v>
      </c>
      <c r="L123" s="15">
        <f>AVERAGE($K$3:K123)</f>
        <v>35.278438102572984</v>
      </c>
      <c r="M123" s="15">
        <f>SUM($G$3:G123)/J123</f>
        <v>2.5344527987818184</v>
      </c>
    </row>
    <row r="124" spans="1:13" x14ac:dyDescent="0.3">
      <c r="A124" s="17">
        <v>41142.666666666664</v>
      </c>
      <c r="B124" s="13">
        <v>122</v>
      </c>
      <c r="C124" s="15">
        <v>467</v>
      </c>
      <c r="D124" s="15" t="s">
        <v>2</v>
      </c>
      <c r="E124" s="15">
        <f t="shared" si="5"/>
        <v>426.81032855069986</v>
      </c>
      <c r="F124" s="13">
        <f t="shared" si="6"/>
        <v>416.76291068837486</v>
      </c>
      <c r="G124" s="13">
        <f t="shared" si="7"/>
        <v>-50.237089311625141</v>
      </c>
      <c r="H124" s="15">
        <f t="shared" si="8"/>
        <v>50.237089311625141</v>
      </c>
      <c r="I124" s="15">
        <f>SUMSQ($G$3:G124)/B124</f>
        <v>37737.104786862998</v>
      </c>
      <c r="J124" s="15">
        <f>SUM($H$3:H124)/B124</f>
        <v>155.12258540048435</v>
      </c>
      <c r="K124" s="15">
        <f t="shared" si="9"/>
        <v>10.757406704844783</v>
      </c>
      <c r="L124" s="15">
        <f>AVERAGE($K$3:K124)</f>
        <v>35.077446041935865</v>
      </c>
      <c r="M124" s="15">
        <f>SUM($G$3:G124)/J124</f>
        <v>2.2247611505306546</v>
      </c>
    </row>
    <row r="125" spans="1:13" x14ac:dyDescent="0.3">
      <c r="A125" s="17">
        <v>41142.708333333336</v>
      </c>
      <c r="B125" s="13">
        <v>123</v>
      </c>
      <c r="C125" s="15">
        <v>844.428</v>
      </c>
      <c r="D125" s="15" t="s">
        <v>2</v>
      </c>
      <c r="E125" s="15">
        <f t="shared" si="5"/>
        <v>510.3338628405599</v>
      </c>
      <c r="F125" s="13">
        <f t="shared" si="6"/>
        <v>426.81032855069986</v>
      </c>
      <c r="G125" s="13">
        <f t="shared" si="7"/>
        <v>-417.61767144930013</v>
      </c>
      <c r="H125" s="15">
        <f t="shared" si="8"/>
        <v>417.61767144930013</v>
      </c>
      <c r="I125" s="15">
        <f>SUMSQ($G$3:G125)/B125</f>
        <v>38848.221979707494</v>
      </c>
      <c r="J125" s="15">
        <f>SUM($H$3:H125)/B125</f>
        <v>157.25669179112515</v>
      </c>
      <c r="K125" s="15">
        <f t="shared" si="9"/>
        <v>49.455687335012591</v>
      </c>
      <c r="L125" s="15">
        <f>AVERAGE($K$3:K125)</f>
        <v>35.19434231261129</v>
      </c>
      <c r="M125" s="15">
        <f>SUM($G$3:G125)/J125</f>
        <v>-0.46107398708816555</v>
      </c>
    </row>
    <row r="126" spans="1:13" x14ac:dyDescent="0.3">
      <c r="A126" s="17">
        <v>41142.75</v>
      </c>
      <c r="B126" s="13">
        <v>124</v>
      </c>
      <c r="C126" s="15">
        <v>625</v>
      </c>
      <c r="D126" s="15" t="s">
        <v>2</v>
      </c>
      <c r="E126" s="15">
        <f t="shared" si="5"/>
        <v>533.26709027244794</v>
      </c>
      <c r="F126" s="13">
        <f t="shared" si="6"/>
        <v>510.3338628405599</v>
      </c>
      <c r="G126" s="13">
        <f t="shared" si="7"/>
        <v>-114.6661371594401</v>
      </c>
      <c r="H126" s="15">
        <f t="shared" si="8"/>
        <v>114.6661371594401</v>
      </c>
      <c r="I126" s="15">
        <f>SUMSQ($G$3:G126)/B126</f>
        <v>38640.964729960397</v>
      </c>
      <c r="J126" s="15">
        <f>SUM($H$3:H126)/B126</f>
        <v>156.9132195763535</v>
      </c>
      <c r="K126" s="15">
        <f t="shared" si="9"/>
        <v>18.346581945510415</v>
      </c>
      <c r="L126" s="15">
        <f>AVERAGE($K$3:K126)</f>
        <v>35.058473277392736</v>
      </c>
      <c r="M126" s="15">
        <f>SUM($G$3:G126)/J126</f>
        <v>-1.1928447300056264</v>
      </c>
    </row>
    <row r="127" spans="1:13" x14ac:dyDescent="0.3">
      <c r="A127" s="17">
        <v>41142.791666666664</v>
      </c>
      <c r="B127" s="13">
        <v>125</v>
      </c>
      <c r="C127" s="15">
        <v>476</v>
      </c>
      <c r="D127" s="15" t="s">
        <v>2</v>
      </c>
      <c r="E127" s="15">
        <f t="shared" si="5"/>
        <v>521.81367221795836</v>
      </c>
      <c r="F127" s="13">
        <f t="shared" si="6"/>
        <v>533.26709027244794</v>
      </c>
      <c r="G127" s="13">
        <f t="shared" si="7"/>
        <v>57.267090272447945</v>
      </c>
      <c r="H127" s="15">
        <f t="shared" si="8"/>
        <v>57.267090272447945</v>
      </c>
      <c r="I127" s="15">
        <f>SUMSQ($G$3:G127)/B127</f>
        <v>38358.073169146897</v>
      </c>
      <c r="J127" s="15">
        <f>SUM($H$3:H127)/B127</f>
        <v>156.11605054192228</v>
      </c>
      <c r="K127" s="15">
        <f t="shared" si="9"/>
        <v>12.030901317741165</v>
      </c>
      <c r="L127" s="15">
        <f>AVERAGE($K$3:K127)</f>
        <v>34.87425270171552</v>
      </c>
      <c r="M127" s="15">
        <f>SUM($G$3:G127)/J127</f>
        <v>-0.83211185727848658</v>
      </c>
    </row>
    <row r="128" spans="1:13" x14ac:dyDescent="0.3">
      <c r="A128" s="17">
        <v>41142.833333333336</v>
      </c>
      <c r="B128" s="13">
        <v>126</v>
      </c>
      <c r="C128" s="15">
        <v>358</v>
      </c>
      <c r="D128" s="15" t="s">
        <v>2</v>
      </c>
      <c r="E128" s="15">
        <f t="shared" si="5"/>
        <v>489.05093777436673</v>
      </c>
      <c r="F128" s="13">
        <f t="shared" si="6"/>
        <v>521.81367221795836</v>
      </c>
      <c r="G128" s="13">
        <f t="shared" si="7"/>
        <v>163.81367221795836</v>
      </c>
      <c r="H128" s="15">
        <f t="shared" si="8"/>
        <v>163.81367221795836</v>
      </c>
      <c r="I128" s="15">
        <f>SUMSQ($G$3:G128)/B128</f>
        <v>38266.619566261063</v>
      </c>
      <c r="J128" s="15">
        <f>SUM($H$3:H128)/B128</f>
        <v>156.17714277744636</v>
      </c>
      <c r="K128" s="15">
        <f t="shared" si="9"/>
        <v>45.758008999429705</v>
      </c>
      <c r="L128" s="15">
        <f>AVERAGE($K$3:K128)</f>
        <v>34.960631719951351</v>
      </c>
      <c r="M128" s="15">
        <f>SUM($G$3:G128)/J128</f>
        <v>0.2171102303930352</v>
      </c>
    </row>
    <row r="129" spans="1:13" x14ac:dyDescent="0.3">
      <c r="A129" s="17">
        <v>41143.625</v>
      </c>
      <c r="B129" s="13">
        <v>127</v>
      </c>
      <c r="C129" s="15">
        <v>316</v>
      </c>
      <c r="D129" s="15" t="s">
        <v>2</v>
      </c>
      <c r="E129" s="15">
        <f t="shared" si="5"/>
        <v>454.4407502194934</v>
      </c>
      <c r="F129" s="13">
        <f t="shared" si="6"/>
        <v>489.05093777436673</v>
      </c>
      <c r="G129" s="13">
        <f t="shared" si="7"/>
        <v>173.05093777436673</v>
      </c>
      <c r="H129" s="15">
        <f t="shared" si="8"/>
        <v>173.05093777436673</v>
      </c>
      <c r="I129" s="15">
        <f>SUMSQ($G$3:G129)/B129</f>
        <v>38201.107814279385</v>
      </c>
      <c r="J129" s="15">
        <f>SUM($H$3:H129)/B129</f>
        <v>156.31000730498118</v>
      </c>
      <c r="K129" s="15">
        <f t="shared" si="9"/>
        <v>54.762954991888201</v>
      </c>
      <c r="L129" s="15">
        <f>AVERAGE($K$3:K129)</f>
        <v>35.116555525242191</v>
      </c>
      <c r="M129" s="15">
        <f>SUM($G$3:G129)/J129</f>
        <v>1.3240265085593714</v>
      </c>
    </row>
    <row r="130" spans="1:13" x14ac:dyDescent="0.3">
      <c r="A130" s="17">
        <v>41143.666666666664</v>
      </c>
      <c r="B130" s="13">
        <v>128</v>
      </c>
      <c r="C130" s="15">
        <v>460</v>
      </c>
      <c r="D130" s="15" t="s">
        <v>2</v>
      </c>
      <c r="E130" s="15">
        <f t="shared" si="5"/>
        <v>455.55260017559476</v>
      </c>
      <c r="F130" s="13">
        <f t="shared" si="6"/>
        <v>454.4407502194934</v>
      </c>
      <c r="G130" s="13">
        <f t="shared" si="7"/>
        <v>-5.5592497805066046</v>
      </c>
      <c r="H130" s="15">
        <f t="shared" si="8"/>
        <v>5.5592497805066046</v>
      </c>
      <c r="I130" s="15">
        <f>SUMSQ($G$3:G130)/B130</f>
        <v>37902.903106809405</v>
      </c>
      <c r="J130" s="15">
        <f>SUM($H$3:H130)/B130</f>
        <v>155.13226701182123</v>
      </c>
      <c r="K130" s="15">
        <f t="shared" si="9"/>
        <v>1.2085325609796966</v>
      </c>
      <c r="L130" s="15">
        <f>AVERAGE($K$3:K130)</f>
        <v>34.851649095833892</v>
      </c>
      <c r="M130" s="15">
        <f>SUM($G$3:G130)/J130</f>
        <v>1.2982427661490348</v>
      </c>
    </row>
    <row r="131" spans="1:13" x14ac:dyDescent="0.3">
      <c r="A131" s="17">
        <v>41143.708333333336</v>
      </c>
      <c r="B131" s="13">
        <v>129</v>
      </c>
      <c r="C131" s="15">
        <v>783</v>
      </c>
      <c r="D131" s="15" t="s">
        <v>2</v>
      </c>
      <c r="E131" s="15">
        <f t="shared" si="5"/>
        <v>521.04208014047583</v>
      </c>
      <c r="F131" s="13">
        <f t="shared" si="6"/>
        <v>455.55260017559476</v>
      </c>
      <c r="G131" s="13">
        <f t="shared" si="7"/>
        <v>-327.44739982440524</v>
      </c>
      <c r="H131" s="15">
        <f t="shared" si="8"/>
        <v>327.44739982440524</v>
      </c>
      <c r="I131" s="15">
        <f>SUMSQ($G$3:G131)/B131</f>
        <v>38440.258893979597</v>
      </c>
      <c r="J131" s="15">
        <f>SUM($H$3:H131)/B131</f>
        <v>156.4680432351746</v>
      </c>
      <c r="K131" s="15">
        <f t="shared" si="9"/>
        <v>41.819591293027493</v>
      </c>
      <c r="L131" s="15">
        <f>AVERAGE($K$3:K131)</f>
        <v>34.905664151626091</v>
      </c>
      <c r="M131" s="15">
        <f>SUM($G$3:G131)/J131</f>
        <v>-0.80558338798009399</v>
      </c>
    </row>
    <row r="132" spans="1:13" x14ac:dyDescent="0.3">
      <c r="A132" s="17">
        <v>41143.75</v>
      </c>
      <c r="B132" s="13">
        <v>130</v>
      </c>
      <c r="C132" s="15">
        <v>683</v>
      </c>
      <c r="D132" s="15" t="s">
        <v>2</v>
      </c>
      <c r="E132" s="15">
        <f t="shared" ref="E132:E195" si="10">$P$2*C132+(1-$P$2)*E131</f>
        <v>553.43366411238071</v>
      </c>
      <c r="F132" s="13">
        <f t="shared" ref="F132:F195" si="11">E131</f>
        <v>521.04208014047583</v>
      </c>
      <c r="G132" s="13">
        <f t="shared" ref="G132:G195" si="12">F132-C132</f>
        <v>-161.95791985952417</v>
      </c>
      <c r="H132" s="15">
        <f t="shared" ref="H132:H195" si="13">ABS(G132)</f>
        <v>161.95791985952417</v>
      </c>
      <c r="I132" s="15">
        <f>SUMSQ($G$3:G132)/B132</f>
        <v>38346.336654835322</v>
      </c>
      <c r="J132" s="15">
        <f>SUM($H$3:H132)/B132</f>
        <v>156.51027305536189</v>
      </c>
      <c r="K132" s="15">
        <f t="shared" ref="K132:K195" si="14">(H132/C132)*100</f>
        <v>23.712726187338824</v>
      </c>
      <c r="L132" s="15">
        <f>AVERAGE($K$3:K132)</f>
        <v>34.819564628823876</v>
      </c>
      <c r="M132" s="15">
        <f>SUM($G$3:G132)/J132</f>
        <v>-1.8401729842849133</v>
      </c>
    </row>
    <row r="133" spans="1:13" x14ac:dyDescent="0.3">
      <c r="A133" s="17">
        <v>41143.791666666664</v>
      </c>
      <c r="B133" s="13">
        <v>131</v>
      </c>
      <c r="C133" s="15">
        <v>579.56399999999996</v>
      </c>
      <c r="D133" s="15" t="s">
        <v>2</v>
      </c>
      <c r="E133" s="15">
        <f t="shared" si="10"/>
        <v>558.65973128990458</v>
      </c>
      <c r="F133" s="13">
        <f t="shared" si="11"/>
        <v>553.43366411238071</v>
      </c>
      <c r="G133" s="13">
        <f t="shared" si="12"/>
        <v>-26.130335887619253</v>
      </c>
      <c r="H133" s="15">
        <f t="shared" si="13"/>
        <v>26.130335887619253</v>
      </c>
      <c r="I133" s="15">
        <f>SUMSQ($G$3:G133)/B133</f>
        <v>38058.828699100697</v>
      </c>
      <c r="J133" s="15">
        <f>SUM($H$3:H133)/B133</f>
        <v>155.51500635942492</v>
      </c>
      <c r="K133" s="15">
        <f t="shared" si="14"/>
        <v>4.5086195636063069</v>
      </c>
      <c r="L133" s="15">
        <f>AVERAGE($K$3:K133)</f>
        <v>34.588183368784044</v>
      </c>
      <c r="M133" s="15">
        <f>SUM($G$3:G133)/J133</f>
        <v>-2.0199742743868851</v>
      </c>
    </row>
    <row r="134" spans="1:13" x14ac:dyDescent="0.3">
      <c r="A134" s="17">
        <v>41143.833333333336</v>
      </c>
      <c r="B134" s="13">
        <v>132</v>
      </c>
      <c r="C134" s="15">
        <v>391</v>
      </c>
      <c r="D134" s="15" t="s">
        <v>2</v>
      </c>
      <c r="E134" s="15">
        <f t="shared" si="10"/>
        <v>525.12778503192374</v>
      </c>
      <c r="F134" s="13">
        <f t="shared" si="11"/>
        <v>558.65973128990458</v>
      </c>
      <c r="G134" s="13">
        <f t="shared" si="12"/>
        <v>167.65973128990458</v>
      </c>
      <c r="H134" s="15">
        <f t="shared" si="13"/>
        <v>167.65973128990458</v>
      </c>
      <c r="I134" s="15">
        <f>SUMSQ($G$3:G134)/B134</f>
        <v>37983.457159684811</v>
      </c>
      <c r="J134" s="15">
        <f>SUM($H$3:H134)/B134</f>
        <v>155.60701185132248</v>
      </c>
      <c r="K134" s="15">
        <f t="shared" si="14"/>
        <v>42.87972667260987</v>
      </c>
      <c r="L134" s="15">
        <f>AVERAGE($K$3:K134)</f>
        <v>34.650998090782728</v>
      </c>
      <c r="M134" s="15">
        <f>SUM($G$3:G134)/J134</f>
        <v>-0.94132378158639984</v>
      </c>
    </row>
    <row r="135" spans="1:13" x14ac:dyDescent="0.3">
      <c r="A135" s="17">
        <v>41144.625</v>
      </c>
      <c r="B135" s="13">
        <v>133</v>
      </c>
      <c r="C135" s="15">
        <v>305</v>
      </c>
      <c r="D135" s="15" t="s">
        <v>2</v>
      </c>
      <c r="E135" s="15">
        <f t="shared" si="10"/>
        <v>481.10222802553903</v>
      </c>
      <c r="F135" s="13">
        <f t="shared" si="11"/>
        <v>525.12778503192374</v>
      </c>
      <c r="G135" s="13">
        <f t="shared" si="12"/>
        <v>220.12778503192374</v>
      </c>
      <c r="H135" s="15">
        <f t="shared" si="13"/>
        <v>220.12778503192374</v>
      </c>
      <c r="I135" s="15">
        <f>SUMSQ($G$3:G135)/B135</f>
        <v>38062.199900913198</v>
      </c>
      <c r="J135" s="15">
        <f>SUM($H$3:H135)/B135</f>
        <v>156.09213044666535</v>
      </c>
      <c r="K135" s="15">
        <f t="shared" si="14"/>
        <v>72.173044272761871</v>
      </c>
      <c r="L135" s="15">
        <f>AVERAGE($K$3:K135)</f>
        <v>34.933118738767533</v>
      </c>
      <c r="M135" s="15">
        <f>SUM($G$3:G135)/J135</f>
        <v>0.47184444202228876</v>
      </c>
    </row>
    <row r="136" spans="1:13" x14ac:dyDescent="0.3">
      <c r="A136" s="17">
        <v>41144.666666666664</v>
      </c>
      <c r="B136" s="13">
        <v>134</v>
      </c>
      <c r="C136" s="15">
        <v>465</v>
      </c>
      <c r="D136" s="15" t="s">
        <v>2</v>
      </c>
      <c r="E136" s="15">
        <f t="shared" si="10"/>
        <v>477.88178242043125</v>
      </c>
      <c r="F136" s="13">
        <f t="shared" si="11"/>
        <v>481.10222802553903</v>
      </c>
      <c r="G136" s="13">
        <f t="shared" si="12"/>
        <v>16.102228025539034</v>
      </c>
      <c r="H136" s="15">
        <f t="shared" si="13"/>
        <v>16.102228025539034</v>
      </c>
      <c r="I136" s="15">
        <f>SUMSQ($G$3:G136)/B136</f>
        <v>37780.088571409273</v>
      </c>
      <c r="J136" s="15">
        <f>SUM($H$3:H136)/B136</f>
        <v>155.04742968232858</v>
      </c>
      <c r="K136" s="15">
        <f t="shared" si="14"/>
        <v>3.462844736675061</v>
      </c>
      <c r="L136" s="15">
        <f>AVERAGE($K$3:K136)</f>
        <v>34.698265947707142</v>
      </c>
      <c r="M136" s="15">
        <f>SUM($G$3:G136)/J136</f>
        <v>0.57887726616370816</v>
      </c>
    </row>
    <row r="137" spans="1:13" x14ac:dyDescent="0.3">
      <c r="A137" s="17">
        <v>41144.708333333336</v>
      </c>
      <c r="B137" s="13">
        <v>135</v>
      </c>
      <c r="C137" s="15">
        <v>820</v>
      </c>
      <c r="D137" s="15" t="s">
        <v>2</v>
      </c>
      <c r="E137" s="15">
        <f t="shared" si="10"/>
        <v>546.30542593634505</v>
      </c>
      <c r="F137" s="13">
        <f t="shared" si="11"/>
        <v>477.88178242043125</v>
      </c>
      <c r="G137" s="13">
        <f t="shared" si="12"/>
        <v>-342.11821757956875</v>
      </c>
      <c r="H137" s="15">
        <f t="shared" si="13"/>
        <v>342.11821757956875</v>
      </c>
      <c r="I137" s="15">
        <f>SUMSQ($G$3:G137)/B137</f>
        <v>38367.235136064177</v>
      </c>
      <c r="J137" s="15">
        <f>SUM($H$3:H137)/B137</f>
        <v>156.43313922230814</v>
      </c>
      <c r="K137" s="15">
        <f t="shared" si="14"/>
        <v>41.721733851166917</v>
      </c>
      <c r="L137" s="15">
        <f>AVERAGE($K$3:K137)</f>
        <v>34.75029163588092</v>
      </c>
      <c r="M137" s="15">
        <f>SUM($G$3:G137)/J137</f>
        <v>-1.6132437577738268</v>
      </c>
    </row>
    <row r="138" spans="1:13" x14ac:dyDescent="0.3">
      <c r="A138" s="17">
        <v>41144.75</v>
      </c>
      <c r="B138" s="13">
        <v>136</v>
      </c>
      <c r="C138" s="15">
        <v>811.56399999999996</v>
      </c>
      <c r="D138" s="15" t="s">
        <v>2</v>
      </c>
      <c r="E138" s="15">
        <f t="shared" si="10"/>
        <v>599.35714074907605</v>
      </c>
      <c r="F138" s="13">
        <f t="shared" si="11"/>
        <v>546.30542593634505</v>
      </c>
      <c r="G138" s="13">
        <f t="shared" si="12"/>
        <v>-265.25857406365492</v>
      </c>
      <c r="H138" s="15">
        <f t="shared" si="13"/>
        <v>265.25857406365492</v>
      </c>
      <c r="I138" s="15">
        <f>SUMSQ($G$3:G138)/B138</f>
        <v>38602.491577080495</v>
      </c>
      <c r="J138" s="15">
        <f>SUM($H$3:H138)/B138</f>
        <v>157.23332624320039</v>
      </c>
      <c r="K138" s="15">
        <f t="shared" si="14"/>
        <v>32.68486207663905</v>
      </c>
      <c r="L138" s="15">
        <f>AVERAGE($K$3:K138)</f>
        <v>34.735104653827669</v>
      </c>
      <c r="M138" s="15">
        <f>SUM($G$3:G138)/J138</f>
        <v>-3.2920715460943337</v>
      </c>
    </row>
    <row r="139" spans="1:13" x14ac:dyDescent="0.3">
      <c r="A139" s="17">
        <v>41144.791666666664</v>
      </c>
      <c r="B139" s="13">
        <v>137</v>
      </c>
      <c r="C139" s="15">
        <v>579.56399999999996</v>
      </c>
      <c r="D139" s="15" t="s">
        <v>2</v>
      </c>
      <c r="E139" s="15">
        <f t="shared" si="10"/>
        <v>595.39851259926081</v>
      </c>
      <c r="F139" s="13">
        <f t="shared" si="11"/>
        <v>599.35714074907605</v>
      </c>
      <c r="G139" s="13">
        <f t="shared" si="12"/>
        <v>19.793140749076088</v>
      </c>
      <c r="H139" s="15">
        <f t="shared" si="13"/>
        <v>19.793140749076088</v>
      </c>
      <c r="I139" s="15">
        <f>SUMSQ($G$3:G139)/B139</f>
        <v>38323.581189077813</v>
      </c>
      <c r="J139" s="15">
        <f>SUM($H$3:H139)/B139</f>
        <v>156.23011321039655</v>
      </c>
      <c r="K139" s="15">
        <f t="shared" si="14"/>
        <v>3.4151777455252725</v>
      </c>
      <c r="L139" s="15">
        <f>AVERAGE($K$3:K139)</f>
        <v>34.506492048657577</v>
      </c>
      <c r="M139" s="15">
        <f>SUM($G$3:G139)/J139</f>
        <v>-3.1865189651594172</v>
      </c>
    </row>
    <row r="140" spans="1:13" x14ac:dyDescent="0.3">
      <c r="A140" s="17">
        <v>41144.833333333336</v>
      </c>
      <c r="B140" s="13">
        <v>138</v>
      </c>
      <c r="C140" s="15">
        <v>427</v>
      </c>
      <c r="D140" s="15" t="s">
        <v>2</v>
      </c>
      <c r="E140" s="15">
        <f t="shared" si="10"/>
        <v>561.71881007940863</v>
      </c>
      <c r="F140" s="13">
        <f t="shared" si="11"/>
        <v>595.39851259926081</v>
      </c>
      <c r="G140" s="13">
        <f t="shared" si="12"/>
        <v>168.39851259926081</v>
      </c>
      <c r="H140" s="15">
        <f t="shared" si="13"/>
        <v>168.39851259926081</v>
      </c>
      <c r="I140" s="15">
        <f>SUMSQ($G$3:G140)/B140</f>
        <v>38251.3672605022</v>
      </c>
      <c r="J140" s="15">
        <f>SUM($H$3:H140)/B140</f>
        <v>156.31829001756225</v>
      </c>
      <c r="K140" s="15">
        <f t="shared" si="14"/>
        <v>39.437590772660613</v>
      </c>
      <c r="L140" s="15">
        <f>AVERAGE($K$3:K140)</f>
        <v>34.542224648106874</v>
      </c>
      <c r="M140" s="15">
        <f>SUM($G$3:G140)/J140</f>
        <v>-2.1074418485364648</v>
      </c>
    </row>
    <row r="141" spans="1:13" x14ac:dyDescent="0.3">
      <c r="A141" s="17">
        <v>41145.625</v>
      </c>
      <c r="B141" s="13">
        <v>139</v>
      </c>
      <c r="C141" s="15">
        <v>350</v>
      </c>
      <c r="D141" s="15" t="s">
        <v>2</v>
      </c>
      <c r="E141" s="15">
        <f t="shared" si="10"/>
        <v>519.37504806352695</v>
      </c>
      <c r="F141" s="13">
        <f t="shared" si="11"/>
        <v>561.71881007940863</v>
      </c>
      <c r="G141" s="13">
        <f t="shared" si="12"/>
        <v>211.71881007940863</v>
      </c>
      <c r="H141" s="15">
        <f t="shared" si="13"/>
        <v>211.71881007940863</v>
      </c>
      <c r="I141" s="15">
        <f>SUMSQ($G$3:G141)/B141</f>
        <v>38298.658535904629</v>
      </c>
      <c r="J141" s="15">
        <f>SUM($H$3:H141)/B141</f>
        <v>156.71685491009353</v>
      </c>
      <c r="K141" s="15">
        <f t="shared" si="14"/>
        <v>60.491088594116746</v>
      </c>
      <c r="L141" s="15">
        <f>AVERAGE($K$3:K141)</f>
        <v>34.728907122538608</v>
      </c>
      <c r="M141" s="15">
        <f>SUM($G$3:G141)/J141</f>
        <v>-0.75111828949599824</v>
      </c>
    </row>
    <row r="142" spans="1:13" x14ac:dyDescent="0.3">
      <c r="A142" s="17">
        <v>41145.666666666664</v>
      </c>
      <c r="B142" s="13">
        <v>140</v>
      </c>
      <c r="C142" s="15">
        <v>515</v>
      </c>
      <c r="D142" s="15" t="s">
        <v>2</v>
      </c>
      <c r="E142" s="15">
        <f t="shared" si="10"/>
        <v>518.50003845082165</v>
      </c>
      <c r="F142" s="13">
        <f t="shared" si="11"/>
        <v>519.37504806352695</v>
      </c>
      <c r="G142" s="13">
        <f t="shared" si="12"/>
        <v>4.3750480635269469</v>
      </c>
      <c r="H142" s="15">
        <f t="shared" si="13"/>
        <v>4.3750480635269469</v>
      </c>
      <c r="I142" s="15">
        <f>SUMSQ($G$3:G142)/B142</f>
        <v>38025.233410973589</v>
      </c>
      <c r="J142" s="15">
        <f>SUM($H$3:H142)/B142</f>
        <v>155.62869914690376</v>
      </c>
      <c r="K142" s="15">
        <f t="shared" si="14"/>
        <v>0.84952389583047516</v>
      </c>
      <c r="L142" s="15">
        <f>AVERAGE($K$3:K142)</f>
        <v>34.486911528062116</v>
      </c>
      <c r="M142" s="15">
        <f>SUM($G$3:G142)/J142</f>
        <v>-0.72825801766004095</v>
      </c>
    </row>
    <row r="143" spans="1:13" x14ac:dyDescent="0.3">
      <c r="A143" s="17">
        <v>41145.708333333336</v>
      </c>
      <c r="B143" s="13">
        <v>141</v>
      </c>
      <c r="C143" s="15">
        <v>812</v>
      </c>
      <c r="D143" s="15" t="s">
        <v>2</v>
      </c>
      <c r="E143" s="15">
        <f t="shared" si="10"/>
        <v>577.20003076065734</v>
      </c>
      <c r="F143" s="13">
        <f t="shared" si="11"/>
        <v>518.50003845082165</v>
      </c>
      <c r="G143" s="13">
        <f t="shared" si="12"/>
        <v>-293.49996154917835</v>
      </c>
      <c r="H143" s="15">
        <f t="shared" si="13"/>
        <v>293.49996154917835</v>
      </c>
      <c r="I143" s="15">
        <f>SUMSQ($G$3:G143)/B143</f>
        <v>38366.488687699799</v>
      </c>
      <c r="J143" s="15">
        <f>SUM($H$3:H143)/B143</f>
        <v>156.60650951855112</v>
      </c>
      <c r="K143" s="15">
        <f t="shared" si="14"/>
        <v>36.145315461721474</v>
      </c>
      <c r="L143" s="15">
        <f>AVERAGE($K$3:K143)</f>
        <v>34.498673258088068</v>
      </c>
      <c r="M143" s="15">
        <f>SUM($G$3:G143)/J143</f>
        <v>-2.5978346029908841</v>
      </c>
    </row>
    <row r="144" spans="1:13" x14ac:dyDescent="0.3">
      <c r="A144" s="17">
        <v>41145.75</v>
      </c>
      <c r="B144" s="13">
        <v>142</v>
      </c>
      <c r="C144" s="15">
        <v>736</v>
      </c>
      <c r="D144" s="15" t="s">
        <v>2</v>
      </c>
      <c r="E144" s="15">
        <f t="shared" si="10"/>
        <v>608.96002460852594</v>
      </c>
      <c r="F144" s="13">
        <f t="shared" si="11"/>
        <v>577.20003076065734</v>
      </c>
      <c r="G144" s="13">
        <f t="shared" si="12"/>
        <v>-158.79996923934266</v>
      </c>
      <c r="H144" s="15">
        <f t="shared" si="13"/>
        <v>158.79996923934266</v>
      </c>
      <c r="I144" s="15">
        <f>SUMSQ($G$3:G144)/B144</f>
        <v>38273.889684479494</v>
      </c>
      <c r="J144" s="15">
        <f>SUM($H$3:H144)/B144</f>
        <v>156.62195641799332</v>
      </c>
      <c r="K144" s="15">
        <f t="shared" si="14"/>
        <v>21.576082777084601</v>
      </c>
      <c r="L144" s="15">
        <f>AVERAGE($K$3:K144)</f>
        <v>34.407669099771141</v>
      </c>
      <c r="M144" s="15">
        <f>SUM($G$3:G144)/J144</f>
        <v>-3.6114845686812878</v>
      </c>
    </row>
    <row r="145" spans="1:13" x14ac:dyDescent="0.3">
      <c r="A145" s="17">
        <v>41145.791666666664</v>
      </c>
      <c r="B145" s="13">
        <v>143</v>
      </c>
      <c r="C145" s="15">
        <v>536</v>
      </c>
      <c r="D145" s="15" t="s">
        <v>2</v>
      </c>
      <c r="E145" s="15">
        <f t="shared" si="10"/>
        <v>594.36801968682084</v>
      </c>
      <c r="F145" s="13">
        <f t="shared" si="11"/>
        <v>608.96002460852594</v>
      </c>
      <c r="G145" s="13">
        <f t="shared" si="12"/>
        <v>72.960024608525941</v>
      </c>
      <c r="H145" s="15">
        <f t="shared" si="13"/>
        <v>72.960024608525941</v>
      </c>
      <c r="I145" s="15">
        <f>SUMSQ($G$3:G145)/B145</f>
        <v>38043.465037671078</v>
      </c>
      <c r="J145" s="15">
        <f>SUM($H$3:H145)/B145</f>
        <v>156.03690794380122</v>
      </c>
      <c r="K145" s="15">
        <f t="shared" si="14"/>
        <v>13.611944889650363</v>
      </c>
      <c r="L145" s="15">
        <f>AVERAGE($K$3:K145)</f>
        <v>34.262244454945126</v>
      </c>
      <c r="M145" s="15">
        <f>SUM($G$3:G145)/J145</f>
        <v>-3.1574437138242613</v>
      </c>
    </row>
    <row r="146" spans="1:13" x14ac:dyDescent="0.3">
      <c r="A146" s="17">
        <v>41145.833333333336</v>
      </c>
      <c r="B146" s="13">
        <v>144</v>
      </c>
      <c r="C146" s="15">
        <v>363</v>
      </c>
      <c r="D146" s="15" t="s">
        <v>2</v>
      </c>
      <c r="E146" s="15">
        <f t="shared" si="10"/>
        <v>548.09441574945674</v>
      </c>
      <c r="F146" s="13">
        <f t="shared" si="11"/>
        <v>594.36801968682084</v>
      </c>
      <c r="G146" s="13">
        <f t="shared" si="12"/>
        <v>231.36801968682084</v>
      </c>
      <c r="H146" s="15">
        <f t="shared" si="13"/>
        <v>231.36801968682084</v>
      </c>
      <c r="I146" s="15">
        <f>SUMSQ($G$3:G146)/B146</f>
        <v>38151.018478616425</v>
      </c>
      <c r="J146" s="15">
        <f>SUM($H$3:H146)/B146</f>
        <v>156.56004066423884</v>
      </c>
      <c r="K146" s="15">
        <f t="shared" si="14"/>
        <v>63.737746470198573</v>
      </c>
      <c r="L146" s="15">
        <f>AVERAGE($K$3:K146)</f>
        <v>34.466935441162164</v>
      </c>
      <c r="M146" s="15">
        <f>SUM($G$3:G146)/J146</f>
        <v>-1.6690704302084227</v>
      </c>
    </row>
    <row r="147" spans="1:13" x14ac:dyDescent="0.3">
      <c r="A147" s="17">
        <v>41146.625</v>
      </c>
      <c r="B147" s="13">
        <v>145</v>
      </c>
      <c r="C147" s="15">
        <v>233</v>
      </c>
      <c r="D147" s="15" t="s">
        <v>2</v>
      </c>
      <c r="E147" s="15">
        <f t="shared" si="10"/>
        <v>485.07553259956546</v>
      </c>
      <c r="F147" s="13">
        <f t="shared" si="11"/>
        <v>548.09441574945674</v>
      </c>
      <c r="G147" s="13">
        <f t="shared" si="12"/>
        <v>315.09441574945674</v>
      </c>
      <c r="H147" s="15">
        <f t="shared" si="13"/>
        <v>315.09441574945674</v>
      </c>
      <c r="I147" s="15">
        <f>SUMSQ($G$3:G147)/B147</f>
        <v>38572.628632808672</v>
      </c>
      <c r="J147" s="15">
        <f>SUM($H$3:H147)/B147</f>
        <v>157.65338118206793</v>
      </c>
      <c r="K147" s="15">
        <f t="shared" si="14"/>
        <v>135.23365482809302</v>
      </c>
      <c r="L147" s="15">
        <f>AVERAGE($K$3:K147)</f>
        <v>35.161878333485824</v>
      </c>
      <c r="M147" s="15">
        <f>SUM($G$3:G147)/J147</f>
        <v>0.34115780404629309</v>
      </c>
    </row>
    <row r="148" spans="1:13" x14ac:dyDescent="0.3">
      <c r="A148" s="17">
        <v>41146.666666666664</v>
      </c>
      <c r="B148" s="13">
        <v>146</v>
      </c>
      <c r="C148" s="15">
        <v>434</v>
      </c>
      <c r="D148" s="15" t="s">
        <v>2</v>
      </c>
      <c r="E148" s="15">
        <f t="shared" si="10"/>
        <v>474.86042607965243</v>
      </c>
      <c r="F148" s="13">
        <f t="shared" si="11"/>
        <v>485.07553259956546</v>
      </c>
      <c r="G148" s="13">
        <f t="shared" si="12"/>
        <v>51.075532599565463</v>
      </c>
      <c r="H148" s="15">
        <f t="shared" si="13"/>
        <v>51.075532599565463</v>
      </c>
      <c r="I148" s="15">
        <f>SUMSQ($G$3:G148)/B148</f>
        <v>38326.300423202651</v>
      </c>
      <c r="J148" s="15">
        <f>SUM($H$3:H148)/B148</f>
        <v>156.92339591780421</v>
      </c>
      <c r="K148" s="15">
        <f t="shared" si="14"/>
        <v>11.768555898517388</v>
      </c>
      <c r="L148" s="15">
        <f>AVERAGE($K$3:K148)</f>
        <v>35.001650097629877</v>
      </c>
      <c r="M148" s="15">
        <f>SUM($G$3:G148)/J148</f>
        <v>0.66822549506281559</v>
      </c>
    </row>
    <row r="149" spans="1:13" x14ac:dyDescent="0.3">
      <c r="A149" s="17">
        <v>41146.708333333336</v>
      </c>
      <c r="B149" s="13">
        <v>147</v>
      </c>
      <c r="C149" s="15">
        <v>403</v>
      </c>
      <c r="D149" s="15" t="s">
        <v>2</v>
      </c>
      <c r="E149" s="15">
        <f t="shared" si="10"/>
        <v>460.48834086372199</v>
      </c>
      <c r="F149" s="13">
        <f t="shared" si="11"/>
        <v>474.86042607965243</v>
      </c>
      <c r="G149" s="13">
        <f t="shared" si="12"/>
        <v>71.860426079652427</v>
      </c>
      <c r="H149" s="15">
        <f t="shared" si="13"/>
        <v>71.860426079652427</v>
      </c>
      <c r="I149" s="15">
        <f>SUMSQ($G$3:G149)/B149</f>
        <v>38100.706004244457</v>
      </c>
      <c r="J149" s="15">
        <f>SUM($H$3:H149)/B149</f>
        <v>156.3447362590413</v>
      </c>
      <c r="K149" s="15">
        <f t="shared" si="14"/>
        <v>17.831371235645761</v>
      </c>
      <c r="L149" s="15">
        <f>AVERAGE($K$3:K149)</f>
        <v>34.88484547952114</v>
      </c>
      <c r="M149" s="15">
        <f>SUM($G$3:G149)/J149</f>
        <v>1.1303267652769842</v>
      </c>
    </row>
    <row r="150" spans="1:13" x14ac:dyDescent="0.3">
      <c r="A150" s="17">
        <v>41146.75</v>
      </c>
      <c r="B150" s="13">
        <v>148</v>
      </c>
      <c r="C150" s="15">
        <v>383</v>
      </c>
      <c r="D150" s="15" t="s">
        <v>2</v>
      </c>
      <c r="E150" s="15">
        <f t="shared" si="10"/>
        <v>444.99067269097765</v>
      </c>
      <c r="F150" s="13">
        <f t="shared" si="11"/>
        <v>460.48834086372199</v>
      </c>
      <c r="G150" s="13">
        <f t="shared" si="12"/>
        <v>77.488340863721987</v>
      </c>
      <c r="H150" s="15">
        <f t="shared" si="13"/>
        <v>77.488340863721987</v>
      </c>
      <c r="I150" s="15">
        <f>SUMSQ($G$3:G150)/B150</f>
        <v>37883.839362119914</v>
      </c>
      <c r="J150" s="15">
        <f>SUM($H$3:H150)/B150</f>
        <v>155.81192277664047</v>
      </c>
      <c r="K150" s="15">
        <f t="shared" si="14"/>
        <v>20.231942784261616</v>
      </c>
      <c r="L150" s="15">
        <f>AVERAGE($K$3:K150)</f>
        <v>34.785839380228843</v>
      </c>
      <c r="M150" s="15">
        <f>SUM($G$3:G150)/J150</f>
        <v>1.63151173759598</v>
      </c>
    </row>
    <row r="151" spans="1:13" x14ac:dyDescent="0.3">
      <c r="A151" s="17">
        <v>41146.791666666664</v>
      </c>
      <c r="B151" s="13">
        <v>149</v>
      </c>
      <c r="C151" s="15">
        <v>354</v>
      </c>
      <c r="D151" s="15" t="s">
        <v>2</v>
      </c>
      <c r="E151" s="15">
        <f t="shared" si="10"/>
        <v>426.79253815278213</v>
      </c>
      <c r="F151" s="13">
        <f t="shared" si="11"/>
        <v>444.99067269097765</v>
      </c>
      <c r="G151" s="13">
        <f t="shared" si="12"/>
        <v>90.990672690977647</v>
      </c>
      <c r="H151" s="15">
        <f t="shared" si="13"/>
        <v>90.990672690977647</v>
      </c>
      <c r="I151" s="15">
        <f>SUMSQ($G$3:G151)/B151</f>
        <v>37685.151195372513</v>
      </c>
      <c r="J151" s="15">
        <f>SUM($H$3:H151)/B151</f>
        <v>155.37688082975686</v>
      </c>
      <c r="K151" s="15">
        <f t="shared" si="14"/>
        <v>25.703579856208375</v>
      </c>
      <c r="L151" s="15">
        <f>AVERAGE($K$3:K151)</f>
        <v>34.724884618322662</v>
      </c>
      <c r="M151" s="15">
        <f>SUM($G$3:G151)/J151</f>
        <v>2.2216925176705851</v>
      </c>
    </row>
    <row r="152" spans="1:13" x14ac:dyDescent="0.3">
      <c r="A152" s="17">
        <v>41146.833333333336</v>
      </c>
      <c r="B152" s="13">
        <v>150</v>
      </c>
      <c r="C152" s="15">
        <v>241</v>
      </c>
      <c r="D152" s="15" t="s">
        <v>2</v>
      </c>
      <c r="E152" s="15">
        <f t="shared" si="10"/>
        <v>389.63403052222571</v>
      </c>
      <c r="F152" s="13">
        <f t="shared" si="11"/>
        <v>426.79253815278213</v>
      </c>
      <c r="G152" s="13">
        <f t="shared" si="12"/>
        <v>185.79253815278213</v>
      </c>
      <c r="H152" s="15">
        <f t="shared" si="13"/>
        <v>185.79253815278213</v>
      </c>
      <c r="I152" s="15">
        <f>SUMSQ($G$3:G152)/B152</f>
        <v>37664.042635625046</v>
      </c>
      <c r="J152" s="15">
        <f>SUM($H$3:H152)/B152</f>
        <v>155.57965187857701</v>
      </c>
      <c r="K152" s="15">
        <f t="shared" si="14"/>
        <v>77.092339482482203</v>
      </c>
      <c r="L152" s="15">
        <f>AVERAGE($K$3:K152)</f>
        <v>35.007334317417062</v>
      </c>
      <c r="M152" s="15">
        <f>SUM($G$3:G152)/J152</f>
        <v>3.412992543045815</v>
      </c>
    </row>
    <row r="153" spans="1:13" x14ac:dyDescent="0.3">
      <c r="A153" s="17">
        <v>41147.625</v>
      </c>
      <c r="B153" s="13">
        <v>151</v>
      </c>
      <c r="C153" s="15">
        <v>391</v>
      </c>
      <c r="D153" s="15" t="s">
        <v>2</v>
      </c>
      <c r="E153" s="15">
        <f t="shared" si="10"/>
        <v>389.90722441778058</v>
      </c>
      <c r="F153" s="13">
        <f t="shared" si="11"/>
        <v>389.63403052222571</v>
      </c>
      <c r="G153" s="13">
        <f t="shared" si="12"/>
        <v>-1.3659694777742857</v>
      </c>
      <c r="H153" s="15">
        <f t="shared" si="13"/>
        <v>1.3659694777742857</v>
      </c>
      <c r="I153" s="15">
        <f>SUMSQ($G$3:G153)/B153</f>
        <v>37414.624246466032</v>
      </c>
      <c r="J153" s="15">
        <f>SUM($H$3:H153)/B153</f>
        <v>154.55836921367103</v>
      </c>
      <c r="K153" s="15">
        <f t="shared" si="14"/>
        <v>0.34935280761490678</v>
      </c>
      <c r="L153" s="15">
        <f>AVERAGE($K$3:K153)</f>
        <v>34.777811261060755</v>
      </c>
      <c r="M153" s="15">
        <f>SUM($G$3:G153)/J153</f>
        <v>3.426706848215284</v>
      </c>
    </row>
    <row r="154" spans="1:13" x14ac:dyDescent="0.3">
      <c r="A154" s="17">
        <v>41147.666666666664</v>
      </c>
      <c r="B154" s="13">
        <v>152</v>
      </c>
      <c r="C154" s="15">
        <v>173</v>
      </c>
      <c r="D154" s="15" t="s">
        <v>2</v>
      </c>
      <c r="E154" s="15">
        <f t="shared" si="10"/>
        <v>346.52577953422451</v>
      </c>
      <c r="F154" s="13">
        <f t="shared" si="11"/>
        <v>389.90722441778058</v>
      </c>
      <c r="G154" s="13">
        <f t="shared" si="12"/>
        <v>216.90722441778058</v>
      </c>
      <c r="H154" s="15">
        <f t="shared" si="13"/>
        <v>216.90722441778058</v>
      </c>
      <c r="I154" s="15">
        <f>SUMSQ($G$3:G154)/B154</f>
        <v>37478.006613296035</v>
      </c>
      <c r="J154" s="15">
        <f>SUM($H$3:H154)/B154</f>
        <v>154.96855905054016</v>
      </c>
      <c r="K154" s="15">
        <f t="shared" si="14"/>
        <v>125.37989850738762</v>
      </c>
      <c r="L154" s="15">
        <f>AVERAGE($K$3:K154)</f>
        <v>35.373877624523431</v>
      </c>
      <c r="M154" s="15">
        <f>SUM($G$3:G154)/J154</f>
        <v>4.8173219859893326</v>
      </c>
    </row>
    <row r="155" spans="1:13" x14ac:dyDescent="0.3">
      <c r="A155" s="17">
        <v>41147.708333333336</v>
      </c>
      <c r="B155" s="13">
        <v>153</v>
      </c>
      <c r="C155" s="15">
        <v>233</v>
      </c>
      <c r="D155" s="15" t="s">
        <v>2</v>
      </c>
      <c r="E155" s="15">
        <f t="shared" si="10"/>
        <v>323.82062362737963</v>
      </c>
      <c r="F155" s="13">
        <f t="shared" si="11"/>
        <v>346.52577953422451</v>
      </c>
      <c r="G155" s="13">
        <f t="shared" si="12"/>
        <v>113.52577953422451</v>
      </c>
      <c r="H155" s="15">
        <f t="shared" si="13"/>
        <v>113.52577953422451</v>
      </c>
      <c r="I155" s="15">
        <f>SUMSQ($G$3:G155)/B155</f>
        <v>37317.288286534975</v>
      </c>
      <c r="J155" s="15">
        <f>SUM($H$3:H155)/B155</f>
        <v>154.69769121056427</v>
      </c>
      <c r="K155" s="15">
        <f t="shared" si="14"/>
        <v>48.72351052971009</v>
      </c>
      <c r="L155" s="15">
        <f>AVERAGE($K$3:K155)</f>
        <v>35.461130127171714</v>
      </c>
      <c r="M155" s="15">
        <f>SUM($G$3:G155)/J155</f>
        <v>5.5596125543646417</v>
      </c>
    </row>
    <row r="156" spans="1:13" x14ac:dyDescent="0.3">
      <c r="A156" s="17">
        <v>41147.75</v>
      </c>
      <c r="B156" s="13">
        <v>154</v>
      </c>
      <c r="C156" s="15">
        <v>264</v>
      </c>
      <c r="D156" s="15" t="s">
        <v>2</v>
      </c>
      <c r="E156" s="15">
        <f t="shared" si="10"/>
        <v>311.85649890190371</v>
      </c>
      <c r="F156" s="13">
        <f t="shared" si="11"/>
        <v>323.82062362737963</v>
      </c>
      <c r="G156" s="13">
        <f t="shared" si="12"/>
        <v>59.820623627379632</v>
      </c>
      <c r="H156" s="15">
        <f t="shared" si="13"/>
        <v>59.820623627379632</v>
      </c>
      <c r="I156" s="15">
        <f>SUMSQ($G$3:G156)/B156</f>
        <v>37098.205291240389</v>
      </c>
      <c r="J156" s="15">
        <f>SUM($H$3:H156)/B156</f>
        <v>154.08160635612799</v>
      </c>
      <c r="K156" s="15">
        <f t="shared" si="14"/>
        <v>22.659327131583193</v>
      </c>
      <c r="L156" s="15">
        <f>AVERAGE($K$3:K156)</f>
        <v>35.378001536291272</v>
      </c>
      <c r="M156" s="15">
        <f>SUM($G$3:G156)/J156</f>
        <v>5.9700821633877839</v>
      </c>
    </row>
    <row r="157" spans="1:13" x14ac:dyDescent="0.3">
      <c r="A157" s="17">
        <v>41147.791666666664</v>
      </c>
      <c r="B157" s="13">
        <v>155</v>
      </c>
      <c r="C157" s="15">
        <v>292</v>
      </c>
      <c r="D157" s="15" t="s">
        <v>2</v>
      </c>
      <c r="E157" s="15">
        <f t="shared" si="10"/>
        <v>307.88519912152299</v>
      </c>
      <c r="F157" s="13">
        <f t="shared" si="11"/>
        <v>311.85649890190371</v>
      </c>
      <c r="G157" s="13">
        <f t="shared" si="12"/>
        <v>19.856498901903706</v>
      </c>
      <c r="H157" s="15">
        <f t="shared" si="13"/>
        <v>19.856498901903706</v>
      </c>
      <c r="I157" s="15">
        <f>SUMSQ($G$3:G157)/B157</f>
        <v>36861.405776772008</v>
      </c>
      <c r="J157" s="15">
        <f>SUM($H$3:H157)/B157</f>
        <v>153.21563792093946</v>
      </c>
      <c r="K157" s="15">
        <f t="shared" si="14"/>
        <v>6.8001708568163375</v>
      </c>
      <c r="L157" s="15">
        <f>AVERAGE($K$3:K157)</f>
        <v>35.193628435133363</v>
      </c>
      <c r="M157" s="15">
        <f>SUM($G$3:G157)/J157</f>
        <v>6.1334232031829083</v>
      </c>
    </row>
    <row r="158" spans="1:13" x14ac:dyDescent="0.3">
      <c r="A158" s="17">
        <v>41147.833333333336</v>
      </c>
      <c r="B158" s="13">
        <v>156</v>
      </c>
      <c r="C158" s="15">
        <v>211</v>
      </c>
      <c r="D158" s="15" t="s">
        <v>2</v>
      </c>
      <c r="E158" s="15">
        <f t="shared" si="10"/>
        <v>288.50815929721841</v>
      </c>
      <c r="F158" s="13">
        <f t="shared" si="11"/>
        <v>307.88519912152299</v>
      </c>
      <c r="G158" s="13">
        <f t="shared" si="12"/>
        <v>96.885199121522987</v>
      </c>
      <c r="H158" s="15">
        <f t="shared" si="13"/>
        <v>96.885199121522987</v>
      </c>
      <c r="I158" s="15">
        <f>SUMSQ($G$3:G158)/B158</f>
        <v>36685.286135951777</v>
      </c>
      <c r="J158" s="15">
        <f>SUM($H$3:H158)/B158</f>
        <v>152.85454536453295</v>
      </c>
      <c r="K158" s="15">
        <f t="shared" si="14"/>
        <v>45.917155981764452</v>
      </c>
      <c r="L158" s="15">
        <f>AVERAGE($K$3:K158)</f>
        <v>35.26236899632972</v>
      </c>
      <c r="M158" s="15">
        <f>SUM($G$3:G158)/J158</f>
        <v>6.7817515361686649</v>
      </c>
    </row>
    <row r="159" spans="1:13" x14ac:dyDescent="0.3">
      <c r="A159" s="17">
        <v>41148.625</v>
      </c>
      <c r="B159" s="13">
        <v>157</v>
      </c>
      <c r="C159" s="15">
        <v>282</v>
      </c>
      <c r="D159" s="15" t="s">
        <v>2</v>
      </c>
      <c r="E159" s="15">
        <f t="shared" si="10"/>
        <v>287.20652743777475</v>
      </c>
      <c r="F159" s="13">
        <f t="shared" si="11"/>
        <v>288.50815929721841</v>
      </c>
      <c r="G159" s="13">
        <f t="shared" si="12"/>
        <v>6.5081592972184126</v>
      </c>
      <c r="H159" s="15">
        <f t="shared" si="13"/>
        <v>6.5081592972184126</v>
      </c>
      <c r="I159" s="15">
        <f>SUMSQ($G$3:G159)/B159</f>
        <v>36451.891677362517</v>
      </c>
      <c r="J159" s="15">
        <f>SUM($H$3:H159)/B159</f>
        <v>151.92240277811695</v>
      </c>
      <c r="K159" s="15">
        <f t="shared" si="14"/>
        <v>2.3078579068150402</v>
      </c>
      <c r="L159" s="15">
        <f>AVERAGE($K$3:K159)</f>
        <v>35.052467651810517</v>
      </c>
      <c r="M159" s="15">
        <f>SUM($G$3:G159)/J159</f>
        <v>6.8662006923165642</v>
      </c>
    </row>
    <row r="160" spans="1:13" x14ac:dyDescent="0.3">
      <c r="A160" s="17">
        <v>41148.666666666664</v>
      </c>
      <c r="B160" s="13">
        <v>158</v>
      </c>
      <c r="C160" s="15">
        <v>444</v>
      </c>
      <c r="D160" s="15" t="s">
        <v>2</v>
      </c>
      <c r="E160" s="15">
        <f t="shared" si="10"/>
        <v>318.56522195021984</v>
      </c>
      <c r="F160" s="13">
        <f t="shared" si="11"/>
        <v>287.20652743777475</v>
      </c>
      <c r="G160" s="13">
        <f t="shared" si="12"/>
        <v>-156.79347256222525</v>
      </c>
      <c r="H160" s="15">
        <f t="shared" si="13"/>
        <v>156.79347256222525</v>
      </c>
      <c r="I160" s="15">
        <f>SUMSQ($G$3:G160)/B160</f>
        <v>36376.77966065846</v>
      </c>
      <c r="J160" s="15">
        <f>SUM($H$3:H160)/B160</f>
        <v>151.95323233371255</v>
      </c>
      <c r="K160" s="15">
        <f t="shared" si="14"/>
        <v>35.313845171672355</v>
      </c>
      <c r="L160" s="15">
        <f>AVERAGE($K$3:K160)</f>
        <v>35.054121939910907</v>
      </c>
      <c r="M160" s="15">
        <f>SUM($G$3:G160)/J160</f>
        <v>5.8329541330502748</v>
      </c>
    </row>
    <row r="161" spans="1:13" x14ac:dyDescent="0.3">
      <c r="A161" s="17">
        <v>41148.708333333336</v>
      </c>
      <c r="B161" s="13">
        <v>159</v>
      </c>
      <c r="C161" s="15">
        <v>844.428</v>
      </c>
      <c r="D161" s="15" t="s">
        <v>2</v>
      </c>
      <c r="E161" s="15">
        <f t="shared" si="10"/>
        <v>423.73777756017591</v>
      </c>
      <c r="F161" s="13">
        <f t="shared" si="11"/>
        <v>318.56522195021984</v>
      </c>
      <c r="G161" s="13">
        <f t="shared" si="12"/>
        <v>-525.86277804978022</v>
      </c>
      <c r="H161" s="15">
        <f t="shared" si="13"/>
        <v>525.86277804978022</v>
      </c>
      <c r="I161" s="15">
        <f>SUMSQ($G$3:G161)/B161</f>
        <v>37887.187721523704</v>
      </c>
      <c r="J161" s="15">
        <f>SUM($H$3:H161)/B161</f>
        <v>154.30486469670669</v>
      </c>
      <c r="K161" s="15">
        <f t="shared" si="14"/>
        <v>62.274436429130752</v>
      </c>
      <c r="L161" s="15">
        <f>AVERAGE($K$3:K161)</f>
        <v>35.225318886383988</v>
      </c>
      <c r="M161" s="15">
        <f>SUM($G$3:G161)/J161</f>
        <v>2.3361120676916065</v>
      </c>
    </row>
    <row r="162" spans="1:13" x14ac:dyDescent="0.3">
      <c r="A162" s="17">
        <v>41148.75</v>
      </c>
      <c r="B162" s="13">
        <v>160</v>
      </c>
      <c r="C162" s="15">
        <v>811.56399999999996</v>
      </c>
      <c r="D162" s="15" t="s">
        <v>2</v>
      </c>
      <c r="E162" s="15">
        <f t="shared" si="10"/>
        <v>501.30302204814075</v>
      </c>
      <c r="F162" s="13">
        <f t="shared" si="11"/>
        <v>423.73777756017591</v>
      </c>
      <c r="G162" s="13">
        <f t="shared" si="12"/>
        <v>-387.82622243982405</v>
      </c>
      <c r="H162" s="15">
        <f t="shared" si="13"/>
        <v>387.82622243982405</v>
      </c>
      <c r="I162" s="15">
        <f>SUMSQ($G$3:G162)/B162</f>
        <v>38590.450165838833</v>
      </c>
      <c r="J162" s="15">
        <f>SUM($H$3:H162)/B162</f>
        <v>155.76437318260119</v>
      </c>
      <c r="K162" s="15">
        <f t="shared" si="14"/>
        <v>47.787509357219406</v>
      </c>
      <c r="L162" s="15">
        <f>AVERAGE($K$3:K162)</f>
        <v>35.303832576826707</v>
      </c>
      <c r="M162" s="15">
        <f>SUM($G$3:G162)/J162</f>
        <v>-0.17560347953419106</v>
      </c>
    </row>
    <row r="163" spans="1:13" x14ac:dyDescent="0.3">
      <c r="A163" s="17">
        <v>41148.791666666664</v>
      </c>
      <c r="B163" s="13">
        <v>161</v>
      </c>
      <c r="C163" s="15">
        <v>573</v>
      </c>
      <c r="D163" s="15" t="s">
        <v>2</v>
      </c>
      <c r="E163" s="15">
        <f t="shared" si="10"/>
        <v>515.6424176385126</v>
      </c>
      <c r="F163" s="13">
        <f t="shared" si="11"/>
        <v>501.30302204814075</v>
      </c>
      <c r="G163" s="13">
        <f t="shared" si="12"/>
        <v>-71.696977951859253</v>
      </c>
      <c r="H163" s="15">
        <f t="shared" si="13"/>
        <v>71.696977951859253</v>
      </c>
      <c r="I163" s="15">
        <f>SUMSQ($G$3:G163)/B163</f>
        <v>38382.686230941879</v>
      </c>
      <c r="J163" s="15">
        <f>SUM($H$3:H163)/B163</f>
        <v>155.24221544824874</v>
      </c>
      <c r="K163" s="15">
        <f t="shared" si="14"/>
        <v>12.512561597183117</v>
      </c>
      <c r="L163" s="15">
        <f>AVERAGE($K$3:K163)</f>
        <v>35.162271887512155</v>
      </c>
      <c r="M163" s="15">
        <f>SUM($G$3:G163)/J163</f>
        <v>-0.63803356312706905</v>
      </c>
    </row>
    <row r="164" spans="1:13" x14ac:dyDescent="0.3">
      <c r="A164" s="17">
        <v>41148.833333333336</v>
      </c>
      <c r="B164" s="13">
        <v>162</v>
      </c>
      <c r="C164" s="15">
        <v>416</v>
      </c>
      <c r="D164" s="15" t="s">
        <v>2</v>
      </c>
      <c r="E164" s="15">
        <f t="shared" si="10"/>
        <v>495.7139341108101</v>
      </c>
      <c r="F164" s="13">
        <f t="shared" si="11"/>
        <v>515.6424176385126</v>
      </c>
      <c r="G164" s="13">
        <f t="shared" si="12"/>
        <v>99.642417638512597</v>
      </c>
      <c r="H164" s="15">
        <f t="shared" si="13"/>
        <v>99.642417638512597</v>
      </c>
      <c r="I164" s="15">
        <f>SUMSQ($G$3:G164)/B164</f>
        <v>38207.043793669698</v>
      </c>
      <c r="J164" s="15">
        <f>SUM($H$3:H164)/B164</f>
        <v>154.89900681979358</v>
      </c>
      <c r="K164" s="15">
        <f t="shared" si="14"/>
        <v>23.952504240027068</v>
      </c>
      <c r="L164" s="15">
        <f>AVERAGE($K$3:K164)</f>
        <v>35.09307579092274</v>
      </c>
      <c r="M164" s="15">
        <f>SUM($G$3:G164)/J164</f>
        <v>3.8261947606664792E-3</v>
      </c>
    </row>
    <row r="165" spans="1:13" x14ac:dyDescent="0.3">
      <c r="A165" s="17">
        <v>41149.625</v>
      </c>
      <c r="B165" s="13">
        <v>163</v>
      </c>
      <c r="C165" s="15">
        <v>317</v>
      </c>
      <c r="D165" s="15" t="s">
        <v>2</v>
      </c>
      <c r="E165" s="15">
        <f t="shared" si="10"/>
        <v>459.97114728864813</v>
      </c>
      <c r="F165" s="13">
        <f t="shared" si="11"/>
        <v>495.7139341108101</v>
      </c>
      <c r="G165" s="13">
        <f t="shared" si="12"/>
        <v>178.7139341108101</v>
      </c>
      <c r="H165" s="15">
        <f t="shared" si="13"/>
        <v>178.7139341108101</v>
      </c>
      <c r="I165" s="15">
        <f>SUMSQ($G$3:G165)/B165</f>
        <v>38168.587514232233</v>
      </c>
      <c r="J165" s="15">
        <f>SUM($H$3:H165)/B165</f>
        <v>155.04511066820473</v>
      </c>
      <c r="K165" s="15">
        <f t="shared" si="14"/>
        <v>56.376635366186157</v>
      </c>
      <c r="L165" s="15">
        <f>AVERAGE($K$3:K165)</f>
        <v>35.223649776047054</v>
      </c>
      <c r="M165" s="15">
        <f>SUM($G$3:G165)/J165</f>
        <v>1.1564802469834157</v>
      </c>
    </row>
    <row r="166" spans="1:13" x14ac:dyDescent="0.3">
      <c r="A166" s="17">
        <v>41149.666666666664</v>
      </c>
      <c r="B166" s="13">
        <v>164</v>
      </c>
      <c r="C166" s="15">
        <v>480</v>
      </c>
      <c r="D166" s="15" t="s">
        <v>2</v>
      </c>
      <c r="E166" s="15">
        <f t="shared" si="10"/>
        <v>463.97691783091852</v>
      </c>
      <c r="F166" s="13">
        <f t="shared" si="11"/>
        <v>459.97114728864813</v>
      </c>
      <c r="G166" s="13">
        <f t="shared" si="12"/>
        <v>-20.028852711351874</v>
      </c>
      <c r="H166" s="15">
        <f t="shared" si="13"/>
        <v>20.028852711351874</v>
      </c>
      <c r="I166" s="15">
        <f>SUMSQ($G$3:G166)/B166</f>
        <v>37938.29829122431</v>
      </c>
      <c r="J166" s="15">
        <f>SUM($H$3:H166)/B166</f>
        <v>154.22184080261414</v>
      </c>
      <c r="K166" s="15">
        <f t="shared" si="14"/>
        <v>4.1726776481983068</v>
      </c>
      <c r="L166" s="15">
        <f>AVERAGE($K$3:K166)</f>
        <v>35.034314580145534</v>
      </c>
      <c r="M166" s="15">
        <f>SUM($G$3:G166)/J166</f>
        <v>1.0327833874816823</v>
      </c>
    </row>
    <row r="167" spans="1:13" x14ac:dyDescent="0.3">
      <c r="A167" s="17">
        <v>41149.708333333336</v>
      </c>
      <c r="B167" s="13">
        <v>165</v>
      </c>
      <c r="C167" s="15">
        <v>844.428</v>
      </c>
      <c r="D167" s="15" t="s">
        <v>2</v>
      </c>
      <c r="E167" s="15">
        <f t="shared" si="10"/>
        <v>540.06713426473493</v>
      </c>
      <c r="F167" s="13">
        <f t="shared" si="11"/>
        <v>463.97691783091852</v>
      </c>
      <c r="G167" s="13">
        <f t="shared" si="12"/>
        <v>-380.45108216908147</v>
      </c>
      <c r="H167" s="15">
        <f t="shared" si="13"/>
        <v>380.45108216908147</v>
      </c>
      <c r="I167" s="15">
        <f>SUMSQ($G$3:G167)/B167</f>
        <v>38585.599670814619</v>
      </c>
      <c r="J167" s="15">
        <f>SUM($H$3:H167)/B167</f>
        <v>155.59292711392607</v>
      </c>
      <c r="K167" s="15">
        <f t="shared" si="14"/>
        <v>45.054294998399094</v>
      </c>
      <c r="L167" s="15">
        <f>AVERAGE($K$3:K167)</f>
        <v>35.095041734195561</v>
      </c>
      <c r="M167" s="15">
        <f>SUM($G$3:G167)/J167</f>
        <v>-1.4214870245313431</v>
      </c>
    </row>
    <row r="168" spans="1:13" x14ac:dyDescent="0.3">
      <c r="A168" s="17">
        <v>41149.75</v>
      </c>
      <c r="B168" s="13">
        <v>166</v>
      </c>
      <c r="C168" s="15">
        <v>811.56399999999996</v>
      </c>
      <c r="D168" s="15" t="s">
        <v>2</v>
      </c>
      <c r="E168" s="15">
        <f t="shared" si="10"/>
        <v>594.36650741178801</v>
      </c>
      <c r="F168" s="13">
        <f t="shared" si="11"/>
        <v>540.06713426473493</v>
      </c>
      <c r="G168" s="13">
        <f t="shared" si="12"/>
        <v>-271.49686573526503</v>
      </c>
      <c r="H168" s="15">
        <f t="shared" si="13"/>
        <v>271.49686573526503</v>
      </c>
      <c r="I168" s="15">
        <f>SUMSQ($G$3:G168)/B168</f>
        <v>38797.195745713769</v>
      </c>
      <c r="J168" s="15">
        <f>SUM($H$3:H168)/B168</f>
        <v>156.291143611645</v>
      </c>
      <c r="K168" s="15">
        <f t="shared" si="14"/>
        <v>33.453537334734548</v>
      </c>
      <c r="L168" s="15">
        <f>AVERAGE($K$3:K168)</f>
        <v>35.085153153475915</v>
      </c>
      <c r="M168" s="15">
        <f>SUM($G$3:G168)/J168</f>
        <v>-3.1522591834170561</v>
      </c>
    </row>
    <row r="169" spans="1:13" x14ac:dyDescent="0.3">
      <c r="A169" s="17">
        <v>41149.791666666664</v>
      </c>
      <c r="B169" s="13">
        <v>167</v>
      </c>
      <c r="C169" s="15">
        <v>579.56399999999996</v>
      </c>
      <c r="D169" s="15" t="s">
        <v>2</v>
      </c>
      <c r="E169" s="15">
        <f t="shared" si="10"/>
        <v>591.40600592943042</v>
      </c>
      <c r="F169" s="13">
        <f t="shared" si="11"/>
        <v>594.36650741178801</v>
      </c>
      <c r="G169" s="13">
        <f t="shared" si="12"/>
        <v>14.802507411788042</v>
      </c>
      <c r="H169" s="15">
        <f t="shared" si="13"/>
        <v>14.802507411788042</v>
      </c>
      <c r="I169" s="15">
        <f>SUMSQ($G$3:G169)/B169</f>
        <v>38566.189269545881</v>
      </c>
      <c r="J169" s="15">
        <f>SUM($H$3:H169)/B169</f>
        <v>155.44390626913088</v>
      </c>
      <c r="K169" s="15">
        <f t="shared" si="14"/>
        <v>2.5540764111967</v>
      </c>
      <c r="L169" s="15">
        <f>AVERAGE($K$3:K169)</f>
        <v>34.890356286755676</v>
      </c>
      <c r="M169" s="15">
        <f>SUM($G$3:G169)/J169</f>
        <v>-3.0742130508313927</v>
      </c>
    </row>
    <row r="170" spans="1:13" x14ac:dyDescent="0.3">
      <c r="A170" s="17">
        <v>41149.833333333336</v>
      </c>
      <c r="B170" s="13">
        <v>168</v>
      </c>
      <c r="C170" s="15">
        <v>427</v>
      </c>
      <c r="D170" s="15" t="s">
        <v>2</v>
      </c>
      <c r="E170" s="15">
        <f t="shared" si="10"/>
        <v>558.52480474354434</v>
      </c>
      <c r="F170" s="13">
        <f t="shared" si="11"/>
        <v>591.40600592943042</v>
      </c>
      <c r="G170" s="13">
        <f t="shared" si="12"/>
        <v>164.40600592943042</v>
      </c>
      <c r="H170" s="15">
        <f t="shared" si="13"/>
        <v>164.40600592943042</v>
      </c>
      <c r="I170" s="15">
        <f>SUMSQ($G$3:G170)/B170</f>
        <v>38497.517516665655</v>
      </c>
      <c r="J170" s="15">
        <f>SUM($H$3:H170)/B170</f>
        <v>155.49725210044218</v>
      </c>
      <c r="K170" s="15">
        <f t="shared" si="14"/>
        <v>38.502577501037571</v>
      </c>
      <c r="L170" s="15">
        <f>AVERAGE($K$3:K170)</f>
        <v>34.91185760350735</v>
      </c>
      <c r="M170" s="15">
        <f>SUM($G$3:G170)/J170</f>
        <v>-2.0158663588014112</v>
      </c>
    </row>
    <row r="171" spans="1:13" x14ac:dyDescent="0.3">
      <c r="A171" s="17">
        <v>41150.625</v>
      </c>
      <c r="B171" s="13">
        <v>169</v>
      </c>
      <c r="C171" s="15">
        <v>338</v>
      </c>
      <c r="D171" s="15" t="s">
        <v>2</v>
      </c>
      <c r="E171" s="15">
        <f t="shared" si="10"/>
        <v>514.41984379483551</v>
      </c>
      <c r="F171" s="13">
        <f t="shared" si="11"/>
        <v>558.52480474354434</v>
      </c>
      <c r="G171" s="13">
        <f t="shared" si="12"/>
        <v>220.52480474354434</v>
      </c>
      <c r="H171" s="15">
        <f t="shared" si="13"/>
        <v>220.52480474354434</v>
      </c>
      <c r="I171" s="15">
        <f>SUMSQ($G$3:G171)/B171</f>
        <v>38557.480072822531</v>
      </c>
      <c r="J171" s="15">
        <f>SUM($H$3:H171)/B171</f>
        <v>155.88203051844872</v>
      </c>
      <c r="K171" s="15">
        <f t="shared" si="14"/>
        <v>65.244025072054541</v>
      </c>
      <c r="L171" s="15">
        <f>AVERAGE($K$3:K171)</f>
        <v>35.091337884386334</v>
      </c>
      <c r="M171" s="15">
        <f>SUM($G$3:G171)/J171</f>
        <v>-0.59620005168459755</v>
      </c>
    </row>
    <row r="172" spans="1:13" x14ac:dyDescent="0.3">
      <c r="A172" s="17">
        <v>41150.666666666664</v>
      </c>
      <c r="B172" s="13">
        <v>170</v>
      </c>
      <c r="C172" s="15">
        <v>493</v>
      </c>
      <c r="D172" s="15" t="s">
        <v>2</v>
      </c>
      <c r="E172" s="15">
        <f t="shared" si="10"/>
        <v>510.13587503586848</v>
      </c>
      <c r="F172" s="13">
        <f t="shared" si="11"/>
        <v>514.41984379483551</v>
      </c>
      <c r="G172" s="13">
        <f t="shared" si="12"/>
        <v>21.419843794835515</v>
      </c>
      <c r="H172" s="15">
        <f t="shared" si="13"/>
        <v>21.419843794835515</v>
      </c>
      <c r="I172" s="15">
        <f>SUMSQ($G$3:G172)/B172</f>
        <v>38333.370247148254</v>
      </c>
      <c r="J172" s="15">
        <f>SUM($H$3:H172)/B172</f>
        <v>155.09107647889803</v>
      </c>
      <c r="K172" s="15">
        <f t="shared" si="14"/>
        <v>4.3447959015893538</v>
      </c>
      <c r="L172" s="15">
        <f>AVERAGE($K$3:K172)</f>
        <v>34.91047587272282</v>
      </c>
      <c r="M172" s="15">
        <f>SUM($G$3:G172)/J172</f>
        <v>-0.46112924405869582</v>
      </c>
    </row>
    <row r="173" spans="1:13" x14ac:dyDescent="0.3">
      <c r="A173" s="17">
        <v>41150.708333333336</v>
      </c>
      <c r="B173" s="13">
        <v>171</v>
      </c>
      <c r="C173" s="15">
        <v>844.428</v>
      </c>
      <c r="D173" s="15" t="s">
        <v>2</v>
      </c>
      <c r="E173" s="15">
        <f t="shared" si="10"/>
        <v>576.99430002869485</v>
      </c>
      <c r="F173" s="13">
        <f t="shared" si="11"/>
        <v>510.13587503586848</v>
      </c>
      <c r="G173" s="13">
        <f t="shared" si="12"/>
        <v>-334.29212496413152</v>
      </c>
      <c r="H173" s="15">
        <f t="shared" si="13"/>
        <v>334.29212496413152</v>
      </c>
      <c r="I173" s="15">
        <f>SUMSQ($G$3:G173)/B173</f>
        <v>38762.714425896127</v>
      </c>
      <c r="J173" s="15">
        <f>SUM($H$3:H173)/B173</f>
        <v>156.13903582676491</v>
      </c>
      <c r="K173" s="15">
        <f t="shared" si="14"/>
        <v>39.587996248837264</v>
      </c>
      <c r="L173" s="15">
        <f>AVERAGE($K$3:K173)</f>
        <v>34.937829793050973</v>
      </c>
      <c r="M173" s="15">
        <f>SUM($G$3:G173)/J173</f>
        <v>-2.5990243482183235</v>
      </c>
    </row>
    <row r="174" spans="1:13" x14ac:dyDescent="0.3">
      <c r="A174" s="17">
        <v>41150.75</v>
      </c>
      <c r="B174" s="13">
        <v>172</v>
      </c>
      <c r="C174" s="15">
        <v>811.56399999999996</v>
      </c>
      <c r="D174" s="15" t="s">
        <v>2</v>
      </c>
      <c r="E174" s="15">
        <f t="shared" si="10"/>
        <v>623.90824002295597</v>
      </c>
      <c r="F174" s="13">
        <f t="shared" si="11"/>
        <v>576.99430002869485</v>
      </c>
      <c r="G174" s="13">
        <f t="shared" si="12"/>
        <v>-234.56969997130511</v>
      </c>
      <c r="H174" s="15">
        <f t="shared" si="13"/>
        <v>234.56969997130511</v>
      </c>
      <c r="I174" s="15">
        <f>SUMSQ($G$3:G174)/B174</f>
        <v>38857.250645191081</v>
      </c>
      <c r="J174" s="15">
        <f>SUM($H$3:H174)/B174</f>
        <v>156.5950280601634</v>
      </c>
      <c r="K174" s="15">
        <f t="shared" si="14"/>
        <v>28.903413652072434</v>
      </c>
      <c r="L174" s="15">
        <f>AVERAGE($K$3:K174)</f>
        <v>34.902745978277842</v>
      </c>
      <c r="M174" s="15">
        <f>SUM($G$3:G174)/J174</f>
        <v>-4.0893945594898993</v>
      </c>
    </row>
    <row r="175" spans="1:13" x14ac:dyDescent="0.3">
      <c r="A175" s="17">
        <v>41150.791666666664</v>
      </c>
      <c r="B175" s="13">
        <v>173</v>
      </c>
      <c r="C175" s="15">
        <v>579.56399999999996</v>
      </c>
      <c r="D175" s="15" t="s">
        <v>2</v>
      </c>
      <c r="E175" s="15">
        <f t="shared" si="10"/>
        <v>615.03939201836488</v>
      </c>
      <c r="F175" s="13">
        <f t="shared" si="11"/>
        <v>623.90824002295597</v>
      </c>
      <c r="G175" s="13">
        <f t="shared" si="12"/>
        <v>44.344240022956001</v>
      </c>
      <c r="H175" s="15">
        <f t="shared" si="13"/>
        <v>44.344240022956001</v>
      </c>
      <c r="I175" s="15">
        <f>SUMSQ($G$3:G175)/B175</f>
        <v>38644.008801133401</v>
      </c>
      <c r="J175" s="15">
        <f>SUM($H$3:H175)/B175</f>
        <v>155.94617957439917</v>
      </c>
      <c r="K175" s="15">
        <f t="shared" si="14"/>
        <v>7.6513102992863606</v>
      </c>
      <c r="L175" s="15">
        <f>AVERAGE($K$3:K175)</f>
        <v>34.745223228688296</v>
      </c>
      <c r="M175" s="15">
        <f>SUM($G$3:G175)/J175</f>
        <v>-3.8220533352988406</v>
      </c>
    </row>
    <row r="176" spans="1:13" x14ac:dyDescent="0.3">
      <c r="A176" s="17">
        <v>41150.833333333336</v>
      </c>
      <c r="B176" s="13">
        <v>174</v>
      </c>
      <c r="C176" s="15">
        <v>427</v>
      </c>
      <c r="D176" s="15" t="s">
        <v>2</v>
      </c>
      <c r="E176" s="15">
        <f t="shared" si="10"/>
        <v>577.43151361469188</v>
      </c>
      <c r="F176" s="13">
        <f t="shared" si="11"/>
        <v>615.03939201836488</v>
      </c>
      <c r="G176" s="13">
        <f t="shared" si="12"/>
        <v>188.03939201836488</v>
      </c>
      <c r="H176" s="15">
        <f t="shared" si="13"/>
        <v>188.03939201836488</v>
      </c>
      <c r="I176" s="15">
        <f>SUMSQ($G$3:G176)/B176</f>
        <v>38625.128365211007</v>
      </c>
      <c r="J176" s="15">
        <f>SUM($H$3:H176)/B176</f>
        <v>156.13062332407713</v>
      </c>
      <c r="K176" s="15">
        <f t="shared" si="14"/>
        <v>44.037328341537439</v>
      </c>
      <c r="L176" s="15">
        <f>AVERAGE($K$3:K176)</f>
        <v>34.798626131635707</v>
      </c>
      <c r="M176" s="15">
        <f>SUM($G$3:G176)/J176</f>
        <v>-2.6131659187974421</v>
      </c>
    </row>
    <row r="177" spans="1:13" x14ac:dyDescent="0.3">
      <c r="A177" s="17">
        <v>41151.625</v>
      </c>
      <c r="B177" s="13">
        <v>175</v>
      </c>
      <c r="C177" s="15">
        <v>338</v>
      </c>
      <c r="D177" s="15" t="s">
        <v>2</v>
      </c>
      <c r="E177" s="15">
        <f t="shared" si="10"/>
        <v>529.54521089175353</v>
      </c>
      <c r="F177" s="13">
        <f t="shared" si="11"/>
        <v>577.43151361469188</v>
      </c>
      <c r="G177" s="13">
        <f t="shared" si="12"/>
        <v>239.43151361469188</v>
      </c>
      <c r="H177" s="15">
        <f t="shared" si="13"/>
        <v>239.43151361469188</v>
      </c>
      <c r="I177" s="15">
        <f>SUMSQ($G$3:G177)/B177</f>
        <v>38731.998772905928</v>
      </c>
      <c r="J177" s="15">
        <f>SUM($H$3:H177)/B177</f>
        <v>156.60662841145208</v>
      </c>
      <c r="K177" s="15">
        <f t="shared" si="14"/>
        <v>70.837725921506475</v>
      </c>
      <c r="L177" s="15">
        <f>AVERAGE($K$3:K177)</f>
        <v>35.004563844720685</v>
      </c>
      <c r="M177" s="15">
        <f>SUM($G$3:G177)/J177</f>
        <v>-1.076351057718455</v>
      </c>
    </row>
    <row r="178" spans="1:13" x14ac:dyDescent="0.3">
      <c r="A178" s="17">
        <v>41151.666666666664</v>
      </c>
      <c r="B178" s="13">
        <v>176</v>
      </c>
      <c r="C178" s="15">
        <v>482</v>
      </c>
      <c r="D178" s="15" t="s">
        <v>2</v>
      </c>
      <c r="E178" s="15">
        <f t="shared" si="10"/>
        <v>520.03616871340284</v>
      </c>
      <c r="F178" s="13">
        <f t="shared" si="11"/>
        <v>529.54521089175353</v>
      </c>
      <c r="G178" s="13">
        <f t="shared" si="12"/>
        <v>47.545210891753527</v>
      </c>
      <c r="H178" s="15">
        <f t="shared" si="13"/>
        <v>47.545210891753527</v>
      </c>
      <c r="I178" s="15">
        <f>SUMSQ($G$3:G178)/B178</f>
        <v>38524.77461555272</v>
      </c>
      <c r="J178" s="15">
        <f>SUM($H$3:H178)/B178</f>
        <v>155.98696126645379</v>
      </c>
      <c r="K178" s="15">
        <f t="shared" si="14"/>
        <v>9.8641516372932632</v>
      </c>
      <c r="L178" s="15">
        <f>AVERAGE($K$3:K178)</f>
        <v>34.861720593542117</v>
      </c>
      <c r="M178" s="15">
        <f>SUM($G$3:G178)/J178</f>
        <v>-0.77582445521143661</v>
      </c>
    </row>
    <row r="179" spans="1:13" x14ac:dyDescent="0.3">
      <c r="A179" s="17">
        <v>41151.708333333336</v>
      </c>
      <c r="B179" s="13">
        <v>177</v>
      </c>
      <c r="C179" s="15">
        <v>844</v>
      </c>
      <c r="D179" s="15" t="s">
        <v>2</v>
      </c>
      <c r="E179" s="15">
        <f t="shared" si="10"/>
        <v>584.82893497072223</v>
      </c>
      <c r="F179" s="13">
        <f t="shared" si="11"/>
        <v>520.03616871340284</v>
      </c>
      <c r="G179" s="13">
        <f t="shared" si="12"/>
        <v>-323.96383128659716</v>
      </c>
      <c r="H179" s="15">
        <f t="shared" si="13"/>
        <v>323.96383128659716</v>
      </c>
      <c r="I179" s="15">
        <f>SUMSQ($G$3:G179)/B179</f>
        <v>38900.072860560278</v>
      </c>
      <c r="J179" s="15">
        <f>SUM($H$3:H179)/B179</f>
        <v>156.93598313097436</v>
      </c>
      <c r="K179" s="15">
        <f t="shared" si="14"/>
        <v>38.384340199833787</v>
      </c>
      <c r="L179" s="15">
        <f>AVERAGE($K$3:K179)</f>
        <v>34.881622399227382</v>
      </c>
      <c r="M179" s="15">
        <f>SUM($G$3:G179)/J179</f>
        <v>-2.8354385122745329</v>
      </c>
    </row>
    <row r="180" spans="1:13" x14ac:dyDescent="0.3">
      <c r="A180" s="17">
        <v>41151.75</v>
      </c>
      <c r="B180" s="13">
        <v>178</v>
      </c>
      <c r="C180" s="15">
        <v>811.56399999999996</v>
      </c>
      <c r="D180" s="15" t="s">
        <v>2</v>
      </c>
      <c r="E180" s="15">
        <f t="shared" si="10"/>
        <v>630.17594797657785</v>
      </c>
      <c r="F180" s="13">
        <f t="shared" si="11"/>
        <v>584.82893497072223</v>
      </c>
      <c r="G180" s="13">
        <f t="shared" si="12"/>
        <v>-226.73506502927773</v>
      </c>
      <c r="H180" s="15">
        <f t="shared" si="13"/>
        <v>226.73506502927773</v>
      </c>
      <c r="I180" s="15">
        <f>SUMSQ($G$3:G180)/B180</f>
        <v>38970.346550747192</v>
      </c>
      <c r="J180" s="15">
        <f>SUM($H$3:H180)/B180</f>
        <v>157.32811280456033</v>
      </c>
      <c r="K180" s="15">
        <f t="shared" si="14"/>
        <v>27.938038778121964</v>
      </c>
      <c r="L180" s="15">
        <f>AVERAGE($K$3:K180)</f>
        <v>34.842613502479601</v>
      </c>
      <c r="M180" s="15">
        <f>SUM($G$3:G180)/J180</f>
        <v>-4.2695318947538938</v>
      </c>
    </row>
    <row r="181" spans="1:13" x14ac:dyDescent="0.3">
      <c r="A181" s="17">
        <v>41151.791666666664</v>
      </c>
      <c r="B181" s="13">
        <v>179</v>
      </c>
      <c r="C181" s="15">
        <v>579.56399999999996</v>
      </c>
      <c r="D181" s="15" t="s">
        <v>2</v>
      </c>
      <c r="E181" s="15">
        <f t="shared" si="10"/>
        <v>620.05355838126229</v>
      </c>
      <c r="F181" s="13">
        <f t="shared" si="11"/>
        <v>630.17594797657785</v>
      </c>
      <c r="G181" s="13">
        <f t="shared" si="12"/>
        <v>50.611947976577881</v>
      </c>
      <c r="H181" s="15">
        <f t="shared" si="13"/>
        <v>50.611947976577881</v>
      </c>
      <c r="I181" s="15">
        <f>SUMSQ($G$3:G181)/B181</f>
        <v>38766.945560396562</v>
      </c>
      <c r="J181" s="15">
        <f>SUM($H$3:H181)/B181</f>
        <v>156.73193311278391</v>
      </c>
      <c r="K181" s="15">
        <f t="shared" si="14"/>
        <v>8.7327625553999013</v>
      </c>
      <c r="L181" s="15">
        <f>AVERAGE($K$3:K181)</f>
        <v>34.69674841338977</v>
      </c>
      <c r="M181" s="15">
        <f>SUM($G$3:G181)/J181</f>
        <v>-3.9628519552361103</v>
      </c>
    </row>
    <row r="182" spans="1:13" x14ac:dyDescent="0.3">
      <c r="A182" s="17">
        <v>41151.833333333336</v>
      </c>
      <c r="B182" s="13">
        <v>180</v>
      </c>
      <c r="C182" s="15">
        <v>427</v>
      </c>
      <c r="D182" s="15" t="s">
        <v>2</v>
      </c>
      <c r="E182" s="15">
        <f t="shared" si="10"/>
        <v>581.44284670500986</v>
      </c>
      <c r="F182" s="13">
        <f t="shared" si="11"/>
        <v>620.05355838126229</v>
      </c>
      <c r="G182" s="13">
        <f t="shared" si="12"/>
        <v>193.05355838126229</v>
      </c>
      <c r="H182" s="15">
        <f t="shared" si="13"/>
        <v>193.05355838126229</v>
      </c>
      <c r="I182" s="15">
        <f>SUMSQ($G$3:G182)/B182</f>
        <v>38758.627398414734</v>
      </c>
      <c r="J182" s="15">
        <f>SUM($H$3:H182)/B182</f>
        <v>156.93371991983102</v>
      </c>
      <c r="K182" s="15">
        <f t="shared" si="14"/>
        <v>45.211606178281563</v>
      </c>
      <c r="L182" s="15">
        <f>AVERAGE($K$3:K182)</f>
        <v>34.755164289861391</v>
      </c>
      <c r="M182" s="15">
        <f>SUM($G$3:G182)/J182</f>
        <v>-2.7275966530414073</v>
      </c>
    </row>
    <row r="183" spans="1:13" x14ac:dyDescent="0.3">
      <c r="A183" s="17">
        <v>41152.625</v>
      </c>
      <c r="B183" s="13">
        <v>181</v>
      </c>
      <c r="C183" s="15">
        <v>499</v>
      </c>
      <c r="D183" s="15" t="s">
        <v>2</v>
      </c>
      <c r="E183" s="15">
        <f t="shared" si="10"/>
        <v>564.95427736400791</v>
      </c>
      <c r="F183" s="13">
        <f t="shared" si="11"/>
        <v>581.44284670500986</v>
      </c>
      <c r="G183" s="13">
        <f t="shared" si="12"/>
        <v>82.442846705009856</v>
      </c>
      <c r="H183" s="15">
        <f t="shared" si="13"/>
        <v>82.442846705009856</v>
      </c>
      <c r="I183" s="15">
        <f>SUMSQ($G$3:G183)/B183</f>
        <v>38582.042843577226</v>
      </c>
      <c r="J183" s="15">
        <f>SUM($H$3:H183)/B183</f>
        <v>156.52216813411377</v>
      </c>
      <c r="K183" s="15">
        <f t="shared" si="14"/>
        <v>16.521612566134237</v>
      </c>
      <c r="L183" s="15">
        <f>AVERAGE($K$3:K183)</f>
        <v>34.654426435034168</v>
      </c>
      <c r="M183" s="15">
        <f>SUM($G$3:G183)/J183</f>
        <v>-2.2080517195591662</v>
      </c>
    </row>
    <row r="184" spans="1:13" x14ac:dyDescent="0.3">
      <c r="A184" s="17">
        <v>41152.666666666664</v>
      </c>
      <c r="B184" s="13">
        <v>182</v>
      </c>
      <c r="C184" s="15">
        <v>528</v>
      </c>
      <c r="D184" s="15" t="s">
        <v>2</v>
      </c>
      <c r="E184" s="15">
        <f t="shared" si="10"/>
        <v>557.5634218912063</v>
      </c>
      <c r="F184" s="13">
        <f t="shared" si="11"/>
        <v>564.95427736400791</v>
      </c>
      <c r="G184" s="13">
        <f t="shared" si="12"/>
        <v>36.954277364007908</v>
      </c>
      <c r="H184" s="15">
        <f t="shared" si="13"/>
        <v>36.954277364007908</v>
      </c>
      <c r="I184" s="15">
        <f>SUMSQ($G$3:G184)/B184</f>
        <v>38377.556996170184</v>
      </c>
      <c r="J184" s="15">
        <f>SUM($H$3:H184)/B184</f>
        <v>155.86520170131098</v>
      </c>
      <c r="K184" s="15">
        <f t="shared" si="14"/>
        <v>6.9989161674257394</v>
      </c>
      <c r="L184" s="15">
        <f>AVERAGE($K$3:K184)</f>
        <v>34.50247308191544</v>
      </c>
      <c r="M184" s="15">
        <f>SUM($G$3:G184)/J184</f>
        <v>-1.9802673192258464</v>
      </c>
    </row>
    <row r="185" spans="1:13" x14ac:dyDescent="0.3">
      <c r="A185" s="17">
        <v>41152.708333333336</v>
      </c>
      <c r="B185" s="13">
        <v>183</v>
      </c>
      <c r="C185" s="15">
        <v>617</v>
      </c>
      <c r="D185" s="15" t="s">
        <v>2</v>
      </c>
      <c r="E185" s="15">
        <f t="shared" si="10"/>
        <v>569.45073751296502</v>
      </c>
      <c r="F185" s="13">
        <f t="shared" si="11"/>
        <v>557.5634218912063</v>
      </c>
      <c r="G185" s="13">
        <f t="shared" si="12"/>
        <v>-59.436578108793697</v>
      </c>
      <c r="H185" s="15">
        <f t="shared" si="13"/>
        <v>59.436578108793697</v>
      </c>
      <c r="I185" s="15">
        <f>SUMSQ($G$3:G185)/B185</f>
        <v>38187.147978799214</v>
      </c>
      <c r="J185" s="15">
        <f>SUM($H$3:H185)/B185</f>
        <v>155.33826933195297</v>
      </c>
      <c r="K185" s="15">
        <f t="shared" si="14"/>
        <v>9.6331569058012469</v>
      </c>
      <c r="L185" s="15">
        <f>AVERAGE($K$3:K185)</f>
        <v>34.366575179313728</v>
      </c>
      <c r="M185" s="15">
        <f>SUM($G$3:G185)/J185</f>
        <v>-2.3696114603661833</v>
      </c>
    </row>
    <row r="186" spans="1:13" x14ac:dyDescent="0.3">
      <c r="A186" s="17">
        <v>41152.75</v>
      </c>
      <c r="B186" s="13">
        <v>184</v>
      </c>
      <c r="C186" s="15">
        <v>546</v>
      </c>
      <c r="D186" s="15" t="s">
        <v>2</v>
      </c>
      <c r="E186" s="15">
        <f t="shared" si="10"/>
        <v>564.76059001037208</v>
      </c>
      <c r="F186" s="13">
        <f t="shared" si="11"/>
        <v>569.45073751296502</v>
      </c>
      <c r="G186" s="13">
        <f t="shared" si="12"/>
        <v>23.45073751296502</v>
      </c>
      <c r="H186" s="15">
        <f t="shared" si="13"/>
        <v>23.45073751296502</v>
      </c>
      <c r="I186" s="15">
        <f>SUMSQ($G$3:G186)/B186</f>
        <v>37982.597919620428</v>
      </c>
      <c r="J186" s="15">
        <f>SUM($H$3:H186)/B186</f>
        <v>154.62148926771934</v>
      </c>
      <c r="K186" s="15">
        <f t="shared" si="14"/>
        <v>4.2950068705064144</v>
      </c>
      <c r="L186" s="15">
        <f>AVERAGE($K$3:K186)</f>
        <v>34.203142742852819</v>
      </c>
      <c r="M186" s="15">
        <f>SUM($G$3:G186)/J186</f>
        <v>-2.2289308385379196</v>
      </c>
    </row>
    <row r="187" spans="1:13" x14ac:dyDescent="0.3">
      <c r="A187" s="17">
        <v>41152.791666666664</v>
      </c>
      <c r="B187" s="13">
        <v>185</v>
      </c>
      <c r="C187" s="15">
        <v>452</v>
      </c>
      <c r="D187" s="15" t="s">
        <v>2</v>
      </c>
      <c r="E187" s="15">
        <f t="shared" si="10"/>
        <v>542.20847200829769</v>
      </c>
      <c r="F187" s="13">
        <f t="shared" si="11"/>
        <v>564.76059001037208</v>
      </c>
      <c r="G187" s="13">
        <f t="shared" si="12"/>
        <v>112.76059001037208</v>
      </c>
      <c r="H187" s="15">
        <f t="shared" si="13"/>
        <v>112.76059001037208</v>
      </c>
      <c r="I187" s="15">
        <f>SUMSQ($G$3:G187)/B187</f>
        <v>37846.016042538628</v>
      </c>
      <c r="J187" s="15">
        <f>SUM($H$3:H187)/B187</f>
        <v>154.39521413659855</v>
      </c>
      <c r="K187" s="15">
        <f t="shared" si="14"/>
        <v>24.947033188135418</v>
      </c>
      <c r="L187" s="15">
        <f>AVERAGE($K$3:K187)</f>
        <v>34.153109718232727</v>
      </c>
      <c r="M187" s="15">
        <f>SUM($G$3:G187)/J187</f>
        <v>-1.5018601257546467</v>
      </c>
    </row>
    <row r="188" spans="1:13" x14ac:dyDescent="0.3">
      <c r="A188" s="17">
        <v>41152.833333333336</v>
      </c>
      <c r="B188" s="13">
        <v>186</v>
      </c>
      <c r="C188" s="15">
        <v>356</v>
      </c>
      <c r="D188" s="15" t="s">
        <v>2</v>
      </c>
      <c r="E188" s="15">
        <f t="shared" si="10"/>
        <v>504.96677760663817</v>
      </c>
      <c r="F188" s="13">
        <f t="shared" si="11"/>
        <v>542.20847200829769</v>
      </c>
      <c r="G188" s="13">
        <f t="shared" si="12"/>
        <v>186.20847200829769</v>
      </c>
      <c r="H188" s="15">
        <f t="shared" si="13"/>
        <v>186.20847200829769</v>
      </c>
      <c r="I188" s="15">
        <f>SUMSQ($G$3:G188)/B188</f>
        <v>37828.960015684468</v>
      </c>
      <c r="J188" s="15">
        <f>SUM($H$3:H188)/B188</f>
        <v>154.56625315741414</v>
      </c>
      <c r="K188" s="15">
        <f t="shared" si="14"/>
        <v>52.305750564128559</v>
      </c>
      <c r="L188" s="15">
        <f>AVERAGE($K$3:K188)</f>
        <v>34.250704561490231</v>
      </c>
      <c r="M188" s="15">
        <f>SUM($G$3:G188)/J188</f>
        <v>-0.29548198767745754</v>
      </c>
    </row>
    <row r="189" spans="1:13" x14ac:dyDescent="0.3">
      <c r="A189" s="17">
        <v>41153.625</v>
      </c>
      <c r="B189" s="13">
        <v>187</v>
      </c>
      <c r="C189" s="15">
        <v>499</v>
      </c>
      <c r="D189" s="15" t="s">
        <v>2</v>
      </c>
      <c r="E189" s="15">
        <f t="shared" si="10"/>
        <v>503.77342208531059</v>
      </c>
      <c r="F189" s="13">
        <f t="shared" si="11"/>
        <v>504.96677760663817</v>
      </c>
      <c r="G189" s="13">
        <f t="shared" si="12"/>
        <v>5.9667776066381748</v>
      </c>
      <c r="H189" s="15">
        <f t="shared" si="13"/>
        <v>5.9667776066381748</v>
      </c>
      <c r="I189" s="15">
        <f>SUMSQ($G$3:G189)/B189</f>
        <v>37626.856499210255</v>
      </c>
      <c r="J189" s="15">
        <f>SUM($H$3:H189)/B189</f>
        <v>153.77160355553832</v>
      </c>
      <c r="K189" s="15">
        <f t="shared" si="14"/>
        <v>1.1957470153583516</v>
      </c>
      <c r="L189" s="15">
        <f>AVERAGE($K$3:K189)</f>
        <v>34.073940082633911</v>
      </c>
      <c r="M189" s="15">
        <f>SUM($G$3:G189)/J189</f>
        <v>-0.25820610038596181</v>
      </c>
    </row>
    <row r="190" spans="1:13" x14ac:dyDescent="0.3">
      <c r="A190" s="17">
        <v>41153.666666666664</v>
      </c>
      <c r="B190" s="13">
        <v>188</v>
      </c>
      <c r="C190" s="15">
        <v>462</v>
      </c>
      <c r="D190" s="15" t="s">
        <v>2</v>
      </c>
      <c r="E190" s="15">
        <f t="shared" si="10"/>
        <v>495.41873766824847</v>
      </c>
      <c r="F190" s="13">
        <f t="shared" si="11"/>
        <v>503.77342208531059</v>
      </c>
      <c r="G190" s="13">
        <f t="shared" si="12"/>
        <v>41.773422085310585</v>
      </c>
      <c r="H190" s="15">
        <f t="shared" si="13"/>
        <v>41.773422085310585</v>
      </c>
      <c r="I190" s="15">
        <f>SUMSQ($G$3:G190)/B190</f>
        <v>37435.995660345929</v>
      </c>
      <c r="J190" s="15">
        <f>SUM($H$3:H190)/B190</f>
        <v>153.17586854771795</v>
      </c>
      <c r="K190" s="15">
        <f t="shared" si="14"/>
        <v>9.0418662522317277</v>
      </c>
      <c r="L190" s="15">
        <f>AVERAGE($K$3:K190)</f>
        <v>33.940790753748793</v>
      </c>
      <c r="M190" s="15">
        <f>SUM($G$3:G190)/J190</f>
        <v>1.3505103648193094E-2</v>
      </c>
    </row>
    <row r="191" spans="1:13" x14ac:dyDescent="0.3">
      <c r="A191" s="17">
        <v>41153.708333333336</v>
      </c>
      <c r="B191" s="13">
        <v>189</v>
      </c>
      <c r="C191" s="15">
        <v>463</v>
      </c>
      <c r="D191" s="15" t="s">
        <v>2</v>
      </c>
      <c r="E191" s="15">
        <f t="shared" si="10"/>
        <v>488.93499013459882</v>
      </c>
      <c r="F191" s="13">
        <f t="shared" si="11"/>
        <v>495.41873766824847</v>
      </c>
      <c r="G191" s="13">
        <f t="shared" si="12"/>
        <v>32.418737668248468</v>
      </c>
      <c r="H191" s="15">
        <f t="shared" si="13"/>
        <v>32.418737668248468</v>
      </c>
      <c r="I191" s="15">
        <f>SUMSQ($G$3:G191)/B191</f>
        <v>37243.482321148345</v>
      </c>
      <c r="J191" s="15">
        <f>SUM($H$3:H191)/B191</f>
        <v>152.53694192930809</v>
      </c>
      <c r="K191" s="15">
        <f t="shared" si="14"/>
        <v>7.0018871853668401</v>
      </c>
      <c r="L191" s="15">
        <f>AVERAGE($K$3:K191)</f>
        <v>33.7982568724346</v>
      </c>
      <c r="M191" s="15">
        <f>SUM($G$3:G191)/J191</f>
        <v>0.22609207457017383</v>
      </c>
    </row>
    <row r="192" spans="1:13" x14ac:dyDescent="0.3">
      <c r="A192" s="17">
        <v>41153.75</v>
      </c>
      <c r="B192" s="13">
        <v>190</v>
      </c>
      <c r="C192" s="15">
        <v>442</v>
      </c>
      <c r="D192" s="15" t="s">
        <v>2</v>
      </c>
      <c r="E192" s="15">
        <f t="shared" si="10"/>
        <v>479.54799210767908</v>
      </c>
      <c r="F192" s="13">
        <f t="shared" si="11"/>
        <v>488.93499013459882</v>
      </c>
      <c r="G192" s="13">
        <f t="shared" si="12"/>
        <v>46.93499013459882</v>
      </c>
      <c r="H192" s="15">
        <f t="shared" si="13"/>
        <v>46.93499013459882</v>
      </c>
      <c r="I192" s="15">
        <f>SUMSQ($G$3:G192)/B192</f>
        <v>37059.058168399861</v>
      </c>
      <c r="J192" s="15">
        <f>SUM($H$3:H192)/B192</f>
        <v>151.98114218302013</v>
      </c>
      <c r="K192" s="15">
        <f t="shared" si="14"/>
        <v>10.618776048551769</v>
      </c>
      <c r="L192" s="15">
        <f>AVERAGE($K$3:K192)</f>
        <v>33.676259604940483</v>
      </c>
      <c r="M192" s="15">
        <f>SUM($G$3:G192)/J192</f>
        <v>0.53574004389264962</v>
      </c>
    </row>
    <row r="193" spans="1:13" x14ac:dyDescent="0.3">
      <c r="A193" s="17">
        <v>41153.791666666664</v>
      </c>
      <c r="B193" s="13">
        <v>191</v>
      </c>
      <c r="C193" s="15">
        <v>392</v>
      </c>
      <c r="D193" s="15" t="s">
        <v>2</v>
      </c>
      <c r="E193" s="15">
        <f t="shared" si="10"/>
        <v>462.03839368614331</v>
      </c>
      <c r="F193" s="13">
        <f t="shared" si="11"/>
        <v>479.54799210767908</v>
      </c>
      <c r="G193" s="13">
        <f t="shared" si="12"/>
        <v>87.547992107679079</v>
      </c>
      <c r="H193" s="15">
        <f t="shared" si="13"/>
        <v>87.547992107679079</v>
      </c>
      <c r="I193" s="15">
        <f>SUMSQ($G$3:G193)/B193</f>
        <v>36905.160748262089</v>
      </c>
      <c r="J193" s="15">
        <f>SUM($H$3:H193)/B193</f>
        <v>151.64379584754715</v>
      </c>
      <c r="K193" s="15">
        <f t="shared" si="14"/>
        <v>22.333671456040584</v>
      </c>
      <c r="L193" s="15">
        <f>AVERAGE($K$3:K193)</f>
        <v>33.616874326673994</v>
      </c>
      <c r="M193" s="15">
        <f>SUM($G$3:G193)/J193</f>
        <v>1.1142584168859579</v>
      </c>
    </row>
    <row r="194" spans="1:13" x14ac:dyDescent="0.3">
      <c r="A194" s="17">
        <v>41153.833333333336</v>
      </c>
      <c r="B194" s="13">
        <v>192</v>
      </c>
      <c r="C194" s="15">
        <v>207</v>
      </c>
      <c r="D194" s="15" t="s">
        <v>2</v>
      </c>
      <c r="E194" s="15">
        <f t="shared" si="10"/>
        <v>411.03071494891469</v>
      </c>
      <c r="F194" s="13">
        <f t="shared" si="11"/>
        <v>462.03839368614331</v>
      </c>
      <c r="G194" s="13">
        <f t="shared" si="12"/>
        <v>255.03839368614331</v>
      </c>
      <c r="H194" s="15">
        <f t="shared" si="13"/>
        <v>255.03839368614331</v>
      </c>
      <c r="I194" s="15">
        <f>SUMSQ($G$3:G194)/B194</f>
        <v>37051.720235271183</v>
      </c>
      <c r="J194" s="15">
        <f>SUM($H$3:H194)/B194</f>
        <v>152.1823093779565</v>
      </c>
      <c r="K194" s="15">
        <f t="shared" si="14"/>
        <v>123.20695347156681</v>
      </c>
      <c r="L194" s="15">
        <f>AVERAGE($K$3:K194)</f>
        <v>34.083489322220309</v>
      </c>
      <c r="M194" s="15">
        <f>SUM($G$3:G194)/J194</f>
        <v>2.7861896123862211</v>
      </c>
    </row>
    <row r="195" spans="1:13" x14ac:dyDescent="0.3">
      <c r="A195" s="17">
        <v>41154.625</v>
      </c>
      <c r="B195" s="13">
        <v>193</v>
      </c>
      <c r="C195" s="15">
        <v>355</v>
      </c>
      <c r="D195" s="15" t="s">
        <v>2</v>
      </c>
      <c r="E195" s="15">
        <f t="shared" si="10"/>
        <v>399.82457195913179</v>
      </c>
      <c r="F195" s="13">
        <f t="shared" si="11"/>
        <v>411.03071494891469</v>
      </c>
      <c r="G195" s="13">
        <f t="shared" si="12"/>
        <v>56.030714948914692</v>
      </c>
      <c r="H195" s="15">
        <f t="shared" si="13"/>
        <v>56.030714948914692</v>
      </c>
      <c r="I195" s="15">
        <f>SUMSQ($G$3:G195)/B195</f>
        <v>36876.00894398836</v>
      </c>
      <c r="J195" s="15">
        <f>SUM($H$3:H195)/B195</f>
        <v>151.68411458816874</v>
      </c>
      <c r="K195" s="15">
        <f t="shared" si="14"/>
        <v>15.783299985609773</v>
      </c>
      <c r="L195" s="15">
        <f>AVERAGE($K$3:K195)</f>
        <v>33.988669688351862</v>
      </c>
      <c r="M195" s="15">
        <f>SUM($G$3:G195)/J195</f>
        <v>3.1647314277441554</v>
      </c>
    </row>
    <row r="196" spans="1:13" x14ac:dyDescent="0.3">
      <c r="A196" s="17">
        <v>41154.666666666664</v>
      </c>
      <c r="B196" s="13">
        <v>194</v>
      </c>
      <c r="C196" s="15">
        <v>474</v>
      </c>
      <c r="D196" s="15" t="s">
        <v>2</v>
      </c>
      <c r="E196" s="15">
        <f t="shared" ref="E196:E259" si="15">$P$2*C196+(1-$P$2)*E195</f>
        <v>414.65965756730549</v>
      </c>
      <c r="F196" s="13">
        <f t="shared" ref="F196:F259" si="16">E195</f>
        <v>399.82457195913179</v>
      </c>
      <c r="G196" s="13">
        <f t="shared" ref="G196:G259" si="17">F196-C196</f>
        <v>-74.175428040868212</v>
      </c>
      <c r="H196" s="15">
        <f t="shared" ref="H196:H259" si="18">ABS(G196)</f>
        <v>74.175428040868212</v>
      </c>
      <c r="I196" s="15">
        <f>SUMSQ($G$3:G196)/B196</f>
        <v>36714.287218117526</v>
      </c>
      <c r="J196" s="15">
        <f>SUM($H$3:H196)/B196</f>
        <v>151.28458527606924</v>
      </c>
      <c r="K196" s="15">
        <f t="shared" ref="K196:K259" si="19">(H196/C196)*100</f>
        <v>15.648824481195826</v>
      </c>
      <c r="L196" s="15">
        <f>AVERAGE($K$3:K196)</f>
        <v>33.894134403778892</v>
      </c>
      <c r="M196" s="15">
        <f>SUM($G$3:G196)/J196</f>
        <v>2.6827852668877044</v>
      </c>
    </row>
    <row r="197" spans="1:13" x14ac:dyDescent="0.3">
      <c r="A197" s="17">
        <v>41154.708333333336</v>
      </c>
      <c r="B197" s="13">
        <v>195</v>
      </c>
      <c r="C197" s="15">
        <v>503</v>
      </c>
      <c r="D197" s="15" t="s">
        <v>2</v>
      </c>
      <c r="E197" s="15">
        <f t="shared" si="15"/>
        <v>432.32772605384446</v>
      </c>
      <c r="F197" s="13">
        <f t="shared" si="16"/>
        <v>414.65965756730549</v>
      </c>
      <c r="G197" s="13">
        <f t="shared" si="17"/>
        <v>-88.340342432694513</v>
      </c>
      <c r="H197" s="15">
        <f t="shared" si="18"/>
        <v>88.340342432694513</v>
      </c>
      <c r="I197" s="15">
        <f>SUMSQ($G$3:G197)/B197</f>
        <v>36566.029417517566</v>
      </c>
      <c r="J197" s="15">
        <f>SUM($H$3:H197)/B197</f>
        <v>150.96179428712887</v>
      </c>
      <c r="K197" s="15">
        <f t="shared" si="19"/>
        <v>17.562692332543641</v>
      </c>
      <c r="L197" s="15">
        <f>AVERAGE($K$3:K197)</f>
        <v>33.810383418798196</v>
      </c>
      <c r="M197" s="15">
        <f>SUM($G$3:G197)/J197</f>
        <v>2.1033382356944661</v>
      </c>
    </row>
    <row r="198" spans="1:13" x14ac:dyDescent="0.3">
      <c r="A198" s="17">
        <v>41154.75</v>
      </c>
      <c r="B198" s="13">
        <v>196</v>
      </c>
      <c r="C198" s="15">
        <v>500</v>
      </c>
      <c r="D198" s="15" t="s">
        <v>2</v>
      </c>
      <c r="E198" s="15">
        <f t="shared" si="15"/>
        <v>445.86218084307558</v>
      </c>
      <c r="F198" s="13">
        <f t="shared" si="16"/>
        <v>432.32772605384446</v>
      </c>
      <c r="G198" s="13">
        <f t="shared" si="17"/>
        <v>-67.672273946155542</v>
      </c>
      <c r="H198" s="15">
        <f t="shared" si="18"/>
        <v>67.672273946155542</v>
      </c>
      <c r="I198" s="15">
        <f>SUMSQ($G$3:G198)/B198</f>
        <v>36402.833025902903</v>
      </c>
      <c r="J198" s="15">
        <f>SUM($H$3:H198)/B198</f>
        <v>150.53684775477694</v>
      </c>
      <c r="K198" s="15">
        <f t="shared" si="19"/>
        <v>13.534454789231109</v>
      </c>
      <c r="L198" s="15">
        <f>AVERAGE($K$3:K198)</f>
        <v>33.70693480334122</v>
      </c>
      <c r="M198" s="15">
        <f>SUM($G$3:G198)/J198</f>
        <v>1.659736096733011</v>
      </c>
    </row>
    <row r="199" spans="1:13" x14ac:dyDescent="0.3">
      <c r="A199" s="17">
        <v>41154.791666666664</v>
      </c>
      <c r="B199" s="13">
        <v>197</v>
      </c>
      <c r="C199" s="15">
        <v>292</v>
      </c>
      <c r="D199" s="15" t="s">
        <v>2</v>
      </c>
      <c r="E199" s="15">
        <f t="shared" si="15"/>
        <v>415.08974467446046</v>
      </c>
      <c r="F199" s="13">
        <f t="shared" si="16"/>
        <v>445.86218084307558</v>
      </c>
      <c r="G199" s="13">
        <f t="shared" si="17"/>
        <v>153.86218084307558</v>
      </c>
      <c r="H199" s="15">
        <f t="shared" si="18"/>
        <v>153.86218084307558</v>
      </c>
      <c r="I199" s="15">
        <f>SUMSQ($G$3:G199)/B199</f>
        <v>36338.217481069827</v>
      </c>
      <c r="J199" s="15">
        <f>SUM($H$3:H199)/B199</f>
        <v>150.55372761816932</v>
      </c>
      <c r="K199" s="15">
        <f t="shared" si="19"/>
        <v>52.692527685984793</v>
      </c>
      <c r="L199" s="15">
        <f>AVERAGE($K$3:K199)</f>
        <v>33.803308371273424</v>
      </c>
      <c r="M199" s="15">
        <f>SUM($G$3:G199)/J199</f>
        <v>2.6815252424301921</v>
      </c>
    </row>
    <row r="200" spans="1:13" x14ac:dyDescent="0.3">
      <c r="A200" s="17">
        <v>41154.833333333336</v>
      </c>
      <c r="B200" s="13">
        <v>198</v>
      </c>
      <c r="C200" s="15">
        <v>104</v>
      </c>
      <c r="D200" s="15" t="s">
        <v>2</v>
      </c>
      <c r="E200" s="15">
        <f t="shared" si="15"/>
        <v>352.87179573956843</v>
      </c>
      <c r="F200" s="13">
        <f t="shared" si="16"/>
        <v>415.08974467446046</v>
      </c>
      <c r="G200" s="13">
        <f t="shared" si="17"/>
        <v>311.08974467446046</v>
      </c>
      <c r="H200" s="15">
        <f t="shared" si="18"/>
        <v>311.08974467446046</v>
      </c>
      <c r="I200" s="15">
        <f>SUMSQ($G$3:G200)/B200</f>
        <v>36643.462995012007</v>
      </c>
      <c r="J200" s="15">
        <f>SUM($H$3:H200)/B200</f>
        <v>151.36451558310009</v>
      </c>
      <c r="K200" s="15">
        <f t="shared" si="19"/>
        <v>299.12475449467354</v>
      </c>
      <c r="L200" s="15">
        <f>AVERAGE($K$3:K200)</f>
        <v>35.14331567492696</v>
      </c>
      <c r="M200" s="15">
        <f>SUM($G$3:G200)/J200</f>
        <v>4.7223972069735822</v>
      </c>
    </row>
    <row r="201" spans="1:13" x14ac:dyDescent="0.3">
      <c r="A201" s="17">
        <v>41155.625</v>
      </c>
      <c r="B201" s="13">
        <v>199</v>
      </c>
      <c r="C201" s="15">
        <v>449</v>
      </c>
      <c r="D201" s="15" t="s">
        <v>2</v>
      </c>
      <c r="E201" s="15">
        <f t="shared" si="15"/>
        <v>372.09743659165474</v>
      </c>
      <c r="F201" s="13">
        <f t="shared" si="16"/>
        <v>352.87179573956843</v>
      </c>
      <c r="G201" s="13">
        <f t="shared" si="17"/>
        <v>-96.128204260431573</v>
      </c>
      <c r="H201" s="15">
        <f t="shared" si="18"/>
        <v>96.128204260431573</v>
      </c>
      <c r="I201" s="15">
        <f>SUMSQ($G$3:G201)/B201</f>
        <v>36505.760324958355</v>
      </c>
      <c r="J201" s="15">
        <f>SUM($H$3:H201)/B201</f>
        <v>151.08694617946861</v>
      </c>
      <c r="K201" s="15">
        <f t="shared" si="19"/>
        <v>21.409399612568279</v>
      </c>
      <c r="L201" s="15">
        <f>AVERAGE($K$3:K201)</f>
        <v>35.074301021347267</v>
      </c>
      <c r="M201" s="15">
        <f>SUM($G$3:G201)/J201</f>
        <v>4.0948286864519474</v>
      </c>
    </row>
    <row r="202" spans="1:13" x14ac:dyDescent="0.3">
      <c r="A202" s="17">
        <v>41155.666666666664</v>
      </c>
      <c r="B202" s="13">
        <v>200</v>
      </c>
      <c r="C202" s="15">
        <v>500</v>
      </c>
      <c r="D202" s="15" t="s">
        <v>2</v>
      </c>
      <c r="E202" s="15">
        <f t="shared" si="15"/>
        <v>397.6779492733238</v>
      </c>
      <c r="F202" s="13">
        <f t="shared" si="16"/>
        <v>372.09743659165474</v>
      </c>
      <c r="G202" s="13">
        <f t="shared" si="17"/>
        <v>-127.90256340834526</v>
      </c>
      <c r="H202" s="15">
        <f t="shared" si="18"/>
        <v>127.90256340834526</v>
      </c>
      <c r="I202" s="15">
        <f>SUMSQ($G$3:G202)/B202</f>
        <v>36405.026851965689</v>
      </c>
      <c r="J202" s="15">
        <f>SUM($H$3:H202)/B202</f>
        <v>150.97102426561298</v>
      </c>
      <c r="K202" s="15">
        <f t="shared" si="19"/>
        <v>25.580512681669056</v>
      </c>
      <c r="L202" s="15">
        <f>AVERAGE($K$3:K202)</f>
        <v>35.026832079648877</v>
      </c>
      <c r="M202" s="15">
        <f>SUM($G$3:G202)/J202</f>
        <v>3.2507734536682786</v>
      </c>
    </row>
    <row r="203" spans="1:13" x14ac:dyDescent="0.3">
      <c r="A203" s="17">
        <v>41155.708333333336</v>
      </c>
      <c r="B203" s="13">
        <v>201</v>
      </c>
      <c r="C203" s="15">
        <v>498</v>
      </c>
      <c r="D203" s="15" t="s">
        <v>2</v>
      </c>
      <c r="E203" s="15">
        <f t="shared" si="15"/>
        <v>417.74235941865908</v>
      </c>
      <c r="F203" s="13">
        <f t="shared" si="16"/>
        <v>397.6779492733238</v>
      </c>
      <c r="G203" s="13">
        <f t="shared" si="17"/>
        <v>-100.3220507266762</v>
      </c>
      <c r="H203" s="15">
        <f t="shared" si="18"/>
        <v>100.3220507266762</v>
      </c>
      <c r="I203" s="15">
        <f>SUMSQ($G$3:G203)/B203</f>
        <v>36273.979523657435</v>
      </c>
      <c r="J203" s="15">
        <f>SUM($H$3:H203)/B203</f>
        <v>150.71903932263319</v>
      </c>
      <c r="K203" s="15">
        <f t="shared" si="19"/>
        <v>20.144990105758271</v>
      </c>
      <c r="L203" s="15">
        <f>AVERAGE($K$3:K203)</f>
        <v>34.952793064853402</v>
      </c>
      <c r="M203" s="15">
        <f>SUM($G$3:G203)/J203</f>
        <v>2.5905854295772097</v>
      </c>
    </row>
    <row r="204" spans="1:13" x14ac:dyDescent="0.3">
      <c r="A204" s="17">
        <v>41155.75</v>
      </c>
      <c r="B204" s="13">
        <v>202</v>
      </c>
      <c r="C204" s="15">
        <v>482</v>
      </c>
      <c r="D204" s="15" t="s">
        <v>2</v>
      </c>
      <c r="E204" s="15">
        <f t="shared" si="15"/>
        <v>430.59388753492726</v>
      </c>
      <c r="F204" s="13">
        <f t="shared" si="16"/>
        <v>417.74235941865908</v>
      </c>
      <c r="G204" s="13">
        <f t="shared" si="17"/>
        <v>-64.257640581340922</v>
      </c>
      <c r="H204" s="15">
        <f t="shared" si="18"/>
        <v>64.257640581340922</v>
      </c>
      <c r="I204" s="15">
        <f>SUMSQ($G$3:G204)/B204</f>
        <v>36114.846181327848</v>
      </c>
      <c r="J204" s="15">
        <f>SUM($H$3:H204)/B204</f>
        <v>150.29101259619117</v>
      </c>
      <c r="K204" s="15">
        <f t="shared" si="19"/>
        <v>13.331460701523012</v>
      </c>
      <c r="L204" s="15">
        <f>AVERAGE($K$3:K204)</f>
        <v>34.845756766025033</v>
      </c>
      <c r="M204" s="15">
        <f>SUM($G$3:G204)/J204</f>
        <v>2.1704086027031924</v>
      </c>
    </row>
    <row r="205" spans="1:13" x14ac:dyDescent="0.3">
      <c r="A205" s="17">
        <v>41155.791666666664</v>
      </c>
      <c r="B205" s="13">
        <v>203</v>
      </c>
      <c r="C205" s="15">
        <v>374</v>
      </c>
      <c r="D205" s="15" t="s">
        <v>2</v>
      </c>
      <c r="E205" s="15">
        <f t="shared" si="15"/>
        <v>419.27511002794182</v>
      </c>
      <c r="F205" s="13">
        <f t="shared" si="16"/>
        <v>430.59388753492726</v>
      </c>
      <c r="G205" s="13">
        <f t="shared" si="17"/>
        <v>56.593887534927262</v>
      </c>
      <c r="H205" s="15">
        <f t="shared" si="18"/>
        <v>56.593887534927262</v>
      </c>
      <c r="I205" s="15">
        <f>SUMSQ($G$3:G205)/B205</f>
        <v>35952.718210514977</v>
      </c>
      <c r="J205" s="15">
        <f>SUM($H$3:H205)/B205</f>
        <v>149.82945040377115</v>
      </c>
      <c r="K205" s="15">
        <f t="shared" si="19"/>
        <v>15.132055490622262</v>
      </c>
      <c r="L205" s="15">
        <f>AVERAGE($K$3:K205)</f>
        <v>34.748644937082169</v>
      </c>
      <c r="M205" s="15">
        <f>SUM($G$3:G205)/J205</f>
        <v>2.5548167810207745</v>
      </c>
    </row>
    <row r="206" spans="1:13" x14ac:dyDescent="0.3">
      <c r="A206" s="17">
        <v>41155.833333333336</v>
      </c>
      <c r="B206" s="13">
        <v>204</v>
      </c>
      <c r="C206" s="15">
        <v>261</v>
      </c>
      <c r="D206" s="15" t="s">
        <v>2</v>
      </c>
      <c r="E206" s="15">
        <f t="shared" si="15"/>
        <v>387.62008802235346</v>
      </c>
      <c r="F206" s="13">
        <f t="shared" si="16"/>
        <v>419.27511002794182</v>
      </c>
      <c r="G206" s="13">
        <f t="shared" si="17"/>
        <v>158.27511002794182</v>
      </c>
      <c r="H206" s="15">
        <f t="shared" si="18"/>
        <v>158.27511002794182</v>
      </c>
      <c r="I206" s="15">
        <f>SUMSQ($G$3:G206)/B206</f>
        <v>35899.278466612239</v>
      </c>
      <c r="J206" s="15">
        <f>SUM($H$3:H206)/B206</f>
        <v>149.87085069604649</v>
      </c>
      <c r="K206" s="15">
        <f t="shared" si="19"/>
        <v>60.641804608406822</v>
      </c>
      <c r="L206" s="15">
        <f>AVERAGE($K$3:K206)</f>
        <v>34.875572190372978</v>
      </c>
      <c r="M206" s="15">
        <f>SUM($G$3:G206)/J206</f>
        <v>3.6101877162754308</v>
      </c>
    </row>
    <row r="207" spans="1:13" x14ac:dyDescent="0.3">
      <c r="A207" s="17">
        <v>41156.625</v>
      </c>
      <c r="B207" s="13">
        <v>205</v>
      </c>
      <c r="C207" s="15">
        <v>292</v>
      </c>
      <c r="D207" s="15" t="s">
        <v>2</v>
      </c>
      <c r="E207" s="15">
        <f t="shared" si="15"/>
        <v>368.49607041788283</v>
      </c>
      <c r="F207" s="13">
        <f t="shared" si="16"/>
        <v>387.62008802235346</v>
      </c>
      <c r="G207" s="13">
        <f t="shared" si="17"/>
        <v>95.620088022353457</v>
      </c>
      <c r="H207" s="15">
        <f t="shared" si="18"/>
        <v>95.620088022353457</v>
      </c>
      <c r="I207" s="15">
        <f>SUMSQ($G$3:G207)/B207</f>
        <v>35768.761016694145</v>
      </c>
      <c r="J207" s="15">
        <f>SUM($H$3:H207)/B207</f>
        <v>149.60621282934557</v>
      </c>
      <c r="K207" s="15">
        <f t="shared" si="19"/>
        <v>32.746605487107352</v>
      </c>
      <c r="L207" s="15">
        <f>AVERAGE($K$3:K207)</f>
        <v>34.865186986942412</v>
      </c>
      <c r="M207" s="15">
        <f>SUM($G$3:G207)/J207</f>
        <v>4.2557189316678103</v>
      </c>
    </row>
    <row r="208" spans="1:13" x14ac:dyDescent="0.3">
      <c r="A208" s="17">
        <v>41156.666666666664</v>
      </c>
      <c r="B208" s="13">
        <v>206</v>
      </c>
      <c r="C208" s="15">
        <v>458</v>
      </c>
      <c r="D208" s="15" t="s">
        <v>2</v>
      </c>
      <c r="E208" s="15">
        <f t="shared" si="15"/>
        <v>386.39685633430628</v>
      </c>
      <c r="F208" s="13">
        <f t="shared" si="16"/>
        <v>368.49607041788283</v>
      </c>
      <c r="G208" s="13">
        <f t="shared" si="17"/>
        <v>-89.503929582117166</v>
      </c>
      <c r="H208" s="15">
        <f t="shared" si="18"/>
        <v>89.503929582117166</v>
      </c>
      <c r="I208" s="15">
        <f>SUMSQ($G$3:G208)/B208</f>
        <v>35634.014377829808</v>
      </c>
      <c r="J208" s="15">
        <f>SUM($H$3:H208)/B208</f>
        <v>149.31445417280563</v>
      </c>
      <c r="K208" s="15">
        <f t="shared" si="19"/>
        <v>19.542342703519029</v>
      </c>
      <c r="L208" s="15">
        <f>AVERAGE($K$3:K208)</f>
        <v>34.790804247702496</v>
      </c>
      <c r="M208" s="15">
        <f>SUM($G$3:G208)/J208</f>
        <v>3.6646021022022999</v>
      </c>
    </row>
    <row r="209" spans="1:13" x14ac:dyDescent="0.3">
      <c r="A209" s="17">
        <v>41156.708333333336</v>
      </c>
      <c r="B209" s="13">
        <v>207</v>
      </c>
      <c r="C209" s="15">
        <v>844.428</v>
      </c>
      <c r="D209" s="15" t="s">
        <v>2</v>
      </c>
      <c r="E209" s="15">
        <f t="shared" si="15"/>
        <v>478.00308506744506</v>
      </c>
      <c r="F209" s="13">
        <f t="shared" si="16"/>
        <v>386.39685633430628</v>
      </c>
      <c r="G209" s="13">
        <f t="shared" si="17"/>
        <v>-458.03114366569372</v>
      </c>
      <c r="H209" s="15">
        <f t="shared" si="18"/>
        <v>458.03114366569372</v>
      </c>
      <c r="I209" s="15">
        <f>SUMSQ($G$3:G209)/B209</f>
        <v>36475.359857007941</v>
      </c>
      <c r="J209" s="15">
        <f>SUM($H$3:H209)/B209</f>
        <v>150.80583914620121</v>
      </c>
      <c r="K209" s="15">
        <f t="shared" si="19"/>
        <v>54.241586454463111</v>
      </c>
      <c r="L209" s="15">
        <f>AVERAGE($K$3:K209)</f>
        <v>34.884769379136117</v>
      </c>
      <c r="M209" s="15">
        <f>SUM($G$3:G209)/J209</f>
        <v>0.59113705072609135</v>
      </c>
    </row>
    <row r="210" spans="1:13" x14ac:dyDescent="0.3">
      <c r="A210" s="17">
        <v>41156.75</v>
      </c>
      <c r="B210" s="13">
        <v>208</v>
      </c>
      <c r="C210" s="15">
        <v>811.56399999999996</v>
      </c>
      <c r="D210" s="15" t="s">
        <v>2</v>
      </c>
      <c r="E210" s="15">
        <f t="shared" si="15"/>
        <v>544.71526805395604</v>
      </c>
      <c r="F210" s="13">
        <f t="shared" si="16"/>
        <v>478.00308506744506</v>
      </c>
      <c r="G210" s="13">
        <f t="shared" si="17"/>
        <v>-333.56091493255491</v>
      </c>
      <c r="H210" s="15">
        <f t="shared" si="18"/>
        <v>333.56091493255491</v>
      </c>
      <c r="I210" s="15">
        <f>SUMSQ($G$3:G210)/B210</f>
        <v>36834.91526140042</v>
      </c>
      <c r="J210" s="15">
        <f>SUM($H$3:H210)/B210</f>
        <v>151.68446931825099</v>
      </c>
      <c r="K210" s="15">
        <f t="shared" si="19"/>
        <v>41.100999419953929</v>
      </c>
      <c r="L210" s="15">
        <f>AVERAGE($K$3:K210)</f>
        <v>34.9146551004862</v>
      </c>
      <c r="M210" s="15">
        <f>SUM($G$3:G210)/J210</f>
        <v>-1.611331714089913</v>
      </c>
    </row>
    <row r="211" spans="1:13" x14ac:dyDescent="0.3">
      <c r="A211" s="17">
        <v>41156.791666666664</v>
      </c>
      <c r="B211" s="13">
        <v>209</v>
      </c>
      <c r="C211" s="15">
        <v>552</v>
      </c>
      <c r="D211" s="15" t="s">
        <v>2</v>
      </c>
      <c r="E211" s="15">
        <f t="shared" si="15"/>
        <v>546.17221444316488</v>
      </c>
      <c r="F211" s="13">
        <f t="shared" si="16"/>
        <v>544.71526805395604</v>
      </c>
      <c r="G211" s="13">
        <f t="shared" si="17"/>
        <v>-7.2847319460439621</v>
      </c>
      <c r="H211" s="15">
        <f t="shared" si="18"/>
        <v>7.2847319460439621</v>
      </c>
      <c r="I211" s="15">
        <f>SUMSQ($G$3:G211)/B211</f>
        <v>36658.925558329247</v>
      </c>
      <c r="J211" s="15">
        <f>SUM($H$3:H211)/B211</f>
        <v>150.9935614839342</v>
      </c>
      <c r="K211" s="15">
        <f t="shared" si="19"/>
        <v>1.3196978163123119</v>
      </c>
      <c r="L211" s="15">
        <f>AVERAGE($K$3:K211)</f>
        <v>34.753913678073886</v>
      </c>
      <c r="M211" s="15">
        <f>SUM($G$3:G211)/J211</f>
        <v>-1.6669500700546165</v>
      </c>
    </row>
    <row r="212" spans="1:13" x14ac:dyDescent="0.3">
      <c r="A212" s="17">
        <v>41156.833333333336</v>
      </c>
      <c r="B212" s="13">
        <v>210</v>
      </c>
      <c r="C212" s="15">
        <v>385</v>
      </c>
      <c r="D212" s="15" t="s">
        <v>2</v>
      </c>
      <c r="E212" s="15">
        <f t="shared" si="15"/>
        <v>513.93777155453199</v>
      </c>
      <c r="F212" s="13">
        <f t="shared" si="16"/>
        <v>546.17221444316488</v>
      </c>
      <c r="G212" s="13">
        <f t="shared" si="17"/>
        <v>161.17221444316488</v>
      </c>
      <c r="H212" s="15">
        <f t="shared" si="18"/>
        <v>161.17221444316488</v>
      </c>
      <c r="I212" s="15">
        <f>SUMSQ($G$3:G212)/B212</f>
        <v>36608.056782853935</v>
      </c>
      <c r="J212" s="15">
        <f>SUM($H$3:H212)/B212</f>
        <v>151.04203125993055</v>
      </c>
      <c r="K212" s="15">
        <f t="shared" si="19"/>
        <v>41.862912842380489</v>
      </c>
      <c r="L212" s="15">
        <f>AVERAGE($K$3:K212)</f>
        <v>34.787766055046781</v>
      </c>
      <c r="M212" s="15">
        <f>SUM($G$3:G212)/J212</f>
        <v>-0.59934650438119974</v>
      </c>
    </row>
    <row r="213" spans="1:13" x14ac:dyDescent="0.3">
      <c r="A213" s="17">
        <v>41157.625</v>
      </c>
      <c r="B213" s="13">
        <v>211</v>
      </c>
      <c r="C213" s="15">
        <v>245</v>
      </c>
      <c r="D213" s="15" t="s">
        <v>2</v>
      </c>
      <c r="E213" s="15">
        <f t="shared" si="15"/>
        <v>460.1502172436256</v>
      </c>
      <c r="F213" s="13">
        <f t="shared" si="16"/>
        <v>513.93777155453199</v>
      </c>
      <c r="G213" s="13">
        <f t="shared" si="17"/>
        <v>268.93777155453199</v>
      </c>
      <c r="H213" s="15">
        <f t="shared" si="18"/>
        <v>268.93777155453199</v>
      </c>
      <c r="I213" s="15">
        <f>SUMSQ($G$3:G213)/B213</f>
        <v>36777.343361933854</v>
      </c>
      <c r="J213" s="15">
        <f>SUM($H$3:H213)/B213</f>
        <v>151.60077884426514</v>
      </c>
      <c r="K213" s="15">
        <f t="shared" si="19"/>
        <v>109.77051900184979</v>
      </c>
      <c r="L213" s="15">
        <f>AVERAGE($K$3:K213)</f>
        <v>35.143134552424989</v>
      </c>
      <c r="M213" s="15">
        <f>SUM($G$3:G213)/J213</f>
        <v>1.1768492184827966</v>
      </c>
    </row>
    <row r="214" spans="1:13" x14ac:dyDescent="0.3">
      <c r="A214" s="17">
        <v>41157.666666666664</v>
      </c>
      <c r="B214" s="13">
        <v>212</v>
      </c>
      <c r="C214" s="15">
        <v>430</v>
      </c>
      <c r="D214" s="15" t="s">
        <v>2</v>
      </c>
      <c r="E214" s="15">
        <f t="shared" si="15"/>
        <v>454.1201737949005</v>
      </c>
      <c r="F214" s="13">
        <f t="shared" si="16"/>
        <v>460.1502172436256</v>
      </c>
      <c r="G214" s="13">
        <f t="shared" si="17"/>
        <v>30.150217243625605</v>
      </c>
      <c r="H214" s="15">
        <f t="shared" si="18"/>
        <v>30.150217243625605</v>
      </c>
      <c r="I214" s="15">
        <f>SUMSQ($G$3:G214)/B214</f>
        <v>36608.153230980577</v>
      </c>
      <c r="J214" s="15">
        <f>SUM($H$3:H214)/B214</f>
        <v>151.02789883671497</v>
      </c>
      <c r="K214" s="15">
        <f t="shared" si="19"/>
        <v>7.011678428750141</v>
      </c>
      <c r="L214" s="15">
        <f>AVERAGE($K$3:K214)</f>
        <v>35.010439004671809</v>
      </c>
      <c r="M214" s="15">
        <f>SUM($G$3:G214)/J214</f>
        <v>1.3809466790858969</v>
      </c>
    </row>
    <row r="215" spans="1:13" x14ac:dyDescent="0.3">
      <c r="A215" s="17">
        <v>41157.708333333336</v>
      </c>
      <c r="B215" s="13">
        <v>213</v>
      </c>
      <c r="C215" s="15">
        <v>844.428</v>
      </c>
      <c r="D215" s="15" t="s">
        <v>2</v>
      </c>
      <c r="E215" s="15">
        <f t="shared" si="15"/>
        <v>532.18173903592037</v>
      </c>
      <c r="F215" s="13">
        <f t="shared" si="16"/>
        <v>454.1201737949005</v>
      </c>
      <c r="G215" s="13">
        <f t="shared" si="17"/>
        <v>-390.3078262050995</v>
      </c>
      <c r="H215" s="15">
        <f t="shared" si="18"/>
        <v>390.3078262050995</v>
      </c>
      <c r="I215" s="15">
        <f>SUMSQ($G$3:G215)/B215</f>
        <v>37151.496169787948</v>
      </c>
      <c r="J215" s="15">
        <f>SUM($H$3:H215)/B215</f>
        <v>152.15127877741159</v>
      </c>
      <c r="K215" s="15">
        <f t="shared" si="19"/>
        <v>46.22156373368712</v>
      </c>
      <c r="L215" s="15">
        <f>AVERAGE($K$3:K215)</f>
        <v>35.063073393070937</v>
      </c>
      <c r="M215" s="15">
        <f>SUM($G$3:G215)/J215</f>
        <v>-1.1945108336756174</v>
      </c>
    </row>
    <row r="216" spans="1:13" x14ac:dyDescent="0.3">
      <c r="A216" s="17">
        <v>41157.75</v>
      </c>
      <c r="B216" s="13">
        <v>214</v>
      </c>
      <c r="C216" s="15">
        <v>811.56399999999996</v>
      </c>
      <c r="D216" s="15" t="s">
        <v>2</v>
      </c>
      <c r="E216" s="15">
        <f t="shared" si="15"/>
        <v>588.05819122873629</v>
      </c>
      <c r="F216" s="13">
        <f t="shared" si="16"/>
        <v>532.18173903592037</v>
      </c>
      <c r="G216" s="13">
        <f t="shared" si="17"/>
        <v>-279.38226096407959</v>
      </c>
      <c r="H216" s="15">
        <f t="shared" si="18"/>
        <v>279.38226096407959</v>
      </c>
      <c r="I216" s="15">
        <f>SUMSQ($G$3:G216)/B216</f>
        <v>37342.631457505762</v>
      </c>
      <c r="J216" s="15">
        <f>SUM($H$3:H216)/B216</f>
        <v>152.7458160773493</v>
      </c>
      <c r="K216" s="15">
        <f t="shared" si="19"/>
        <v>34.425166833925559</v>
      </c>
      <c r="L216" s="15">
        <f>AVERAGE($K$3:K216)</f>
        <v>35.060092521299232</v>
      </c>
      <c r="M216" s="15">
        <f>SUM($G$3:G216)/J216</f>
        <v>-3.0189279396548891</v>
      </c>
    </row>
    <row r="217" spans="1:13" x14ac:dyDescent="0.3">
      <c r="A217" s="17">
        <v>41157.791666666664</v>
      </c>
      <c r="B217" s="13">
        <v>215</v>
      </c>
      <c r="C217" s="15">
        <v>579.56399999999996</v>
      </c>
      <c r="D217" s="15" t="s">
        <v>2</v>
      </c>
      <c r="E217" s="15">
        <f t="shared" si="15"/>
        <v>586.35935298298909</v>
      </c>
      <c r="F217" s="13">
        <f t="shared" si="16"/>
        <v>588.05819122873629</v>
      </c>
      <c r="G217" s="13">
        <f t="shared" si="17"/>
        <v>8.4941912287363266</v>
      </c>
      <c r="H217" s="15">
        <f t="shared" si="18"/>
        <v>8.4941912287363266</v>
      </c>
      <c r="I217" s="15">
        <f>SUMSQ($G$3:G217)/B217</f>
        <v>37169.280386934253</v>
      </c>
      <c r="J217" s="15">
        <f>SUM($H$3:H217)/B217</f>
        <v>152.07487828735574</v>
      </c>
      <c r="K217" s="15">
        <f t="shared" si="19"/>
        <v>1.4656174691209818</v>
      </c>
      <c r="L217" s="15">
        <f>AVERAGE($K$3:K217)</f>
        <v>34.90383914896352</v>
      </c>
      <c r="M217" s="15">
        <f>SUM($G$3:G217)/J217</f>
        <v>-2.9763917991588142</v>
      </c>
    </row>
    <row r="218" spans="1:13" x14ac:dyDescent="0.3">
      <c r="A218" s="17">
        <v>41157.833333333336</v>
      </c>
      <c r="B218" s="13">
        <v>216</v>
      </c>
      <c r="C218" s="15">
        <v>412</v>
      </c>
      <c r="D218" s="15" t="s">
        <v>2</v>
      </c>
      <c r="E218" s="15">
        <f t="shared" si="15"/>
        <v>551.48748238639132</v>
      </c>
      <c r="F218" s="13">
        <f t="shared" si="16"/>
        <v>586.35935298298909</v>
      </c>
      <c r="G218" s="13">
        <f t="shared" si="17"/>
        <v>174.35935298298909</v>
      </c>
      <c r="H218" s="15">
        <f t="shared" si="18"/>
        <v>174.35935298298909</v>
      </c>
      <c r="I218" s="15">
        <f>SUMSQ($G$3:G218)/B218</f>
        <v>37137.946607238475</v>
      </c>
      <c r="J218" s="15">
        <f>SUM($H$3:H218)/B218</f>
        <v>152.17804715168742</v>
      </c>
      <c r="K218" s="15">
        <f t="shared" si="19"/>
        <v>42.320231306550745</v>
      </c>
      <c r="L218" s="15">
        <f>AVERAGE($K$3:K218)</f>
        <v>34.938174297841236</v>
      </c>
      <c r="M218" s="15">
        <f>SUM($G$3:G218)/J218</f>
        <v>-1.8286150520264821</v>
      </c>
    </row>
    <row r="219" spans="1:13" x14ac:dyDescent="0.3">
      <c r="A219" s="17">
        <v>41158.625</v>
      </c>
      <c r="B219" s="13">
        <v>217</v>
      </c>
      <c r="C219" s="15">
        <v>270</v>
      </c>
      <c r="D219" s="15" t="s">
        <v>2</v>
      </c>
      <c r="E219" s="15">
        <f t="shared" si="15"/>
        <v>495.18998590911309</v>
      </c>
      <c r="F219" s="13">
        <f t="shared" si="16"/>
        <v>551.48748238639132</v>
      </c>
      <c r="G219" s="13">
        <f t="shared" si="17"/>
        <v>281.48748238639132</v>
      </c>
      <c r="H219" s="15">
        <f t="shared" si="18"/>
        <v>281.48748238639132</v>
      </c>
      <c r="I219" s="15">
        <f>SUMSQ($G$3:G219)/B219</f>
        <v>37331.943179279908</v>
      </c>
      <c r="J219" s="15">
        <f>SUM($H$3:H219)/B219</f>
        <v>152.77394316659388</v>
      </c>
      <c r="K219" s="15">
        <f t="shared" si="19"/>
        <v>104.25462310607085</v>
      </c>
      <c r="L219" s="15">
        <f>AVERAGE($K$3:K219)</f>
        <v>35.257604937510493</v>
      </c>
      <c r="M219" s="15">
        <f>SUM($G$3:G219)/J219</f>
        <v>2.1027242671330142E-2</v>
      </c>
    </row>
    <row r="220" spans="1:13" x14ac:dyDescent="0.3">
      <c r="A220" s="17">
        <v>41158.666666666664</v>
      </c>
      <c r="B220" s="13">
        <v>218</v>
      </c>
      <c r="C220" s="15">
        <v>416</v>
      </c>
      <c r="D220" s="15" t="s">
        <v>2</v>
      </c>
      <c r="E220" s="15">
        <f t="shared" si="15"/>
        <v>479.35198872729046</v>
      </c>
      <c r="F220" s="13">
        <f t="shared" si="16"/>
        <v>495.18998590911309</v>
      </c>
      <c r="G220" s="13">
        <f t="shared" si="17"/>
        <v>79.189985909113091</v>
      </c>
      <c r="H220" s="15">
        <f t="shared" si="18"/>
        <v>79.189985909113091</v>
      </c>
      <c r="I220" s="15">
        <f>SUMSQ($G$3:G220)/B220</f>
        <v>37189.462035651486</v>
      </c>
      <c r="J220" s="15">
        <f>SUM($H$3:H220)/B220</f>
        <v>152.43640207825683</v>
      </c>
      <c r="K220" s="15">
        <f t="shared" si="19"/>
        <v>19.036054305075261</v>
      </c>
      <c r="L220" s="15">
        <f>AVERAGE($K$3:K220)</f>
        <v>35.183194154792901</v>
      </c>
      <c r="M220" s="15">
        <f>SUM($G$3:G220)/J220</f>
        <v>0.54056904756666879</v>
      </c>
    </row>
    <row r="221" spans="1:13" x14ac:dyDescent="0.3">
      <c r="A221" s="17">
        <v>41158.708333333336</v>
      </c>
      <c r="B221" s="13">
        <v>219</v>
      </c>
      <c r="C221" s="15">
        <v>808</v>
      </c>
      <c r="D221" s="15" t="s">
        <v>2</v>
      </c>
      <c r="E221" s="15">
        <f t="shared" si="15"/>
        <v>545.08159098183239</v>
      </c>
      <c r="F221" s="13">
        <f t="shared" si="16"/>
        <v>479.35198872729046</v>
      </c>
      <c r="G221" s="13">
        <f t="shared" si="17"/>
        <v>-328.64801127270954</v>
      </c>
      <c r="H221" s="15">
        <f t="shared" si="18"/>
        <v>328.64801127270954</v>
      </c>
      <c r="I221" s="15">
        <f>SUMSQ($G$3:G221)/B221</f>
        <v>37512.841274363156</v>
      </c>
      <c r="J221" s="15">
        <f>SUM($H$3:H221)/B221</f>
        <v>153.24102129832281</v>
      </c>
      <c r="K221" s="15">
        <f t="shared" si="19"/>
        <v>40.674258820879892</v>
      </c>
      <c r="L221" s="15">
        <f>AVERAGE($K$3:K221)</f>
        <v>35.208267509432574</v>
      </c>
      <c r="M221" s="15">
        <f>SUM($G$3:G221)/J221</f>
        <v>-1.6069170545881215</v>
      </c>
    </row>
    <row r="222" spans="1:13" x14ac:dyDescent="0.3">
      <c r="A222" s="17">
        <v>41158.75</v>
      </c>
      <c r="B222" s="13">
        <v>220</v>
      </c>
      <c r="C222" s="15">
        <v>811.56399999999996</v>
      </c>
      <c r="D222" s="15" t="s">
        <v>2</v>
      </c>
      <c r="E222" s="15">
        <f t="shared" si="15"/>
        <v>598.37807278546597</v>
      </c>
      <c r="F222" s="13">
        <f t="shared" si="16"/>
        <v>545.08159098183239</v>
      </c>
      <c r="G222" s="13">
        <f t="shared" si="17"/>
        <v>-266.48240901816757</v>
      </c>
      <c r="H222" s="15">
        <f t="shared" si="18"/>
        <v>266.48240901816757</v>
      </c>
      <c r="I222" s="15">
        <f>SUMSQ($G$3:G222)/B222</f>
        <v>37665.114151825721</v>
      </c>
      <c r="J222" s="15">
        <f>SUM($H$3:H222)/B222</f>
        <v>153.75575487886755</v>
      </c>
      <c r="K222" s="15">
        <f t="shared" si="19"/>
        <v>32.835661638289473</v>
      </c>
      <c r="L222" s="15">
        <f>AVERAGE($K$3:K222)</f>
        <v>35.197482937291014</v>
      </c>
      <c r="M222" s="15">
        <f>SUM($G$3:G222)/J222</f>
        <v>-3.3346915698139781</v>
      </c>
    </row>
    <row r="223" spans="1:13" x14ac:dyDescent="0.3">
      <c r="A223" s="17">
        <v>41158.791666666664</v>
      </c>
      <c r="B223" s="13">
        <v>221</v>
      </c>
      <c r="C223" s="15">
        <v>558</v>
      </c>
      <c r="D223" s="15" t="s">
        <v>2</v>
      </c>
      <c r="E223" s="15">
        <f t="shared" si="15"/>
        <v>590.30245822837276</v>
      </c>
      <c r="F223" s="13">
        <f t="shared" si="16"/>
        <v>598.37807278546597</v>
      </c>
      <c r="G223" s="13">
        <f t="shared" si="17"/>
        <v>40.378072785465974</v>
      </c>
      <c r="H223" s="15">
        <f t="shared" si="18"/>
        <v>40.378072785465974</v>
      </c>
      <c r="I223" s="15">
        <f>SUMSQ($G$3:G223)/B223</f>
        <v>37502.061095762561</v>
      </c>
      <c r="J223" s="15">
        <f>SUM($H$3:H223)/B223</f>
        <v>153.24273369292456</v>
      </c>
      <c r="K223" s="15">
        <f t="shared" si="19"/>
        <v>7.2362137608361969</v>
      </c>
      <c r="L223" s="15">
        <f>AVERAGE($K$3:K223)</f>
        <v>35.070961357307056</v>
      </c>
      <c r="M223" s="15">
        <f>SUM($G$3:G223)/J223</f>
        <v>-3.0823643995153236</v>
      </c>
    </row>
    <row r="224" spans="1:13" x14ac:dyDescent="0.3">
      <c r="A224" s="17">
        <v>41158.833333333336</v>
      </c>
      <c r="B224" s="13">
        <v>222</v>
      </c>
      <c r="C224" s="15">
        <v>406</v>
      </c>
      <c r="D224" s="15" t="s">
        <v>2</v>
      </c>
      <c r="E224" s="15">
        <f t="shared" si="15"/>
        <v>553.44196658269823</v>
      </c>
      <c r="F224" s="13">
        <f t="shared" si="16"/>
        <v>590.30245822837276</v>
      </c>
      <c r="G224" s="13">
        <f t="shared" si="17"/>
        <v>184.30245822837276</v>
      </c>
      <c r="H224" s="15">
        <f t="shared" si="18"/>
        <v>184.30245822837276</v>
      </c>
      <c r="I224" s="15">
        <f>SUMSQ($G$3:G224)/B224</f>
        <v>37486.139181407874</v>
      </c>
      <c r="J224" s="15">
        <f>SUM($H$3:H224)/B224</f>
        <v>153.38264236200317</v>
      </c>
      <c r="K224" s="15">
        <f t="shared" si="19"/>
        <v>45.394694144919399</v>
      </c>
      <c r="L224" s="15">
        <f>AVERAGE($K$3:K224)</f>
        <v>35.117464658152151</v>
      </c>
      <c r="M224" s="15">
        <f>SUM($G$3:G224)/J224</f>
        <v>-1.877966660081885</v>
      </c>
    </row>
    <row r="225" spans="1:13" x14ac:dyDescent="0.3">
      <c r="A225" s="17">
        <v>41159.625</v>
      </c>
      <c r="B225" s="13">
        <v>223</v>
      </c>
      <c r="C225" s="15">
        <v>331</v>
      </c>
      <c r="D225" s="15" t="s">
        <v>2</v>
      </c>
      <c r="E225" s="15">
        <f t="shared" si="15"/>
        <v>508.95357326615857</v>
      </c>
      <c r="F225" s="13">
        <f t="shared" si="16"/>
        <v>553.44196658269823</v>
      </c>
      <c r="G225" s="13">
        <f t="shared" si="17"/>
        <v>222.44196658269823</v>
      </c>
      <c r="H225" s="15">
        <f t="shared" si="18"/>
        <v>222.44196658269823</v>
      </c>
      <c r="I225" s="15">
        <f>SUMSQ($G$3:G225)/B225</f>
        <v>37539.925232151239</v>
      </c>
      <c r="J225" s="15">
        <f>SUM($H$3:H225)/B225</f>
        <v>153.69232543025743</v>
      </c>
      <c r="K225" s="15">
        <f t="shared" si="19"/>
        <v>67.203011052174688</v>
      </c>
      <c r="L225" s="15">
        <f>AVERAGE($K$3:K225)</f>
        <v>35.261346032116379</v>
      </c>
      <c r="M225" s="15">
        <f>SUM($G$3:G225)/J225</f>
        <v>-0.42686270654534142</v>
      </c>
    </row>
    <row r="226" spans="1:13" x14ac:dyDescent="0.3">
      <c r="A226" s="17">
        <v>41159.666666666664</v>
      </c>
      <c r="B226" s="13">
        <v>224</v>
      </c>
      <c r="C226" s="15">
        <v>470</v>
      </c>
      <c r="D226" s="15" t="s">
        <v>2</v>
      </c>
      <c r="E226" s="15">
        <f t="shared" si="15"/>
        <v>501.16285861292687</v>
      </c>
      <c r="F226" s="13">
        <f t="shared" si="16"/>
        <v>508.95357326615857</v>
      </c>
      <c r="G226" s="13">
        <f t="shared" si="17"/>
        <v>38.953573266158571</v>
      </c>
      <c r="H226" s="15">
        <f t="shared" si="18"/>
        <v>38.953573266158571</v>
      </c>
      <c r="I226" s="15">
        <f>SUMSQ($G$3:G226)/B226</f>
        <v>37379.110301963963</v>
      </c>
      <c r="J226" s="15">
        <f>SUM($H$3:H226)/B226</f>
        <v>153.18009885809627</v>
      </c>
      <c r="K226" s="15">
        <f t="shared" si="19"/>
        <v>8.2879943119486317</v>
      </c>
      <c r="L226" s="15">
        <f>AVERAGE($K$3:K226)</f>
        <v>35.140929283365629</v>
      </c>
      <c r="M226" s="15">
        <f>SUM($G$3:G226)/J226</f>
        <v>-0.17399093577383368</v>
      </c>
    </row>
    <row r="227" spans="1:13" x14ac:dyDescent="0.3">
      <c r="A227" s="17">
        <v>41159.708333333336</v>
      </c>
      <c r="B227" s="13">
        <v>225</v>
      </c>
      <c r="C227" s="15">
        <v>772</v>
      </c>
      <c r="D227" s="15" t="s">
        <v>2</v>
      </c>
      <c r="E227" s="15">
        <f t="shared" si="15"/>
        <v>555.33028689034154</v>
      </c>
      <c r="F227" s="13">
        <f t="shared" si="16"/>
        <v>501.16285861292687</v>
      </c>
      <c r="G227" s="13">
        <f t="shared" si="17"/>
        <v>-270.83714138707313</v>
      </c>
      <c r="H227" s="15">
        <f t="shared" si="18"/>
        <v>270.83714138707313</v>
      </c>
      <c r="I227" s="15">
        <f>SUMSQ($G$3:G227)/B227</f>
        <v>37538.993176865108</v>
      </c>
      <c r="J227" s="15">
        <f>SUM($H$3:H227)/B227</f>
        <v>153.70301904711394</v>
      </c>
      <c r="K227" s="15">
        <f t="shared" si="19"/>
        <v>35.082531267755584</v>
      </c>
      <c r="L227" s="15">
        <f>AVERAGE($K$3:K227)</f>
        <v>35.140669736629583</v>
      </c>
      <c r="M227" s="15">
        <f>SUM($G$3:G227)/J227</f>
        <v>-1.9354798101794837</v>
      </c>
    </row>
    <row r="228" spans="1:13" x14ac:dyDescent="0.3">
      <c r="A228" s="17">
        <v>41159.75</v>
      </c>
      <c r="B228" s="13">
        <v>226</v>
      </c>
      <c r="C228" s="15">
        <v>792</v>
      </c>
      <c r="D228" s="15" t="s">
        <v>2</v>
      </c>
      <c r="E228" s="15">
        <f t="shared" si="15"/>
        <v>602.66422951227321</v>
      </c>
      <c r="F228" s="13">
        <f t="shared" si="16"/>
        <v>555.33028689034154</v>
      </c>
      <c r="G228" s="13">
        <f t="shared" si="17"/>
        <v>-236.66971310965846</v>
      </c>
      <c r="H228" s="15">
        <f t="shared" si="18"/>
        <v>236.66971310965846</v>
      </c>
      <c r="I228" s="15">
        <f>SUMSQ($G$3:G228)/B228</f>
        <v>37620.734592469278</v>
      </c>
      <c r="J228" s="15">
        <f>SUM($H$3:H228)/B228</f>
        <v>154.07012831287742</v>
      </c>
      <c r="K228" s="15">
        <f t="shared" si="19"/>
        <v>29.882539534047787</v>
      </c>
      <c r="L228" s="15">
        <f>AVERAGE($K$3:K228)</f>
        <v>35.117403673786306</v>
      </c>
      <c r="M228" s="15">
        <f>SUM($G$3:G228)/J228</f>
        <v>-3.4669848664903999</v>
      </c>
    </row>
    <row r="229" spans="1:13" x14ac:dyDescent="0.3">
      <c r="A229" s="17">
        <v>41159.791666666664</v>
      </c>
      <c r="B229" s="13">
        <v>227</v>
      </c>
      <c r="C229" s="15">
        <v>568</v>
      </c>
      <c r="D229" s="15" t="s">
        <v>2</v>
      </c>
      <c r="E229" s="15">
        <f t="shared" si="15"/>
        <v>595.73138360981864</v>
      </c>
      <c r="F229" s="13">
        <f t="shared" si="16"/>
        <v>602.66422951227321</v>
      </c>
      <c r="G229" s="13">
        <f t="shared" si="17"/>
        <v>34.664229512273209</v>
      </c>
      <c r="H229" s="15">
        <f t="shared" si="18"/>
        <v>34.664229512273209</v>
      </c>
      <c r="I229" s="15">
        <f>SUMSQ($G$3:G229)/B229</f>
        <v>37460.297915003241</v>
      </c>
      <c r="J229" s="15">
        <f>SUM($H$3:H229)/B229</f>
        <v>153.54411113754435</v>
      </c>
      <c r="K229" s="15">
        <f t="shared" si="19"/>
        <v>6.1028573084988045</v>
      </c>
      <c r="L229" s="15">
        <f>AVERAGE($K$3:K229)</f>
        <v>34.989586288917195</v>
      </c>
      <c r="M229" s="15">
        <f>SUM($G$3:G229)/J229</f>
        <v>-3.2531014704905301</v>
      </c>
    </row>
    <row r="230" spans="1:13" x14ac:dyDescent="0.3">
      <c r="A230" s="17">
        <v>41159.833333333336</v>
      </c>
      <c r="B230" s="13">
        <v>228</v>
      </c>
      <c r="C230" s="15">
        <v>391</v>
      </c>
      <c r="D230" s="15" t="s">
        <v>2</v>
      </c>
      <c r="E230" s="15">
        <f t="shared" si="15"/>
        <v>554.78510688785491</v>
      </c>
      <c r="F230" s="13">
        <f t="shared" si="16"/>
        <v>595.73138360981864</v>
      </c>
      <c r="G230" s="13">
        <f t="shared" si="17"/>
        <v>204.73138360981864</v>
      </c>
      <c r="H230" s="15">
        <f t="shared" si="18"/>
        <v>204.73138360981864</v>
      </c>
      <c r="I230" s="15">
        <f>SUMSQ($G$3:G230)/B230</f>
        <v>37479.835816405823</v>
      </c>
      <c r="J230" s="15">
        <f>SUM($H$3:H230)/B230</f>
        <v>153.76861671856309</v>
      </c>
      <c r="K230" s="15">
        <f t="shared" si="19"/>
        <v>52.360967675145432</v>
      </c>
      <c r="L230" s="15">
        <f>AVERAGE($K$3:K230)</f>
        <v>35.065776558155044</v>
      </c>
      <c r="M230" s="15">
        <f>SUM($G$3:G230)/J230</f>
        <v>-1.9169268502712893</v>
      </c>
    </row>
    <row r="231" spans="1:13" x14ac:dyDescent="0.3">
      <c r="A231" s="17">
        <v>41160.625</v>
      </c>
      <c r="B231" s="13">
        <v>229</v>
      </c>
      <c r="C231" s="15">
        <v>499</v>
      </c>
      <c r="D231" s="15" t="s">
        <v>2</v>
      </c>
      <c r="E231" s="15">
        <f t="shared" si="15"/>
        <v>543.62808551028388</v>
      </c>
      <c r="F231" s="13">
        <f t="shared" si="16"/>
        <v>554.78510688785491</v>
      </c>
      <c r="G231" s="13">
        <f t="shared" si="17"/>
        <v>55.785106887854909</v>
      </c>
      <c r="H231" s="15">
        <f t="shared" si="18"/>
        <v>55.785106887854909</v>
      </c>
      <c r="I231" s="15">
        <f>SUMSQ($G$3:G231)/B231</f>
        <v>37329.757835331948</v>
      </c>
      <c r="J231" s="15">
        <f>SUM($H$3:H231)/B231</f>
        <v>153.34074112978269</v>
      </c>
      <c r="K231" s="15">
        <f t="shared" si="19"/>
        <v>11.179380137846676</v>
      </c>
      <c r="L231" s="15">
        <f>AVERAGE($K$3:K231)</f>
        <v>34.961469150206092</v>
      </c>
      <c r="M231" s="15">
        <f>SUM($G$3:G231)/J231</f>
        <v>-1.5584774239924273</v>
      </c>
    </row>
    <row r="232" spans="1:13" x14ac:dyDescent="0.3">
      <c r="A232" s="17">
        <v>41160.666666666664</v>
      </c>
      <c r="B232" s="13">
        <v>230</v>
      </c>
      <c r="C232" s="15">
        <v>114</v>
      </c>
      <c r="D232" s="15" t="s">
        <v>2</v>
      </c>
      <c r="E232" s="15">
        <f t="shared" si="15"/>
        <v>457.70246840822716</v>
      </c>
      <c r="F232" s="13">
        <f t="shared" si="16"/>
        <v>543.62808551028388</v>
      </c>
      <c r="G232" s="13">
        <f t="shared" si="17"/>
        <v>429.62808551028388</v>
      </c>
      <c r="H232" s="15">
        <f t="shared" si="18"/>
        <v>429.62808551028388</v>
      </c>
      <c r="I232" s="15">
        <f>SUMSQ($G$3:G232)/B232</f>
        <v>37969.977548479335</v>
      </c>
      <c r="J232" s="15">
        <f>SUM($H$3:H232)/B232</f>
        <v>154.54199045317617</v>
      </c>
      <c r="K232" s="15">
        <f t="shared" si="19"/>
        <v>376.86674167568765</v>
      </c>
      <c r="L232" s="15">
        <f>AVERAGE($K$3:K232)</f>
        <v>36.448013813360362</v>
      </c>
      <c r="M232" s="15">
        <f>SUM($G$3:G232)/J232</f>
        <v>1.2336453136276546</v>
      </c>
    </row>
    <row r="233" spans="1:13" x14ac:dyDescent="0.3">
      <c r="A233" s="17">
        <v>41160.708333333336</v>
      </c>
      <c r="B233" s="13">
        <v>231</v>
      </c>
      <c r="C233" s="15">
        <v>171</v>
      </c>
      <c r="D233" s="15" t="s">
        <v>2</v>
      </c>
      <c r="E233" s="15">
        <f t="shared" si="15"/>
        <v>400.36197472658176</v>
      </c>
      <c r="F233" s="13">
        <f t="shared" si="16"/>
        <v>457.70246840822716</v>
      </c>
      <c r="G233" s="13">
        <f t="shared" si="17"/>
        <v>286.70246840822716</v>
      </c>
      <c r="H233" s="15">
        <f t="shared" si="18"/>
        <v>286.70246840822716</v>
      </c>
      <c r="I233" s="15">
        <f>SUMSQ($G$3:G233)/B233</f>
        <v>38161.44217117584</v>
      </c>
      <c r="J233" s="15">
        <f>SUM($H$3:H233)/B233</f>
        <v>155.11411373436687</v>
      </c>
      <c r="K233" s="15">
        <f t="shared" si="19"/>
        <v>167.66226222703341</v>
      </c>
      <c r="L233" s="15">
        <f>AVERAGE($K$3:K233)</f>
        <v>37.016040862770197</v>
      </c>
      <c r="M233" s="15">
        <f>SUM($G$3:G233)/J233</f>
        <v>3.0774277027230705</v>
      </c>
    </row>
    <row r="234" spans="1:13" x14ac:dyDescent="0.3">
      <c r="A234" s="17">
        <v>41160.75</v>
      </c>
      <c r="B234" s="13">
        <v>232</v>
      </c>
      <c r="C234" s="15">
        <v>167</v>
      </c>
      <c r="D234" s="15" t="s">
        <v>2</v>
      </c>
      <c r="E234" s="15">
        <f t="shared" si="15"/>
        <v>353.68957978126542</v>
      </c>
      <c r="F234" s="13">
        <f t="shared" si="16"/>
        <v>400.36197472658176</v>
      </c>
      <c r="G234" s="13">
        <f t="shared" si="17"/>
        <v>233.36197472658176</v>
      </c>
      <c r="H234" s="15">
        <f t="shared" si="18"/>
        <v>233.36197472658176</v>
      </c>
      <c r="I234" s="15">
        <f>SUMSQ($G$3:G234)/B234</f>
        <v>38231.685141335809</v>
      </c>
      <c r="J234" s="15">
        <f>SUM($H$3:H234)/B234</f>
        <v>155.45138899726436</v>
      </c>
      <c r="K234" s="15">
        <f t="shared" si="19"/>
        <v>139.73770941711484</v>
      </c>
      <c r="L234" s="15">
        <f>AVERAGE($K$3:K234)</f>
        <v>37.458806675504448</v>
      </c>
      <c r="M234" s="15">
        <f>SUM($G$3:G234)/J234</f>
        <v>4.5719401415484722</v>
      </c>
    </row>
    <row r="235" spans="1:13" x14ac:dyDescent="0.3">
      <c r="A235" s="17">
        <v>41160.791666666664</v>
      </c>
      <c r="B235" s="13">
        <v>233</v>
      </c>
      <c r="C235" s="15">
        <v>215</v>
      </c>
      <c r="D235" s="15" t="s">
        <v>2</v>
      </c>
      <c r="E235" s="15">
        <f t="shared" si="15"/>
        <v>325.95166382501236</v>
      </c>
      <c r="F235" s="13">
        <f t="shared" si="16"/>
        <v>353.68957978126542</v>
      </c>
      <c r="G235" s="13">
        <f t="shared" si="17"/>
        <v>138.68957978126542</v>
      </c>
      <c r="H235" s="15">
        <f t="shared" si="18"/>
        <v>138.68957978126542</v>
      </c>
      <c r="I235" s="15">
        <f>SUMSQ($G$3:G235)/B235</f>
        <v>38150.153443475589</v>
      </c>
      <c r="J235" s="15">
        <f>SUM($H$3:H235)/B235</f>
        <v>155.37944990191673</v>
      </c>
      <c r="K235" s="15">
        <f t="shared" si="19"/>
        <v>64.506781293611823</v>
      </c>
      <c r="L235" s="15">
        <f>AVERAGE($K$3:K235)</f>
        <v>37.574892403479154</v>
      </c>
      <c r="M235" s="15">
        <f>SUM($G$3:G235)/J235</f>
        <v>5.4666432770453959</v>
      </c>
    </row>
    <row r="236" spans="1:13" x14ac:dyDescent="0.3">
      <c r="A236" s="17">
        <v>41160.833333333336</v>
      </c>
      <c r="B236" s="13">
        <v>234</v>
      </c>
      <c r="C236" s="15">
        <v>194</v>
      </c>
      <c r="D236" s="15" t="s">
        <v>2</v>
      </c>
      <c r="E236" s="15">
        <f t="shared" si="15"/>
        <v>299.56133106000993</v>
      </c>
      <c r="F236" s="13">
        <f t="shared" si="16"/>
        <v>325.95166382501236</v>
      </c>
      <c r="G236" s="13">
        <f t="shared" si="17"/>
        <v>131.95166382501236</v>
      </c>
      <c r="H236" s="15">
        <f t="shared" si="18"/>
        <v>131.95166382501236</v>
      </c>
      <c r="I236" s="15">
        <f>SUMSQ($G$3:G236)/B236</f>
        <v>38061.525615025646</v>
      </c>
      <c r="J236" s="15">
        <f>SUM($H$3:H236)/B236</f>
        <v>155.27933115799834</v>
      </c>
      <c r="K236" s="15">
        <f t="shared" si="19"/>
        <v>68.016321559284719</v>
      </c>
      <c r="L236" s="15">
        <f>AVERAGE($K$3:K236)</f>
        <v>37.704983981068068</v>
      </c>
      <c r="M236" s="15">
        <f>SUM($G$3:G236)/J236</f>
        <v>6.3199376356393344</v>
      </c>
    </row>
    <row r="237" spans="1:13" x14ac:dyDescent="0.3">
      <c r="A237" s="17">
        <v>41161.625</v>
      </c>
      <c r="B237" s="13">
        <v>235</v>
      </c>
      <c r="C237" s="15">
        <v>499</v>
      </c>
      <c r="D237" s="15" t="s">
        <v>2</v>
      </c>
      <c r="E237" s="15">
        <f t="shared" si="15"/>
        <v>339.44906484800799</v>
      </c>
      <c r="F237" s="13">
        <f t="shared" si="16"/>
        <v>299.56133106000993</v>
      </c>
      <c r="G237" s="13">
        <f t="shared" si="17"/>
        <v>-199.43866893999007</v>
      </c>
      <c r="H237" s="15">
        <f t="shared" si="18"/>
        <v>199.43866893999007</v>
      </c>
      <c r="I237" s="15">
        <f>SUMSQ($G$3:G237)/B237</f>
        <v>38068.820325891727</v>
      </c>
      <c r="J237" s="15">
        <f>SUM($H$3:H237)/B237</f>
        <v>155.46724323366641</v>
      </c>
      <c r="K237" s="15">
        <f t="shared" si="19"/>
        <v>39.967669126250513</v>
      </c>
      <c r="L237" s="15">
        <f>AVERAGE($K$3:K237)</f>
        <v>37.71461242849437</v>
      </c>
      <c r="M237" s="15">
        <f>SUM($G$3:G237)/J237</f>
        <v>5.0294647529520429</v>
      </c>
    </row>
    <row r="238" spans="1:13" x14ac:dyDescent="0.3">
      <c r="A238" s="17">
        <v>41161.666666666664</v>
      </c>
      <c r="B238" s="13">
        <v>236</v>
      </c>
      <c r="C238" s="15">
        <v>534.428</v>
      </c>
      <c r="D238" s="15" t="s">
        <v>2</v>
      </c>
      <c r="E238" s="15">
        <f t="shared" si="15"/>
        <v>378.44485187840644</v>
      </c>
      <c r="F238" s="13">
        <f t="shared" si="16"/>
        <v>339.44906484800799</v>
      </c>
      <c r="G238" s="13">
        <f t="shared" si="17"/>
        <v>-194.978935151992</v>
      </c>
      <c r="H238" s="15">
        <f t="shared" si="18"/>
        <v>194.978935151992</v>
      </c>
      <c r="I238" s="15">
        <f>SUMSQ($G$3:G238)/B238</f>
        <v>38068.599837871021</v>
      </c>
      <c r="J238" s="15">
        <f>SUM($H$3:H238)/B238</f>
        <v>155.63466565704914</v>
      </c>
      <c r="K238" s="15">
        <f t="shared" si="19"/>
        <v>36.483667613222366</v>
      </c>
      <c r="L238" s="15">
        <f>AVERAGE($K$3:K238)</f>
        <v>37.709396560633046</v>
      </c>
      <c r="M238" s="15">
        <f>SUM($G$3:G238)/J238</f>
        <v>3.7712554748163272</v>
      </c>
    </row>
    <row r="239" spans="1:13" x14ac:dyDescent="0.3">
      <c r="A239" s="17">
        <v>41161.708333333336</v>
      </c>
      <c r="B239" s="13">
        <v>237</v>
      </c>
      <c r="C239" s="15">
        <v>671</v>
      </c>
      <c r="D239" s="15" t="s">
        <v>2</v>
      </c>
      <c r="E239" s="15">
        <f t="shared" si="15"/>
        <v>436.95588150272522</v>
      </c>
      <c r="F239" s="13">
        <f t="shared" si="16"/>
        <v>378.44485187840644</v>
      </c>
      <c r="G239" s="13">
        <f t="shared" si="17"/>
        <v>-292.55514812159356</v>
      </c>
      <c r="H239" s="15">
        <f t="shared" si="18"/>
        <v>292.55514812159356</v>
      </c>
      <c r="I239" s="15">
        <f>SUMSQ($G$3:G239)/B239</f>
        <v>38269.105807721557</v>
      </c>
      <c r="J239" s="15">
        <f>SUM($H$3:H239)/B239</f>
        <v>156.21238921175186</v>
      </c>
      <c r="K239" s="15">
        <f t="shared" si="19"/>
        <v>43.599873043456569</v>
      </c>
      <c r="L239" s="15">
        <f>AVERAGE($K$3:K239)</f>
        <v>37.7342508917842</v>
      </c>
      <c r="M239" s="15">
        <f>SUM($G$3:G239)/J239</f>
        <v>1.8845044128331867</v>
      </c>
    </row>
    <row r="240" spans="1:13" x14ac:dyDescent="0.3">
      <c r="A240" s="17">
        <v>41161.75</v>
      </c>
      <c r="B240" s="13">
        <v>238</v>
      </c>
      <c r="C240" s="15">
        <v>560</v>
      </c>
      <c r="D240" s="15" t="s">
        <v>2</v>
      </c>
      <c r="E240" s="15">
        <f t="shared" si="15"/>
        <v>461.56470520218022</v>
      </c>
      <c r="F240" s="13">
        <f t="shared" si="16"/>
        <v>436.95588150272522</v>
      </c>
      <c r="G240" s="13">
        <f t="shared" si="17"/>
        <v>-123.04411849727478</v>
      </c>
      <c r="H240" s="15">
        <f t="shared" si="18"/>
        <v>123.04411849727478</v>
      </c>
      <c r="I240" s="15">
        <f>SUMSQ($G$3:G240)/B240</f>
        <v>38171.924082045305</v>
      </c>
      <c r="J240" s="15">
        <f>SUM($H$3:H240)/B240</f>
        <v>156.07302672975825</v>
      </c>
      <c r="K240" s="15">
        <f t="shared" si="19"/>
        <v>21.972164017370496</v>
      </c>
      <c r="L240" s="15">
        <f>AVERAGE($K$3:K240)</f>
        <v>37.668023636009352</v>
      </c>
      <c r="M240" s="15">
        <f>SUM($G$3:G240)/J240</f>
        <v>1.0978118506547674</v>
      </c>
    </row>
    <row r="241" spans="1:13" x14ac:dyDescent="0.3">
      <c r="A241" s="17">
        <v>41161.791666666664</v>
      </c>
      <c r="B241" s="13">
        <v>239</v>
      </c>
      <c r="C241" s="15">
        <v>496</v>
      </c>
      <c r="D241" s="15" t="s">
        <v>2</v>
      </c>
      <c r="E241" s="15">
        <f t="shared" si="15"/>
        <v>468.45176416174417</v>
      </c>
      <c r="F241" s="13">
        <f t="shared" si="16"/>
        <v>461.56470520218022</v>
      </c>
      <c r="G241" s="13">
        <f t="shared" si="17"/>
        <v>-34.435294797819779</v>
      </c>
      <c r="H241" s="15">
        <f t="shared" si="18"/>
        <v>34.435294797819779</v>
      </c>
      <c r="I241" s="15">
        <f>SUMSQ($G$3:G241)/B241</f>
        <v>38017.170380981566</v>
      </c>
      <c r="J241" s="15">
        <f>SUM($H$3:H241)/B241</f>
        <v>155.5640822446874</v>
      </c>
      <c r="K241" s="15">
        <f t="shared" si="19"/>
        <v>6.9425997576249552</v>
      </c>
      <c r="L241" s="15">
        <f>AVERAGE($K$3:K241)</f>
        <v>37.53946537710398</v>
      </c>
      <c r="M241" s="15">
        <f>SUM($G$3:G241)/J241</f>
        <v>0.88004584051947776</v>
      </c>
    </row>
    <row r="242" spans="1:13" x14ac:dyDescent="0.3">
      <c r="A242" s="17">
        <v>41161.833333333336</v>
      </c>
      <c r="B242" s="13">
        <v>240</v>
      </c>
      <c r="C242" s="15">
        <v>356</v>
      </c>
      <c r="D242" s="15" t="s">
        <v>2</v>
      </c>
      <c r="E242" s="15">
        <f t="shared" si="15"/>
        <v>445.96141132939533</v>
      </c>
      <c r="F242" s="13">
        <f t="shared" si="16"/>
        <v>468.45176416174417</v>
      </c>
      <c r="G242" s="13">
        <f t="shared" si="17"/>
        <v>112.45176416174417</v>
      </c>
      <c r="H242" s="15">
        <f t="shared" si="18"/>
        <v>112.45176416174417</v>
      </c>
      <c r="I242" s="15">
        <f>SUMSQ($G$3:G242)/B242</f>
        <v>37911.454667990343</v>
      </c>
      <c r="J242" s="15">
        <f>SUM($H$3:H242)/B242</f>
        <v>155.38444758600843</v>
      </c>
      <c r="K242" s="15">
        <f t="shared" si="19"/>
        <v>31.587574202737123</v>
      </c>
      <c r="L242" s="15">
        <f>AVERAGE($K$3:K242)</f>
        <v>37.514665830544118</v>
      </c>
      <c r="M242" s="15">
        <f>SUM($G$3:G242)/J242</f>
        <v>1.6047634853377979</v>
      </c>
    </row>
    <row r="243" spans="1:13" x14ac:dyDescent="0.3">
      <c r="A243" s="17">
        <v>41162.625</v>
      </c>
      <c r="B243" s="13">
        <v>241</v>
      </c>
      <c r="C243" s="15">
        <v>346</v>
      </c>
      <c r="D243" s="15" t="s">
        <v>2</v>
      </c>
      <c r="E243" s="15">
        <f t="shared" si="15"/>
        <v>425.96912906351628</v>
      </c>
      <c r="F243" s="13">
        <f t="shared" si="16"/>
        <v>445.96141132939533</v>
      </c>
      <c r="G243" s="13">
        <f t="shared" si="17"/>
        <v>99.961411329395332</v>
      </c>
      <c r="H243" s="15">
        <f t="shared" si="18"/>
        <v>99.961411329395332</v>
      </c>
      <c r="I243" s="15">
        <f>SUMSQ($G$3:G243)/B243</f>
        <v>37795.607485778623</v>
      </c>
      <c r="J243" s="15">
        <f>SUM($H$3:H243)/B243</f>
        <v>155.1544764812092</v>
      </c>
      <c r="K243" s="15">
        <f t="shared" si="19"/>
        <v>28.890581309073792</v>
      </c>
      <c r="L243" s="15">
        <f>AVERAGE($K$3:K243)</f>
        <v>37.478881247467477</v>
      </c>
      <c r="M243" s="15">
        <f>SUM($G$3:G243)/J243</f>
        <v>2.2514123145335896</v>
      </c>
    </row>
    <row r="244" spans="1:13" x14ac:dyDescent="0.3">
      <c r="A244" s="17">
        <v>41162.666666666664</v>
      </c>
      <c r="B244" s="13">
        <v>242</v>
      </c>
      <c r="C244" s="15">
        <v>488</v>
      </c>
      <c r="D244" s="15" t="s">
        <v>2</v>
      </c>
      <c r="E244" s="15">
        <f t="shared" si="15"/>
        <v>438.37530325081309</v>
      </c>
      <c r="F244" s="13">
        <f t="shared" si="16"/>
        <v>425.96912906351628</v>
      </c>
      <c r="G244" s="13">
        <f t="shared" si="17"/>
        <v>-62.030870936483723</v>
      </c>
      <c r="H244" s="15">
        <f t="shared" si="18"/>
        <v>62.030870936483723</v>
      </c>
      <c r="I244" s="15">
        <f>SUMSQ($G$3:G244)/B244</f>
        <v>37655.327409180936</v>
      </c>
      <c r="J244" s="15">
        <f>SUM($H$3:H244)/B244</f>
        <v>154.76966819383432</v>
      </c>
      <c r="K244" s="15">
        <f t="shared" si="19"/>
        <v>12.71124404436142</v>
      </c>
      <c r="L244" s="15">
        <f>AVERAGE($K$3:K244)</f>
        <v>37.37653563919018</v>
      </c>
      <c r="M244" s="15">
        <f>SUM($G$3:G244)/J244</f>
        <v>1.8562153128643051</v>
      </c>
    </row>
    <row r="245" spans="1:13" x14ac:dyDescent="0.3">
      <c r="A245" s="17">
        <v>41162.708333333336</v>
      </c>
      <c r="B245" s="13">
        <v>243</v>
      </c>
      <c r="C245" s="15">
        <v>844.428</v>
      </c>
      <c r="D245" s="15" t="s">
        <v>2</v>
      </c>
      <c r="E245" s="15">
        <f t="shared" si="15"/>
        <v>519.58584260065049</v>
      </c>
      <c r="F245" s="13">
        <f t="shared" si="16"/>
        <v>438.37530325081309</v>
      </c>
      <c r="G245" s="13">
        <f t="shared" si="17"/>
        <v>-406.05269674918691</v>
      </c>
      <c r="H245" s="15">
        <f t="shared" si="18"/>
        <v>406.05269674918691</v>
      </c>
      <c r="I245" s="15">
        <f>SUMSQ($G$3:G245)/B245</f>
        <v>38178.880763617584</v>
      </c>
      <c r="J245" s="15">
        <f>SUM($H$3:H245)/B245</f>
        <v>155.80375473109916</v>
      </c>
      <c r="K245" s="15">
        <f t="shared" si="19"/>
        <v>48.086124186927357</v>
      </c>
      <c r="L245" s="15">
        <f>AVERAGE($K$3:K245)</f>
        <v>37.420608020045066</v>
      </c>
      <c r="M245" s="15">
        <f>SUM($G$3:G245)/J245</f>
        <v>-0.76228502250053676</v>
      </c>
    </row>
    <row r="246" spans="1:13" x14ac:dyDescent="0.3">
      <c r="A246" s="17">
        <v>41162.75</v>
      </c>
      <c r="B246" s="13">
        <v>244</v>
      </c>
      <c r="C246" s="15">
        <v>811.56399999999996</v>
      </c>
      <c r="D246" s="15" t="s">
        <v>2</v>
      </c>
      <c r="E246" s="15">
        <f t="shared" si="15"/>
        <v>577.98147408052046</v>
      </c>
      <c r="F246" s="13">
        <f t="shared" si="16"/>
        <v>519.58584260065049</v>
      </c>
      <c r="G246" s="13">
        <f t="shared" si="17"/>
        <v>-291.97815739934947</v>
      </c>
      <c r="H246" s="15">
        <f t="shared" si="18"/>
        <v>291.97815739934947</v>
      </c>
      <c r="I246" s="15">
        <f>SUMSQ($G$3:G246)/B246</f>
        <v>38371.800286710626</v>
      </c>
      <c r="J246" s="15">
        <f>SUM($H$3:H246)/B246</f>
        <v>156.36184654531328</v>
      </c>
      <c r="K246" s="15">
        <f t="shared" si="19"/>
        <v>35.977218974640266</v>
      </c>
      <c r="L246" s="15">
        <f>AVERAGE($K$3:K246)</f>
        <v>37.414692491170456</v>
      </c>
      <c r="M246" s="15">
        <f>SUM($G$3:G246)/J246</f>
        <v>-2.6268877936356461</v>
      </c>
    </row>
    <row r="247" spans="1:13" x14ac:dyDescent="0.3">
      <c r="A247" s="17">
        <v>41162.791666666664</v>
      </c>
      <c r="B247" s="13">
        <v>245</v>
      </c>
      <c r="C247" s="15">
        <v>579.56399999999996</v>
      </c>
      <c r="D247" s="15" t="s">
        <v>2</v>
      </c>
      <c r="E247" s="15">
        <f t="shared" si="15"/>
        <v>578.29797926441643</v>
      </c>
      <c r="F247" s="13">
        <f t="shared" si="16"/>
        <v>577.98147408052046</v>
      </c>
      <c r="G247" s="13">
        <f t="shared" si="17"/>
        <v>-1.582525919479508</v>
      </c>
      <c r="H247" s="15">
        <f t="shared" si="18"/>
        <v>1.582525919479508</v>
      </c>
      <c r="I247" s="15">
        <f>SUMSQ($G$3:G247)/B247</f>
        <v>38215.19091569665</v>
      </c>
      <c r="J247" s="15">
        <f>SUM($H$3:H247)/B247</f>
        <v>155.73009421622825</v>
      </c>
      <c r="K247" s="15">
        <f t="shared" si="19"/>
        <v>0.27305455816432839</v>
      </c>
      <c r="L247" s="15">
        <f>AVERAGE($K$3:K247)</f>
        <v>37.263093968994916</v>
      </c>
      <c r="M247" s="15">
        <f>SUM($G$3:G247)/J247</f>
        <v>-2.6477063028497505</v>
      </c>
    </row>
    <row r="248" spans="1:13" x14ac:dyDescent="0.3">
      <c r="A248" s="17">
        <v>41162.833333333336</v>
      </c>
      <c r="B248" s="13">
        <v>246</v>
      </c>
      <c r="C248" s="15">
        <v>390</v>
      </c>
      <c r="D248" s="15" t="s">
        <v>2</v>
      </c>
      <c r="E248" s="15">
        <f t="shared" si="15"/>
        <v>540.63838341153314</v>
      </c>
      <c r="F248" s="13">
        <f t="shared" si="16"/>
        <v>578.29797926441643</v>
      </c>
      <c r="G248" s="13">
        <f t="shared" si="17"/>
        <v>188.29797926441643</v>
      </c>
      <c r="H248" s="15">
        <f t="shared" si="18"/>
        <v>188.29797926441643</v>
      </c>
      <c r="I248" s="15">
        <f>SUMSQ($G$3:G248)/B248</f>
        <v>38203.975216832281</v>
      </c>
      <c r="J248" s="15">
        <f>SUM($H$3:H248)/B248</f>
        <v>155.8624839928469</v>
      </c>
      <c r="K248" s="15">
        <f t="shared" si="19"/>
        <v>48.281533144722161</v>
      </c>
      <c r="L248" s="15">
        <f>AVERAGE($K$3:K248)</f>
        <v>37.30788437214828</v>
      </c>
      <c r="M248" s="15">
        <f>SUM($G$3:G248)/J248</f>
        <v>-1.4373540508026172</v>
      </c>
    </row>
    <row r="249" spans="1:13" x14ac:dyDescent="0.3">
      <c r="A249" s="17">
        <v>41163.625</v>
      </c>
      <c r="B249" s="13">
        <v>247</v>
      </c>
      <c r="C249" s="15">
        <v>326</v>
      </c>
      <c r="D249" s="15" t="s">
        <v>2</v>
      </c>
      <c r="E249" s="15">
        <f t="shared" si="15"/>
        <v>497.7107067292265</v>
      </c>
      <c r="F249" s="13">
        <f t="shared" si="16"/>
        <v>540.63838341153314</v>
      </c>
      <c r="G249" s="13">
        <f t="shared" si="17"/>
        <v>214.63838341153314</v>
      </c>
      <c r="H249" s="15">
        <f t="shared" si="18"/>
        <v>214.63838341153314</v>
      </c>
      <c r="I249" s="15">
        <f>SUMSQ($G$3:G249)/B249</f>
        <v>38235.819995847203</v>
      </c>
      <c r="J249" s="15">
        <f>SUM($H$3:H249)/B249</f>
        <v>156.10044309980515</v>
      </c>
      <c r="K249" s="15">
        <f t="shared" si="19"/>
        <v>65.83999491151323</v>
      </c>
      <c r="L249" s="15">
        <f>AVERAGE($K$3:K249)</f>
        <v>37.42339898971656</v>
      </c>
      <c r="M249" s="15">
        <f>SUM($G$3:G249)/J249</f>
        <v>-6.0161195812487543E-2</v>
      </c>
    </row>
    <row r="250" spans="1:13" x14ac:dyDescent="0.3">
      <c r="A250" s="17">
        <v>41163.666666666664</v>
      </c>
      <c r="B250" s="13">
        <v>248</v>
      </c>
      <c r="C250" s="15">
        <v>534.428</v>
      </c>
      <c r="D250" s="15" t="s">
        <v>2</v>
      </c>
      <c r="E250" s="15">
        <f t="shared" si="15"/>
        <v>505.05416538338125</v>
      </c>
      <c r="F250" s="13">
        <f t="shared" si="16"/>
        <v>497.7107067292265</v>
      </c>
      <c r="G250" s="13">
        <f t="shared" si="17"/>
        <v>-36.717293270773496</v>
      </c>
      <c r="H250" s="15">
        <f t="shared" si="18"/>
        <v>36.717293270773496</v>
      </c>
      <c r="I250" s="15">
        <f>SUMSQ($G$3:G250)/B250</f>
        <v>38087.079429836253</v>
      </c>
      <c r="J250" s="15">
        <f>SUM($H$3:H250)/B250</f>
        <v>155.61905943113973</v>
      </c>
      <c r="K250" s="15">
        <f t="shared" si="19"/>
        <v>6.8703910107205264</v>
      </c>
      <c r="L250" s="15">
        <f>AVERAGE($K$3:K250)</f>
        <v>37.300201376898023</v>
      </c>
      <c r="M250" s="15">
        <f>SUM($G$3:G250)/J250</f>
        <v>-0.29629071633683535</v>
      </c>
    </row>
    <row r="251" spans="1:13" x14ac:dyDescent="0.3">
      <c r="A251" s="17">
        <v>41163.708333333336</v>
      </c>
      <c r="B251" s="13">
        <v>249</v>
      </c>
      <c r="C251" s="15">
        <v>844.428</v>
      </c>
      <c r="D251" s="15" t="s">
        <v>2</v>
      </c>
      <c r="E251" s="15">
        <f t="shared" si="15"/>
        <v>572.92893230670506</v>
      </c>
      <c r="F251" s="13">
        <f t="shared" si="16"/>
        <v>505.05416538338125</v>
      </c>
      <c r="G251" s="13">
        <f t="shared" si="17"/>
        <v>-339.37383461661875</v>
      </c>
      <c r="H251" s="15">
        <f t="shared" si="18"/>
        <v>339.37383461661875</v>
      </c>
      <c r="I251" s="15">
        <f>SUMSQ($G$3:G251)/B251</f>
        <v>38396.66786434449</v>
      </c>
      <c r="J251" s="15">
        <f>SUM($H$3:H251)/B251</f>
        <v>156.35703041582036</v>
      </c>
      <c r="K251" s="15">
        <f t="shared" si="19"/>
        <v>40.189789374182141</v>
      </c>
      <c r="L251" s="15">
        <f>AVERAGE($K$3:K251)</f>
        <v>37.311806147971453</v>
      </c>
      <c r="M251" s="15">
        <f>SUM($G$3:G251)/J251</f>
        <v>-2.4653980456521398</v>
      </c>
    </row>
    <row r="252" spans="1:13" x14ac:dyDescent="0.3">
      <c r="A252" s="17">
        <v>41163.75</v>
      </c>
      <c r="B252" s="13">
        <v>250</v>
      </c>
      <c r="C252" s="15">
        <v>811.56399999999996</v>
      </c>
      <c r="D252" s="15" t="s">
        <v>2</v>
      </c>
      <c r="E252" s="15">
        <f t="shared" si="15"/>
        <v>620.65594584536404</v>
      </c>
      <c r="F252" s="13">
        <f t="shared" si="16"/>
        <v>572.92893230670506</v>
      </c>
      <c r="G252" s="13">
        <f t="shared" si="17"/>
        <v>-238.6350676932949</v>
      </c>
      <c r="H252" s="15">
        <f t="shared" si="18"/>
        <v>238.6350676932949</v>
      </c>
      <c r="I252" s="15">
        <f>SUMSQ($G$3:G252)/B252</f>
        <v>38470.867975019042</v>
      </c>
      <c r="J252" s="15">
        <f>SUM($H$3:H252)/B252</f>
        <v>156.68614256493026</v>
      </c>
      <c r="K252" s="15">
        <f t="shared" si="19"/>
        <v>29.404343673856271</v>
      </c>
      <c r="L252" s="15">
        <f>AVERAGE($K$3:K252)</f>
        <v>37.280176298074991</v>
      </c>
      <c r="M252" s="15">
        <f>SUM($G$3:G252)/J252</f>
        <v>-3.9832328161745267</v>
      </c>
    </row>
    <row r="253" spans="1:13" x14ac:dyDescent="0.3">
      <c r="A253" s="17">
        <v>41163.791666666664</v>
      </c>
      <c r="B253" s="13">
        <v>251</v>
      </c>
      <c r="C253" s="15">
        <v>579.56399999999996</v>
      </c>
      <c r="D253" s="15" t="s">
        <v>2</v>
      </c>
      <c r="E253" s="15">
        <f t="shared" si="15"/>
        <v>612.43755667629125</v>
      </c>
      <c r="F253" s="13">
        <f t="shared" si="16"/>
        <v>620.65594584536404</v>
      </c>
      <c r="G253" s="13">
        <f t="shared" si="17"/>
        <v>41.09194584536408</v>
      </c>
      <c r="H253" s="15">
        <f t="shared" si="18"/>
        <v>41.09194584536408</v>
      </c>
      <c r="I253" s="15">
        <f>SUMSQ($G$3:G253)/B253</f>
        <v>38324.324867602067</v>
      </c>
      <c r="J253" s="15">
        <f>SUM($H$3:H253)/B253</f>
        <v>156.22560791664515</v>
      </c>
      <c r="K253" s="15">
        <f t="shared" si="19"/>
        <v>7.0901480846574465</v>
      </c>
      <c r="L253" s="15">
        <f>AVERAGE($K$3:K253)</f>
        <v>37.159897301208787</v>
      </c>
      <c r="M253" s="15">
        <f>SUM($G$3:G253)/J253</f>
        <v>-3.7319454014872018</v>
      </c>
    </row>
    <row r="254" spans="1:13" x14ac:dyDescent="0.3">
      <c r="A254" s="17">
        <v>41163.833333333336</v>
      </c>
      <c r="B254" s="13">
        <v>252</v>
      </c>
      <c r="C254" s="15">
        <v>427</v>
      </c>
      <c r="D254" s="15" t="s">
        <v>2</v>
      </c>
      <c r="E254" s="15">
        <f t="shared" si="15"/>
        <v>575.35004534103302</v>
      </c>
      <c r="F254" s="13">
        <f t="shared" si="16"/>
        <v>612.43755667629125</v>
      </c>
      <c r="G254" s="13">
        <f t="shared" si="17"/>
        <v>185.43755667629125</v>
      </c>
      <c r="H254" s="15">
        <f t="shared" si="18"/>
        <v>185.43755667629125</v>
      </c>
      <c r="I254" s="15">
        <f>SUMSQ($G$3:G254)/B254</f>
        <v>38308.70090950076</v>
      </c>
      <c r="J254" s="15">
        <f>SUM($H$3:H254)/B254</f>
        <v>156.34152834823104</v>
      </c>
      <c r="K254" s="15">
        <f t="shared" si="19"/>
        <v>43.427999221613881</v>
      </c>
      <c r="L254" s="15">
        <f>AVERAGE($K$3:K254)</f>
        <v>37.184770721527855</v>
      </c>
      <c r="M254" s="15">
        <f>SUM($G$3:G254)/J254</f>
        <v>-2.5430727624537375</v>
      </c>
    </row>
    <row r="255" spans="1:13" x14ac:dyDescent="0.3">
      <c r="A255" s="17">
        <v>41164.625</v>
      </c>
      <c r="B255" s="13">
        <v>253</v>
      </c>
      <c r="C255" s="15">
        <v>318</v>
      </c>
      <c r="D255" s="15" t="s">
        <v>2</v>
      </c>
      <c r="E255" s="15">
        <f t="shared" si="15"/>
        <v>523.88003627282649</v>
      </c>
      <c r="F255" s="13">
        <f t="shared" si="16"/>
        <v>575.35004534103302</v>
      </c>
      <c r="G255" s="13">
        <f t="shared" si="17"/>
        <v>257.35004534103302</v>
      </c>
      <c r="H255" s="15">
        <f t="shared" si="18"/>
        <v>257.35004534103302</v>
      </c>
      <c r="I255" s="15">
        <f>SUMSQ($G$3:G255)/B255</f>
        <v>38419.058004075981</v>
      </c>
      <c r="J255" s="15">
        <f>SUM($H$3:H255)/B255</f>
        <v>156.74077149840019</v>
      </c>
      <c r="K255" s="15">
        <f t="shared" si="19"/>
        <v>80.927687214161324</v>
      </c>
      <c r="L255" s="15">
        <f>AVERAGE($K$3:K255)</f>
        <v>37.357667624660792</v>
      </c>
      <c r="M255" s="15">
        <f>SUM($G$3:G255)/J255</f>
        <v>-0.8947119227569551</v>
      </c>
    </row>
    <row r="256" spans="1:13" x14ac:dyDescent="0.3">
      <c r="A256" s="17">
        <v>41164.666666666664</v>
      </c>
      <c r="B256" s="13">
        <v>254</v>
      </c>
      <c r="C256" s="15">
        <v>509</v>
      </c>
      <c r="D256" s="15" t="s">
        <v>2</v>
      </c>
      <c r="E256" s="15">
        <f t="shared" si="15"/>
        <v>520.90402901826121</v>
      </c>
      <c r="F256" s="13">
        <f t="shared" si="16"/>
        <v>523.88003627282649</v>
      </c>
      <c r="G256" s="13">
        <f t="shared" si="17"/>
        <v>14.880036272826487</v>
      </c>
      <c r="H256" s="15">
        <f t="shared" si="18"/>
        <v>14.880036272826487</v>
      </c>
      <c r="I256" s="15">
        <f>SUMSQ($G$3:G256)/B256</f>
        <v>38268.673584687807</v>
      </c>
      <c r="J256" s="15">
        <f>SUM($H$3:H256)/B256</f>
        <v>156.18226466680346</v>
      </c>
      <c r="K256" s="15">
        <f t="shared" si="19"/>
        <v>2.923386301144693</v>
      </c>
      <c r="L256" s="15">
        <f>AVERAGE($K$3:K256)</f>
        <v>37.222099587954041</v>
      </c>
      <c r="M256" s="15">
        <f>SUM($G$3:G256)/J256</f>
        <v>-0.80263787336130554</v>
      </c>
    </row>
    <row r="257" spans="1:13" x14ac:dyDescent="0.3">
      <c r="A257" s="17">
        <v>41164.708333333336</v>
      </c>
      <c r="B257" s="13">
        <v>255</v>
      </c>
      <c r="C257" s="15">
        <v>844.428</v>
      </c>
      <c r="D257" s="15" t="s">
        <v>2</v>
      </c>
      <c r="E257" s="15">
        <f t="shared" si="15"/>
        <v>585.60882321460895</v>
      </c>
      <c r="F257" s="13">
        <f t="shared" si="16"/>
        <v>520.90402901826121</v>
      </c>
      <c r="G257" s="13">
        <f t="shared" si="17"/>
        <v>-323.52397098173878</v>
      </c>
      <c r="H257" s="15">
        <f t="shared" si="18"/>
        <v>323.52397098173878</v>
      </c>
      <c r="I257" s="15">
        <f>SUMSQ($G$3:G257)/B257</f>
        <v>38529.062158080378</v>
      </c>
      <c r="J257" s="15">
        <f>SUM($H$3:H257)/B257</f>
        <v>156.83850665235224</v>
      </c>
      <c r="K257" s="15">
        <f t="shared" si="19"/>
        <v>38.31279528648254</v>
      </c>
      <c r="L257" s="15">
        <f>AVERAGE($K$3:K257)</f>
        <v>37.226376825987487</v>
      </c>
      <c r="M257" s="15">
        <f>SUM($G$3:G257)/J257</f>
        <v>-2.8620635412299893</v>
      </c>
    </row>
    <row r="258" spans="1:13" x14ac:dyDescent="0.3">
      <c r="A258" s="17">
        <v>41164.75</v>
      </c>
      <c r="B258" s="13">
        <v>256</v>
      </c>
      <c r="C258" s="15">
        <v>811.56399999999996</v>
      </c>
      <c r="D258" s="15" t="s">
        <v>2</v>
      </c>
      <c r="E258" s="15">
        <f t="shared" si="15"/>
        <v>630.7998585716872</v>
      </c>
      <c r="F258" s="13">
        <f t="shared" si="16"/>
        <v>585.60882321460895</v>
      </c>
      <c r="G258" s="13">
        <f t="shared" si="17"/>
        <v>-225.95517678539102</v>
      </c>
      <c r="H258" s="15">
        <f t="shared" si="18"/>
        <v>225.95517678539102</v>
      </c>
      <c r="I258" s="15">
        <f>SUMSQ($G$3:G258)/B258</f>
        <v>38577.994500885216</v>
      </c>
      <c r="J258" s="15">
        <f>SUM($H$3:H258)/B258</f>
        <v>157.10849364505941</v>
      </c>
      <c r="K258" s="15">
        <f t="shared" si="19"/>
        <v>27.841941829035179</v>
      </c>
      <c r="L258" s="15">
        <f>AVERAGE($K$3:K258)</f>
        <v>37.189718876780645</v>
      </c>
      <c r="M258" s="15">
        <f>SUM($G$3:G258)/J258</f>
        <v>-4.295356240004705</v>
      </c>
    </row>
    <row r="259" spans="1:13" x14ac:dyDescent="0.3">
      <c r="A259" s="17">
        <v>41164.791666666664</v>
      </c>
      <c r="B259" s="13">
        <v>257</v>
      </c>
      <c r="C259" s="15">
        <v>579.56399999999996</v>
      </c>
      <c r="D259" s="15" t="s">
        <v>2</v>
      </c>
      <c r="E259" s="15">
        <f t="shared" si="15"/>
        <v>620.55268685734973</v>
      </c>
      <c r="F259" s="13">
        <f t="shared" si="16"/>
        <v>630.7998585716872</v>
      </c>
      <c r="G259" s="13">
        <f t="shared" si="17"/>
        <v>51.235858571687231</v>
      </c>
      <c r="H259" s="15">
        <f t="shared" si="18"/>
        <v>51.235858571687231</v>
      </c>
      <c r="I259" s="15">
        <f>SUMSQ($G$3:G259)/B259</f>
        <v>38438.100021129154</v>
      </c>
      <c r="J259" s="15">
        <f>SUM($H$3:H259)/B259</f>
        <v>156.6965378665638</v>
      </c>
      <c r="K259" s="15">
        <f t="shared" si="19"/>
        <v>8.8404142720540335</v>
      </c>
      <c r="L259" s="15">
        <f>AVERAGE($K$3:K259)</f>
        <v>37.079410298552133</v>
      </c>
      <c r="M259" s="15">
        <f>SUM($G$3:G259)/J259</f>
        <v>-3.9796736957608521</v>
      </c>
    </row>
    <row r="260" spans="1:13" x14ac:dyDescent="0.3">
      <c r="A260" s="17">
        <v>41164.833333333336</v>
      </c>
      <c r="B260" s="13">
        <v>258</v>
      </c>
      <c r="C260" s="15">
        <v>427</v>
      </c>
      <c r="D260" s="15" t="s">
        <v>2</v>
      </c>
      <c r="E260" s="15">
        <f t="shared" ref="E260:E323" si="20">$P$2*C260+(1-$P$2)*E259</f>
        <v>581.84214948587976</v>
      </c>
      <c r="F260" s="13">
        <f t="shared" ref="F260:F323" si="21">E259</f>
        <v>620.55268685734973</v>
      </c>
      <c r="G260" s="13">
        <f t="shared" ref="G260:G323" si="22">F260-C260</f>
        <v>193.55268685734973</v>
      </c>
      <c r="H260" s="15">
        <f t="shared" ref="H260:H323" si="23">ABS(G260)</f>
        <v>193.55268685734973</v>
      </c>
      <c r="I260" s="15">
        <f>SUMSQ($G$3:G260)/B260</f>
        <v>38434.319178371676</v>
      </c>
      <c r="J260" s="15">
        <f>SUM($H$3:H260)/B260</f>
        <v>156.83939115722575</v>
      </c>
      <c r="K260" s="15">
        <f t="shared" ref="K260:K323" si="24">(H260/C260)*100</f>
        <v>45.32849809305614</v>
      </c>
      <c r="L260" s="15">
        <f>AVERAGE($K$3:K260)</f>
        <v>37.111383507057965</v>
      </c>
      <c r="M260" s="15">
        <f>SUM($G$3:G260)/J260</f>
        <v>-2.7419667975878634</v>
      </c>
    </row>
    <row r="261" spans="1:13" x14ac:dyDescent="0.3">
      <c r="A261" s="17">
        <v>41165.625</v>
      </c>
      <c r="B261" s="13">
        <v>259</v>
      </c>
      <c r="C261" s="15">
        <v>352</v>
      </c>
      <c r="D261" s="15" t="s">
        <v>2</v>
      </c>
      <c r="E261" s="15">
        <f t="shared" si="20"/>
        <v>535.87371958870381</v>
      </c>
      <c r="F261" s="13">
        <f t="shared" si="21"/>
        <v>581.84214948587976</v>
      </c>
      <c r="G261" s="13">
        <f t="shared" si="22"/>
        <v>229.84214948587976</v>
      </c>
      <c r="H261" s="15">
        <f t="shared" si="23"/>
        <v>229.84214948587976</v>
      </c>
      <c r="I261" s="15">
        <f>SUMSQ($G$3:G261)/B261</f>
        <v>38489.890971815374</v>
      </c>
      <c r="J261" s="15">
        <f>SUM($H$3:H261)/B261</f>
        <v>157.12125508899661</v>
      </c>
      <c r="K261" s="15">
        <f t="shared" si="24"/>
        <v>65.296065194852204</v>
      </c>
      <c r="L261" s="15">
        <f>AVERAGE($K$3:K261)</f>
        <v>37.220204671875706</v>
      </c>
      <c r="M261" s="15">
        <f>SUM($G$3:G261)/J261</f>
        <v>-1.274214959062846</v>
      </c>
    </row>
    <row r="262" spans="1:13" x14ac:dyDescent="0.3">
      <c r="A262" s="17">
        <v>41165.666666666664</v>
      </c>
      <c r="B262" s="13">
        <v>260</v>
      </c>
      <c r="C262" s="15">
        <v>491</v>
      </c>
      <c r="D262" s="15" t="s">
        <v>2</v>
      </c>
      <c r="E262" s="15">
        <f t="shared" si="20"/>
        <v>526.89897567096307</v>
      </c>
      <c r="F262" s="13">
        <f t="shared" si="21"/>
        <v>535.87371958870381</v>
      </c>
      <c r="G262" s="13">
        <f t="shared" si="22"/>
        <v>44.873719588703807</v>
      </c>
      <c r="H262" s="15">
        <f t="shared" si="23"/>
        <v>44.873719588703807</v>
      </c>
      <c r="I262" s="15">
        <f>SUMSQ($G$3:G262)/B262</f>
        <v>38349.597740038102</v>
      </c>
      <c r="J262" s="15">
        <f>SUM($H$3:H262)/B262</f>
        <v>156.68953379861085</v>
      </c>
      <c r="K262" s="15">
        <f t="shared" si="24"/>
        <v>9.1392504253979236</v>
      </c>
      <c r="L262" s="15">
        <f>AVERAGE($K$3:K262)</f>
        <v>37.112201001696945</v>
      </c>
      <c r="M262" s="15">
        <f>SUM($G$3:G262)/J262</f>
        <v>-0.99133956344569896</v>
      </c>
    </row>
    <row r="263" spans="1:13" x14ac:dyDescent="0.3">
      <c r="A263" s="17">
        <v>41165.708333333336</v>
      </c>
      <c r="B263" s="13">
        <v>261</v>
      </c>
      <c r="C263" s="15">
        <v>844.428</v>
      </c>
      <c r="D263" s="15" t="s">
        <v>2</v>
      </c>
      <c r="E263" s="15">
        <f t="shared" si="20"/>
        <v>590.40478053677043</v>
      </c>
      <c r="F263" s="13">
        <f t="shared" si="21"/>
        <v>526.89897567096307</v>
      </c>
      <c r="G263" s="13">
        <f t="shared" si="22"/>
        <v>-317.52902432903693</v>
      </c>
      <c r="H263" s="15">
        <f t="shared" si="23"/>
        <v>317.52902432903693</v>
      </c>
      <c r="I263" s="15">
        <f>SUMSQ($G$3:G263)/B263</f>
        <v>38588.965876250026</v>
      </c>
      <c r="J263" s="15">
        <f>SUM($H$3:H263)/B263</f>
        <v>157.30577705734814</v>
      </c>
      <c r="K263" s="15">
        <f t="shared" si="24"/>
        <v>37.602853568218599</v>
      </c>
      <c r="L263" s="15">
        <f>AVERAGE($K$3:K263)</f>
        <v>37.114080896587829</v>
      </c>
      <c r="M263" s="15">
        <f>SUM($G$3:G263)/J263</f>
        <v>-3.0060024953125102</v>
      </c>
    </row>
    <row r="264" spans="1:13" x14ac:dyDescent="0.3">
      <c r="A264" s="17">
        <v>41165.75</v>
      </c>
      <c r="B264" s="13">
        <v>262</v>
      </c>
      <c r="C264" s="15">
        <v>811.56399999999996</v>
      </c>
      <c r="D264" s="15" t="s">
        <v>2</v>
      </c>
      <c r="E264" s="15">
        <f t="shared" si="20"/>
        <v>634.63662442941643</v>
      </c>
      <c r="F264" s="13">
        <f t="shared" si="21"/>
        <v>590.40478053677043</v>
      </c>
      <c r="G264" s="13">
        <f t="shared" si="22"/>
        <v>-221.15921946322953</v>
      </c>
      <c r="H264" s="15">
        <f t="shared" si="23"/>
        <v>221.15921946322953</v>
      </c>
      <c r="I264" s="15">
        <f>SUMSQ($G$3:G264)/B264</f>
        <v>38628.364481125347</v>
      </c>
      <c r="J264" s="15">
        <f>SUM($H$3:H264)/B264</f>
        <v>157.54949248637823</v>
      </c>
      <c r="K264" s="15">
        <f t="shared" si="24"/>
        <v>27.25098938139562</v>
      </c>
      <c r="L264" s="15">
        <f>AVERAGE($K$3:K264)</f>
        <v>37.076435509125261</v>
      </c>
      <c r="M264" s="15">
        <f>SUM($G$3:G264)/J264</f>
        <v>-4.4050968801736801</v>
      </c>
    </row>
    <row r="265" spans="1:13" x14ac:dyDescent="0.3">
      <c r="A265" s="17">
        <v>41165.791666666664</v>
      </c>
      <c r="B265" s="13">
        <v>263</v>
      </c>
      <c r="C265" s="15">
        <v>579.56399999999996</v>
      </c>
      <c r="D265" s="15" t="s">
        <v>2</v>
      </c>
      <c r="E265" s="15">
        <f t="shared" si="20"/>
        <v>623.62209954353318</v>
      </c>
      <c r="F265" s="13">
        <f t="shared" si="21"/>
        <v>634.63662442941643</v>
      </c>
      <c r="G265" s="13">
        <f t="shared" si="22"/>
        <v>55.072624429416464</v>
      </c>
      <c r="H265" s="15">
        <f t="shared" si="23"/>
        <v>55.072624429416464</v>
      </c>
      <c r="I265" s="15">
        <f>SUMSQ($G$3:G265)/B265</f>
        <v>38493.02086698245</v>
      </c>
      <c r="J265" s="15">
        <f>SUM($H$3:H265)/B265</f>
        <v>157.15984660023008</v>
      </c>
      <c r="K265" s="15">
        <f t="shared" si="24"/>
        <v>9.5024232749819646</v>
      </c>
      <c r="L265" s="15">
        <f>AVERAGE($K$3:K265)</f>
        <v>36.971591356143733</v>
      </c>
      <c r="M265" s="15">
        <f>SUM($G$3:G265)/J265</f>
        <v>-4.0655941528154909</v>
      </c>
    </row>
    <row r="266" spans="1:13" x14ac:dyDescent="0.3">
      <c r="A266" s="17">
        <v>41165.833333333336</v>
      </c>
      <c r="B266" s="13">
        <v>264</v>
      </c>
      <c r="C266" s="15">
        <v>427</v>
      </c>
      <c r="D266" s="15" t="s">
        <v>2</v>
      </c>
      <c r="E266" s="15">
        <f t="shared" si="20"/>
        <v>584.29767963482652</v>
      </c>
      <c r="F266" s="13">
        <f t="shared" si="21"/>
        <v>623.62209954353318</v>
      </c>
      <c r="G266" s="13">
        <f t="shared" si="22"/>
        <v>196.62209954353318</v>
      </c>
      <c r="H266" s="15">
        <f t="shared" si="23"/>
        <v>196.62209954353318</v>
      </c>
      <c r="I266" s="15">
        <f>SUMSQ($G$3:G266)/B266</f>
        <v>38493.654310777616</v>
      </c>
      <c r="J266" s="15">
        <f>SUM($H$3:H266)/B266</f>
        <v>157.30932483107594</v>
      </c>
      <c r="K266" s="15">
        <f t="shared" si="24"/>
        <v>46.047330103871943</v>
      </c>
      <c r="L266" s="15">
        <f>AVERAGE($K$3:K266)</f>
        <v>37.005969154430581</v>
      </c>
      <c r="M266" s="15">
        <f>SUM($G$3:G266)/J266</f>
        <v>-2.8118234842513399</v>
      </c>
    </row>
    <row r="267" spans="1:13" x14ac:dyDescent="0.3">
      <c r="A267" s="17">
        <v>41166.625</v>
      </c>
      <c r="B267" s="13">
        <v>265</v>
      </c>
      <c r="C267" s="15">
        <v>367</v>
      </c>
      <c r="D267" s="15" t="s">
        <v>2</v>
      </c>
      <c r="E267" s="15">
        <f t="shared" si="20"/>
        <v>540.83814370786126</v>
      </c>
      <c r="F267" s="13">
        <f t="shared" si="21"/>
        <v>584.29767963482652</v>
      </c>
      <c r="G267" s="13">
        <f t="shared" si="22"/>
        <v>217.29767963482652</v>
      </c>
      <c r="H267" s="15">
        <f t="shared" si="23"/>
        <v>217.29767963482652</v>
      </c>
      <c r="I267" s="15">
        <f>SUMSQ($G$3:G267)/B267</f>
        <v>38526.577432528189</v>
      </c>
      <c r="J267" s="15">
        <f>SUM($H$3:H267)/B267</f>
        <v>157.53569598127876</v>
      </c>
      <c r="K267" s="15">
        <f t="shared" si="24"/>
        <v>59.209177012214312</v>
      </c>
      <c r="L267" s="15">
        <f>AVERAGE($K$3:K267)</f>
        <v>37.089754844459961</v>
      </c>
      <c r="M267" s="15">
        <f>SUM($G$3:G267)/J267</f>
        <v>-1.4284278417994687</v>
      </c>
    </row>
    <row r="268" spans="1:13" x14ac:dyDescent="0.3">
      <c r="A268" s="17">
        <v>41166.666666666664</v>
      </c>
      <c r="B268" s="13">
        <v>266</v>
      </c>
      <c r="C268" s="15">
        <v>534.428</v>
      </c>
      <c r="D268" s="15" t="s">
        <v>2</v>
      </c>
      <c r="E268" s="15">
        <f t="shared" si="20"/>
        <v>539.55611496628899</v>
      </c>
      <c r="F268" s="13">
        <f t="shared" si="21"/>
        <v>540.83814370786126</v>
      </c>
      <c r="G268" s="13">
        <f t="shared" si="22"/>
        <v>6.4101437078612662</v>
      </c>
      <c r="H268" s="15">
        <f t="shared" si="23"/>
        <v>6.4101437078612662</v>
      </c>
      <c r="I268" s="15">
        <f>SUMSQ($G$3:G268)/B268</f>
        <v>38381.895148730546</v>
      </c>
      <c r="J268" s="15">
        <f>SUM($H$3:H268)/B268</f>
        <v>156.96755480731855</v>
      </c>
      <c r="K268" s="15">
        <f t="shared" si="24"/>
        <v>1.1994400944301695</v>
      </c>
      <c r="L268" s="15">
        <f>AVERAGE($K$3:K268)</f>
        <v>36.954828849159092</v>
      </c>
      <c r="M268" s="15">
        <f>SUM($G$3:G268)/J268</f>
        <v>-1.3927606299111503</v>
      </c>
    </row>
    <row r="269" spans="1:13" x14ac:dyDescent="0.3">
      <c r="A269" s="17">
        <v>41166.708333333336</v>
      </c>
      <c r="B269" s="13">
        <v>267</v>
      </c>
      <c r="C269" s="15">
        <v>844.428</v>
      </c>
      <c r="D269" s="15" t="s">
        <v>2</v>
      </c>
      <c r="E269" s="15">
        <f t="shared" si="20"/>
        <v>600.5304919730313</v>
      </c>
      <c r="F269" s="13">
        <f t="shared" si="21"/>
        <v>539.55611496628899</v>
      </c>
      <c r="G269" s="13">
        <f t="shared" si="22"/>
        <v>-304.87188503371101</v>
      </c>
      <c r="H269" s="15">
        <f t="shared" si="23"/>
        <v>304.87188503371101</v>
      </c>
      <c r="I269" s="15">
        <f>SUMSQ($G$3:G269)/B269</f>
        <v>38586.258336503124</v>
      </c>
      <c r="J269" s="15">
        <f>SUM($H$3:H269)/B269</f>
        <v>157.52150360966459</v>
      </c>
      <c r="K269" s="15">
        <f t="shared" si="24"/>
        <v>36.103952620437866</v>
      </c>
      <c r="L269" s="15">
        <f>AVERAGE($K$3:K269)</f>
        <v>36.951642046804331</v>
      </c>
      <c r="M269" s="15">
        <f>SUM($G$3:G269)/J269</f>
        <v>-3.3232930333115913</v>
      </c>
    </row>
    <row r="270" spans="1:13" x14ac:dyDescent="0.3">
      <c r="A270" s="17">
        <v>41166.75</v>
      </c>
      <c r="B270" s="13">
        <v>268</v>
      </c>
      <c r="C270" s="15">
        <v>808</v>
      </c>
      <c r="D270" s="15" t="s">
        <v>2</v>
      </c>
      <c r="E270" s="15">
        <f t="shared" si="20"/>
        <v>642.02439357842513</v>
      </c>
      <c r="F270" s="13">
        <f t="shared" si="21"/>
        <v>600.5304919730313</v>
      </c>
      <c r="G270" s="13">
        <f t="shared" si="22"/>
        <v>-207.4695080269687</v>
      </c>
      <c r="H270" s="15">
        <f t="shared" si="23"/>
        <v>207.4695080269687</v>
      </c>
      <c r="I270" s="15">
        <f>SUMSQ($G$3:G270)/B270</f>
        <v>38602.890196295841</v>
      </c>
      <c r="J270" s="15">
        <f>SUM($H$3:H270)/B270</f>
        <v>157.70787676047541</v>
      </c>
      <c r="K270" s="15">
        <f t="shared" si="24"/>
        <v>25.676919310268403</v>
      </c>
      <c r="L270" s="15">
        <f>AVERAGE($K$3:K270)</f>
        <v>36.909572185847111</v>
      </c>
      <c r="M270" s="15">
        <f>SUM($G$3:G270)/J270</f>
        <v>-4.6348961040158141</v>
      </c>
    </row>
    <row r="271" spans="1:13" x14ac:dyDescent="0.3">
      <c r="A271" s="17">
        <v>41166.791666666664</v>
      </c>
      <c r="B271" s="13">
        <v>269</v>
      </c>
      <c r="C271" s="15">
        <v>579</v>
      </c>
      <c r="D271" s="15" t="s">
        <v>2</v>
      </c>
      <c r="E271" s="15">
        <f t="shared" si="20"/>
        <v>629.41951486274024</v>
      </c>
      <c r="F271" s="13">
        <f t="shared" si="21"/>
        <v>642.02439357842513</v>
      </c>
      <c r="G271" s="13">
        <f t="shared" si="22"/>
        <v>63.024393578425133</v>
      </c>
      <c r="H271" s="15">
        <f t="shared" si="23"/>
        <v>63.024393578425133</v>
      </c>
      <c r="I271" s="15">
        <f>SUMSQ($G$3:G271)/B271</f>
        <v>38474.151103320502</v>
      </c>
      <c r="J271" s="15">
        <f>SUM($H$3:H271)/B271</f>
        <v>157.35589355162023</v>
      </c>
      <c r="K271" s="15">
        <f t="shared" si="24"/>
        <v>10.885042068812631</v>
      </c>
      <c r="L271" s="15">
        <f>AVERAGE($K$3:K271)</f>
        <v>36.812826720728019</v>
      </c>
      <c r="M271" s="15">
        <f>SUM($G$3:G271)/J271</f>
        <v>-4.2447423793008046</v>
      </c>
    </row>
    <row r="272" spans="1:13" x14ac:dyDescent="0.3">
      <c r="A272" s="17">
        <v>41166.833333333336</v>
      </c>
      <c r="B272" s="13">
        <v>270</v>
      </c>
      <c r="C272" s="15">
        <v>404</v>
      </c>
      <c r="D272" s="15" t="s">
        <v>2</v>
      </c>
      <c r="E272" s="15">
        <f t="shared" si="20"/>
        <v>584.33561189019224</v>
      </c>
      <c r="F272" s="13">
        <f t="shared" si="21"/>
        <v>629.41951486274024</v>
      </c>
      <c r="G272" s="13">
        <f t="shared" si="22"/>
        <v>225.41951486274024</v>
      </c>
      <c r="H272" s="15">
        <f t="shared" si="23"/>
        <v>225.41951486274024</v>
      </c>
      <c r="I272" s="15">
        <f>SUMSQ($G$3:G272)/B272</f>
        <v>38519.854090645065</v>
      </c>
      <c r="J272" s="15">
        <f>SUM($H$3:H272)/B272</f>
        <v>157.6079810379577</v>
      </c>
      <c r="K272" s="15">
        <f t="shared" si="24"/>
        <v>55.796909619490151</v>
      </c>
      <c r="L272" s="15">
        <f>AVERAGE($K$3:K272)</f>
        <v>36.883138138871587</v>
      </c>
      <c r="M272" s="15">
        <f>SUM($G$3:G272)/J272</f>
        <v>-2.8076986470754584</v>
      </c>
    </row>
    <row r="273" spans="1:13" x14ac:dyDescent="0.3">
      <c r="A273" s="17">
        <v>41167.625</v>
      </c>
      <c r="B273" s="13">
        <v>271</v>
      </c>
      <c r="C273" s="15">
        <v>499</v>
      </c>
      <c r="D273" s="15" t="s">
        <v>2</v>
      </c>
      <c r="E273" s="15">
        <f t="shared" si="20"/>
        <v>567.26848951215379</v>
      </c>
      <c r="F273" s="13">
        <f t="shared" si="21"/>
        <v>584.33561189019224</v>
      </c>
      <c r="G273" s="13">
        <f t="shared" si="22"/>
        <v>85.33561189019224</v>
      </c>
      <c r="H273" s="15">
        <f t="shared" si="23"/>
        <v>85.33561189019224</v>
      </c>
      <c r="I273" s="15">
        <f>SUMSQ($G$3:G273)/B273</f>
        <v>38404.585871331517</v>
      </c>
      <c r="J273" s="15">
        <f>SUM($H$3:H273)/B273</f>
        <v>157.34129332892536</v>
      </c>
      <c r="K273" s="15">
        <f t="shared" si="24"/>
        <v>17.101325028094639</v>
      </c>
      <c r="L273" s="15">
        <f>AVERAGE($K$3:K273)</f>
        <v>36.810142518536608</v>
      </c>
      <c r="M273" s="15">
        <f>SUM($G$3:G273)/J273</f>
        <v>-2.2700976690949362</v>
      </c>
    </row>
    <row r="274" spans="1:13" x14ac:dyDescent="0.3">
      <c r="A274" s="17">
        <v>41167.666666666664</v>
      </c>
      <c r="B274" s="13">
        <v>272</v>
      </c>
      <c r="C274" s="15">
        <v>534.428</v>
      </c>
      <c r="D274" s="15" t="s">
        <v>2</v>
      </c>
      <c r="E274" s="15">
        <f t="shared" si="20"/>
        <v>560.70039160972306</v>
      </c>
      <c r="F274" s="13">
        <f t="shared" si="21"/>
        <v>567.26848951215379</v>
      </c>
      <c r="G274" s="13">
        <f t="shared" si="22"/>
        <v>32.840489512153795</v>
      </c>
      <c r="H274" s="15">
        <f t="shared" si="23"/>
        <v>32.840489512153795</v>
      </c>
      <c r="I274" s="15">
        <f>SUMSQ($G$3:G274)/B274</f>
        <v>38267.357606184705</v>
      </c>
      <c r="J274" s="15">
        <f>SUM($H$3:H274)/B274</f>
        <v>156.88356978548134</v>
      </c>
      <c r="K274" s="15">
        <f t="shared" si="24"/>
        <v>6.1449792136927321</v>
      </c>
      <c r="L274" s="15">
        <f>AVERAGE($K$3:K274)</f>
        <v>36.697402947562921</v>
      </c>
      <c r="M274" s="15">
        <f>SUM($G$3:G274)/J274</f>
        <v>-2.06739057614329</v>
      </c>
    </row>
    <row r="275" spans="1:13" x14ac:dyDescent="0.3">
      <c r="A275" s="17">
        <v>41167.708333333336</v>
      </c>
      <c r="B275" s="13">
        <v>273</v>
      </c>
      <c r="C275" s="15">
        <v>729</v>
      </c>
      <c r="D275" s="15" t="s">
        <v>2</v>
      </c>
      <c r="E275" s="15">
        <f t="shared" si="20"/>
        <v>594.36031328777847</v>
      </c>
      <c r="F275" s="13">
        <f t="shared" si="21"/>
        <v>560.70039160972306</v>
      </c>
      <c r="G275" s="13">
        <f t="shared" si="22"/>
        <v>-168.29960839027694</v>
      </c>
      <c r="H275" s="15">
        <f t="shared" si="23"/>
        <v>168.29960839027694</v>
      </c>
      <c r="I275" s="15">
        <f>SUMSQ($G$3:G275)/B275</f>
        <v>38230.937828082642</v>
      </c>
      <c r="J275" s="15">
        <f>SUM($H$3:H275)/B275</f>
        <v>156.92538677670771</v>
      </c>
      <c r="K275" s="15">
        <f t="shared" si="24"/>
        <v>23.086366034331544</v>
      </c>
      <c r="L275" s="15">
        <f>AVERAGE($K$3:K275)</f>
        <v>36.647545669492473</v>
      </c>
      <c r="M275" s="15">
        <f>SUM($G$3:G275)/J275</f>
        <v>-3.1393213821896486</v>
      </c>
    </row>
    <row r="276" spans="1:13" x14ac:dyDescent="0.3">
      <c r="A276" s="17">
        <v>41167.75</v>
      </c>
      <c r="B276" s="13">
        <v>274</v>
      </c>
      <c r="C276" s="15">
        <v>614</v>
      </c>
      <c r="D276" s="15" t="s">
        <v>2</v>
      </c>
      <c r="E276" s="15">
        <f t="shared" si="20"/>
        <v>598.28825063022282</v>
      </c>
      <c r="F276" s="13">
        <f t="shared" si="21"/>
        <v>594.36031328777847</v>
      </c>
      <c r="G276" s="13">
        <f t="shared" si="22"/>
        <v>-19.639686712221533</v>
      </c>
      <c r="H276" s="15">
        <f t="shared" si="23"/>
        <v>19.639686712221533</v>
      </c>
      <c r="I276" s="15">
        <f>SUMSQ($G$3:G276)/B276</f>
        <v>38092.816585258086</v>
      </c>
      <c r="J276" s="15">
        <f>SUM($H$3:H276)/B276</f>
        <v>156.42434407574243</v>
      </c>
      <c r="K276" s="15">
        <f t="shared" si="24"/>
        <v>3.1986460443357547</v>
      </c>
      <c r="L276" s="15">
        <f>AVERAGE($K$3:K276)</f>
        <v>36.525469393488244</v>
      </c>
      <c r="M276" s="15">
        <f>SUM($G$3:G276)/J276</f>
        <v>-3.2749308418430676</v>
      </c>
    </row>
    <row r="277" spans="1:13" x14ac:dyDescent="0.3">
      <c r="A277" s="17">
        <v>41167.791666666664</v>
      </c>
      <c r="B277" s="13">
        <v>275</v>
      </c>
      <c r="C277" s="15">
        <v>478</v>
      </c>
      <c r="D277" s="15" t="s">
        <v>2</v>
      </c>
      <c r="E277" s="15">
        <f t="shared" si="20"/>
        <v>574.23060050417826</v>
      </c>
      <c r="F277" s="13">
        <f t="shared" si="21"/>
        <v>598.28825063022282</v>
      </c>
      <c r="G277" s="13">
        <f t="shared" si="22"/>
        <v>120.28825063022282</v>
      </c>
      <c r="H277" s="15">
        <f t="shared" si="23"/>
        <v>120.28825063022282</v>
      </c>
      <c r="I277" s="15">
        <f>SUMSQ($G$3:G277)/B277</f>
        <v>38006.912754910525</v>
      </c>
      <c r="J277" s="15">
        <f>SUM($H$3:H277)/B277</f>
        <v>156.2929400995769</v>
      </c>
      <c r="K277" s="15">
        <f t="shared" si="24"/>
        <v>25.164905989586362</v>
      </c>
      <c r="L277" s="15">
        <f>AVERAGE($K$3:K277)</f>
        <v>36.484158253837691</v>
      </c>
      <c r="M277" s="15">
        <f>SUM($G$3:G277)/J277</f>
        <v>-2.5080509583398585</v>
      </c>
    </row>
    <row r="278" spans="1:13" x14ac:dyDescent="0.3">
      <c r="A278" s="17">
        <v>41167.833333333336</v>
      </c>
      <c r="B278" s="13">
        <v>276</v>
      </c>
      <c r="C278" s="15">
        <v>330</v>
      </c>
      <c r="D278" s="15" t="s">
        <v>2</v>
      </c>
      <c r="E278" s="15">
        <f t="shared" si="20"/>
        <v>525.38448040334265</v>
      </c>
      <c r="F278" s="13">
        <f t="shared" si="21"/>
        <v>574.23060050417826</v>
      </c>
      <c r="G278" s="13">
        <f t="shared" si="22"/>
        <v>244.23060050417826</v>
      </c>
      <c r="H278" s="15">
        <f t="shared" si="23"/>
        <v>244.23060050417826</v>
      </c>
      <c r="I278" s="15">
        <f>SUMSQ($G$3:G278)/B278</f>
        <v>38085.324615300822</v>
      </c>
      <c r="J278" s="15">
        <f>SUM($H$3:H278)/B278</f>
        <v>156.61155481118777</v>
      </c>
      <c r="K278" s="15">
        <f t="shared" si="24"/>
        <v>74.009272880054027</v>
      </c>
      <c r="L278" s="15">
        <f>AVERAGE($K$3:K278)</f>
        <v>36.620118814077607</v>
      </c>
      <c r="M278" s="15">
        <f>SUM($G$3:G278)/J278</f>
        <v>-0.9434812001736429</v>
      </c>
    </row>
    <row r="279" spans="1:13" x14ac:dyDescent="0.3">
      <c r="A279" s="17">
        <v>41168.625</v>
      </c>
      <c r="B279" s="13">
        <v>277</v>
      </c>
      <c r="C279" s="15">
        <v>499</v>
      </c>
      <c r="D279" s="15" t="s">
        <v>2</v>
      </c>
      <c r="E279" s="15">
        <f t="shared" si="20"/>
        <v>520.10758432267414</v>
      </c>
      <c r="F279" s="13">
        <f t="shared" si="21"/>
        <v>525.38448040334265</v>
      </c>
      <c r="G279" s="13">
        <f t="shared" si="22"/>
        <v>26.38448040334265</v>
      </c>
      <c r="H279" s="15">
        <f t="shared" si="23"/>
        <v>26.38448040334265</v>
      </c>
      <c r="I279" s="15">
        <f>SUMSQ($G$3:G279)/B279</f>
        <v>37950.345612379722</v>
      </c>
      <c r="J279" s="15">
        <f>SUM($H$3:H279)/B279</f>
        <v>156.14142096856017</v>
      </c>
      <c r="K279" s="15">
        <f t="shared" si="24"/>
        <v>5.2874710227139579</v>
      </c>
      <c r="L279" s="15">
        <f>AVERAGE($K$3:K279)</f>
        <v>36.507004562123221</v>
      </c>
      <c r="M279" s="15">
        <f>SUM($G$3:G279)/J279</f>
        <v>-0.77734387543082883</v>
      </c>
    </row>
    <row r="280" spans="1:13" x14ac:dyDescent="0.3">
      <c r="A280" s="17">
        <v>41168.666666666664</v>
      </c>
      <c r="B280" s="13">
        <v>278</v>
      </c>
      <c r="C280" s="15">
        <v>534.428</v>
      </c>
      <c r="D280" s="15" t="s">
        <v>2</v>
      </c>
      <c r="E280" s="15">
        <f t="shared" si="20"/>
        <v>522.97166745813934</v>
      </c>
      <c r="F280" s="13">
        <f t="shared" si="21"/>
        <v>520.10758432267414</v>
      </c>
      <c r="G280" s="13">
        <f t="shared" si="22"/>
        <v>-14.320415677325855</v>
      </c>
      <c r="H280" s="15">
        <f t="shared" si="23"/>
        <v>14.320415677325855</v>
      </c>
      <c r="I280" s="15">
        <f>SUMSQ($G$3:G280)/B280</f>
        <v>37814.571255159542</v>
      </c>
      <c r="J280" s="15">
        <f>SUM($H$3:H280)/B280</f>
        <v>155.63127346751256</v>
      </c>
      <c r="K280" s="15">
        <f t="shared" si="24"/>
        <v>2.6795781054371881</v>
      </c>
      <c r="L280" s="15">
        <f>AVERAGE($K$3:K280)</f>
        <v>36.38532317199126</v>
      </c>
      <c r="M280" s="15">
        <f>SUM($G$3:G280)/J280</f>
        <v>-0.87190697566725839</v>
      </c>
    </row>
    <row r="281" spans="1:13" x14ac:dyDescent="0.3">
      <c r="A281" s="17">
        <v>41168.708333333336</v>
      </c>
      <c r="B281" s="13">
        <v>279</v>
      </c>
      <c r="C281" s="15">
        <v>570</v>
      </c>
      <c r="D281" s="15" t="s">
        <v>2</v>
      </c>
      <c r="E281" s="15">
        <f t="shared" si="20"/>
        <v>532.37733396651151</v>
      </c>
      <c r="F281" s="13">
        <f t="shared" si="21"/>
        <v>522.97166745813934</v>
      </c>
      <c r="G281" s="13">
        <f t="shared" si="22"/>
        <v>-47.028332541860664</v>
      </c>
      <c r="H281" s="15">
        <f t="shared" si="23"/>
        <v>47.028332541860664</v>
      </c>
      <c r="I281" s="15">
        <f>SUMSQ($G$3:G281)/B281</f>
        <v>37686.962268802941</v>
      </c>
      <c r="J281" s="15">
        <f>SUM($H$3:H281)/B281</f>
        <v>155.24201561473248</v>
      </c>
      <c r="K281" s="15">
        <f t="shared" si="24"/>
        <v>8.2505846564667831</v>
      </c>
      <c r="L281" s="15">
        <f>AVERAGE($K$3:K281)</f>
        <v>36.284481815304794</v>
      </c>
      <c r="M281" s="15">
        <f>SUM($G$3:G281)/J281</f>
        <v>-1.1770288139238962</v>
      </c>
    </row>
    <row r="282" spans="1:13" x14ac:dyDescent="0.3">
      <c r="A282" s="17">
        <v>41168.75</v>
      </c>
      <c r="B282" s="13">
        <v>280</v>
      </c>
      <c r="C282" s="15">
        <v>481</v>
      </c>
      <c r="D282" s="15" t="s">
        <v>2</v>
      </c>
      <c r="E282" s="15">
        <f t="shared" si="20"/>
        <v>522.10186717320926</v>
      </c>
      <c r="F282" s="13">
        <f t="shared" si="21"/>
        <v>532.37733396651151</v>
      </c>
      <c r="G282" s="13">
        <f t="shared" si="22"/>
        <v>51.377333966511515</v>
      </c>
      <c r="H282" s="15">
        <f t="shared" si="23"/>
        <v>51.377333966511515</v>
      </c>
      <c r="I282" s="15">
        <f>SUMSQ($G$3:G282)/B282</f>
        <v>37561.793226576883</v>
      </c>
      <c r="J282" s="15">
        <f>SUM($H$3:H282)/B282</f>
        <v>154.87107032313168</v>
      </c>
      <c r="K282" s="15">
        <f t="shared" si="24"/>
        <v>10.681358412996158</v>
      </c>
      <c r="L282" s="15">
        <f>AVERAGE($K$3:K282)</f>
        <v>36.193042088867976</v>
      </c>
      <c r="M282" s="15">
        <f>SUM($G$3:G282)/J282</f>
        <v>-0.84810540322090067</v>
      </c>
    </row>
    <row r="283" spans="1:13" x14ac:dyDescent="0.3">
      <c r="A283" s="17">
        <v>41168.791666666664</v>
      </c>
      <c r="B283" s="13">
        <v>281</v>
      </c>
      <c r="C283" s="15">
        <v>403</v>
      </c>
      <c r="D283" s="15" t="s">
        <v>2</v>
      </c>
      <c r="E283" s="15">
        <f t="shared" si="20"/>
        <v>498.28149373856746</v>
      </c>
      <c r="F283" s="13">
        <f t="shared" si="21"/>
        <v>522.10186717320926</v>
      </c>
      <c r="G283" s="13">
        <f t="shared" si="22"/>
        <v>119.10186717320926</v>
      </c>
      <c r="H283" s="15">
        <f t="shared" si="23"/>
        <v>119.10186717320926</v>
      </c>
      <c r="I283" s="15">
        <f>SUMSQ($G$3:G283)/B283</f>
        <v>37478.602698240829</v>
      </c>
      <c r="J283" s="15">
        <f>SUM($H$3:H283)/B283</f>
        <v>154.7437777852316</v>
      </c>
      <c r="K283" s="15">
        <f t="shared" si="24"/>
        <v>29.55381319434473</v>
      </c>
      <c r="L283" s="15">
        <f>AVERAGE($K$3:K283)</f>
        <v>36.169414939777148</v>
      </c>
      <c r="M283" s="15">
        <f>SUM($G$3:G283)/J283</f>
        <v>-7.9131610625648316E-2</v>
      </c>
    </row>
    <row r="284" spans="1:13" x14ac:dyDescent="0.3">
      <c r="A284" s="17">
        <v>41168.833333333336</v>
      </c>
      <c r="B284" s="13">
        <v>282</v>
      </c>
      <c r="C284" s="15">
        <v>324</v>
      </c>
      <c r="D284" s="15" t="s">
        <v>2</v>
      </c>
      <c r="E284" s="15">
        <f t="shared" si="20"/>
        <v>463.42519499085398</v>
      </c>
      <c r="F284" s="13">
        <f t="shared" si="21"/>
        <v>498.28149373856746</v>
      </c>
      <c r="G284" s="13">
        <f t="shared" si="22"/>
        <v>174.28149373856746</v>
      </c>
      <c r="H284" s="15">
        <f t="shared" si="23"/>
        <v>174.28149373856746</v>
      </c>
      <c r="I284" s="15">
        <f>SUMSQ($G$3:G284)/B284</f>
        <v>37453.409210161059</v>
      </c>
      <c r="J284" s="15">
        <f>SUM($H$3:H284)/B284</f>
        <v>154.8130604659172</v>
      </c>
      <c r="K284" s="15">
        <f t="shared" si="24"/>
        <v>53.790584487212179</v>
      </c>
      <c r="L284" s="15">
        <f>AVERAGE($K$3:K284)</f>
        <v>36.231901356612028</v>
      </c>
      <c r="M284" s="15">
        <f>SUM($G$3:G284)/J284</f>
        <v>1.0466582656558081</v>
      </c>
    </row>
    <row r="285" spans="1:13" x14ac:dyDescent="0.3">
      <c r="A285" s="17">
        <v>41169.625</v>
      </c>
      <c r="B285" s="13">
        <v>283</v>
      </c>
      <c r="C285" s="15">
        <v>338</v>
      </c>
      <c r="D285" s="15" t="s">
        <v>2</v>
      </c>
      <c r="E285" s="15">
        <f t="shared" si="20"/>
        <v>438.34015599268321</v>
      </c>
      <c r="F285" s="13">
        <f t="shared" si="21"/>
        <v>463.42519499085398</v>
      </c>
      <c r="G285" s="13">
        <f t="shared" si="22"/>
        <v>125.42519499085398</v>
      </c>
      <c r="H285" s="15">
        <f t="shared" si="23"/>
        <v>125.42519499085398</v>
      </c>
      <c r="I285" s="15">
        <f>SUMSQ($G$3:G285)/B285</f>
        <v>37376.653274925484</v>
      </c>
      <c r="J285" s="15">
        <f>SUM($H$3:H285)/B285</f>
        <v>154.70921641830216</v>
      </c>
      <c r="K285" s="15">
        <f t="shared" si="24"/>
        <v>37.108045855282242</v>
      </c>
      <c r="L285" s="15">
        <f>AVERAGE($K$3:K285)</f>
        <v>36.23499727356846</v>
      </c>
      <c r="M285" s="15">
        <f>SUM($G$3:G285)/J285</f>
        <v>1.8580765323104036</v>
      </c>
    </row>
    <row r="286" spans="1:13" x14ac:dyDescent="0.3">
      <c r="A286" s="17">
        <v>41169.666666666664</v>
      </c>
      <c r="B286" s="13">
        <v>284</v>
      </c>
      <c r="C286" s="15">
        <v>453</v>
      </c>
      <c r="D286" s="15" t="s">
        <v>2</v>
      </c>
      <c r="E286" s="15">
        <f t="shared" si="20"/>
        <v>441.27212479414663</v>
      </c>
      <c r="F286" s="13">
        <f t="shared" si="21"/>
        <v>438.34015599268321</v>
      </c>
      <c r="G286" s="13">
        <f t="shared" si="22"/>
        <v>-14.659844007316792</v>
      </c>
      <c r="H286" s="15">
        <f t="shared" si="23"/>
        <v>14.659844007316792</v>
      </c>
      <c r="I286" s="15">
        <f>SUMSQ($G$3:G286)/B286</f>
        <v>37245.802069824756</v>
      </c>
      <c r="J286" s="15">
        <f>SUM($H$3:H286)/B286</f>
        <v>154.2160848253057</v>
      </c>
      <c r="K286" s="15">
        <f t="shared" si="24"/>
        <v>3.2361686550368196</v>
      </c>
      <c r="L286" s="15">
        <f>AVERAGE($K$3:K286)</f>
        <v>36.118804215052506</v>
      </c>
      <c r="M286" s="15">
        <f>SUM($G$3:G286)/J286</f>
        <v>1.7689576327961423</v>
      </c>
    </row>
    <row r="287" spans="1:13" x14ac:dyDescent="0.3">
      <c r="A287" s="17">
        <v>41169.708333333336</v>
      </c>
      <c r="B287" s="13">
        <v>285</v>
      </c>
      <c r="C287" s="15">
        <v>842</v>
      </c>
      <c r="D287" s="15" t="s">
        <v>2</v>
      </c>
      <c r="E287" s="15">
        <f t="shared" si="20"/>
        <v>521.41769983531731</v>
      </c>
      <c r="F287" s="13">
        <f t="shared" si="21"/>
        <v>441.27212479414663</v>
      </c>
      <c r="G287" s="13">
        <f t="shared" si="22"/>
        <v>-400.72787520585337</v>
      </c>
      <c r="H287" s="15">
        <f t="shared" si="23"/>
        <v>400.72787520585337</v>
      </c>
      <c r="I287" s="15">
        <f>SUMSQ($G$3:G287)/B287</f>
        <v>37678.56357121835</v>
      </c>
      <c r="J287" s="15">
        <f>SUM($H$3:H287)/B287</f>
        <v>155.08103847576379</v>
      </c>
      <c r="K287" s="15">
        <f t="shared" si="24"/>
        <v>47.592384228723681</v>
      </c>
      <c r="L287" s="15">
        <f>AVERAGE($K$3:K287)</f>
        <v>36.15906239053907</v>
      </c>
      <c r="M287" s="15">
        <f>SUM($G$3:G287)/J287</f>
        <v>-0.82489875043094918</v>
      </c>
    </row>
    <row r="288" spans="1:13" x14ac:dyDescent="0.3">
      <c r="A288" s="17">
        <v>41169.75</v>
      </c>
      <c r="B288" s="13">
        <v>286</v>
      </c>
      <c r="C288" s="15">
        <v>774</v>
      </c>
      <c r="D288" s="15" t="s">
        <v>2</v>
      </c>
      <c r="E288" s="15">
        <f t="shared" si="20"/>
        <v>571.9341598682538</v>
      </c>
      <c r="F288" s="13">
        <f t="shared" si="21"/>
        <v>521.41769983531731</v>
      </c>
      <c r="G288" s="13">
        <f t="shared" si="22"/>
        <v>-252.58230016468269</v>
      </c>
      <c r="H288" s="15">
        <f t="shared" si="23"/>
        <v>252.58230016468269</v>
      </c>
      <c r="I288" s="15">
        <f>SUMSQ($G$3:G288)/B288</f>
        <v>37769.889636901091</v>
      </c>
      <c r="J288" s="15">
        <f>SUM($H$3:H288)/B288</f>
        <v>155.42195197817261</v>
      </c>
      <c r="K288" s="15">
        <f t="shared" si="24"/>
        <v>32.633372114300094</v>
      </c>
      <c r="L288" s="15">
        <f>AVERAGE($K$3:K288)</f>
        <v>36.146734802160609</v>
      </c>
      <c r="M288" s="15">
        <f>SUM($G$3:G288)/J288</f>
        <v>-2.448228517116505</v>
      </c>
    </row>
    <row r="289" spans="1:13" x14ac:dyDescent="0.3">
      <c r="A289" s="17">
        <v>41169.791666666664</v>
      </c>
      <c r="B289" s="13">
        <v>287</v>
      </c>
      <c r="C289" s="15">
        <v>486</v>
      </c>
      <c r="D289" s="15" t="s">
        <v>2</v>
      </c>
      <c r="E289" s="15">
        <f t="shared" si="20"/>
        <v>554.74732789460313</v>
      </c>
      <c r="F289" s="13">
        <f t="shared" si="21"/>
        <v>571.9341598682538</v>
      </c>
      <c r="G289" s="13">
        <f t="shared" si="22"/>
        <v>85.934159868253801</v>
      </c>
      <c r="H289" s="15">
        <f t="shared" si="23"/>
        <v>85.934159868253801</v>
      </c>
      <c r="I289" s="15">
        <f>SUMSQ($G$3:G289)/B289</f>
        <v>37664.0178257351</v>
      </c>
      <c r="J289" s="15">
        <f>SUM($H$3:H289)/B289</f>
        <v>155.17983423562933</v>
      </c>
      <c r="K289" s="15">
        <f t="shared" si="24"/>
        <v>17.681925898817656</v>
      </c>
      <c r="L289" s="15">
        <f>AVERAGE($K$3:K289)</f>
        <v>36.082397488908541</v>
      </c>
      <c r="M289" s="15">
        <f>SUM($G$3:G289)/J289</f>
        <v>-1.8982769030628728</v>
      </c>
    </row>
    <row r="290" spans="1:13" x14ac:dyDescent="0.3">
      <c r="A290" s="17">
        <v>41169.833333333336</v>
      </c>
      <c r="B290" s="13">
        <v>288</v>
      </c>
      <c r="C290" s="15">
        <v>340</v>
      </c>
      <c r="D290" s="15" t="s">
        <v>2</v>
      </c>
      <c r="E290" s="15">
        <f t="shared" si="20"/>
        <v>511.79786231568255</v>
      </c>
      <c r="F290" s="13">
        <f t="shared" si="21"/>
        <v>554.74732789460313</v>
      </c>
      <c r="G290" s="13">
        <f t="shared" si="22"/>
        <v>214.74732789460313</v>
      </c>
      <c r="H290" s="15">
        <f t="shared" si="23"/>
        <v>214.74732789460313</v>
      </c>
      <c r="I290" s="15">
        <f>SUMSQ($G$3:G290)/B290</f>
        <v>37693.366426471694</v>
      </c>
      <c r="J290" s="15">
        <f>SUM($H$3:H290)/B290</f>
        <v>155.3866658108341</v>
      </c>
      <c r="K290" s="15">
        <f t="shared" si="24"/>
        <v>63.160978792530329</v>
      </c>
      <c r="L290" s="15">
        <f>AVERAGE($K$3:K290)</f>
        <v>36.176420340657231</v>
      </c>
      <c r="M290" s="15">
        <f>SUM($G$3:G290)/J290</f>
        <v>-0.51373112898372941</v>
      </c>
    </row>
    <row r="291" spans="1:13" x14ac:dyDescent="0.3">
      <c r="A291" s="17">
        <v>41170.625</v>
      </c>
      <c r="B291" s="13">
        <v>289</v>
      </c>
      <c r="C291" s="15">
        <v>36</v>
      </c>
      <c r="D291" s="15" t="s">
        <v>2</v>
      </c>
      <c r="E291" s="15">
        <f t="shared" si="20"/>
        <v>416.63828985254605</v>
      </c>
      <c r="F291" s="13">
        <f t="shared" si="21"/>
        <v>511.79786231568255</v>
      </c>
      <c r="G291" s="13">
        <f t="shared" si="22"/>
        <v>475.79786231568255</v>
      </c>
      <c r="H291" s="15">
        <f t="shared" si="23"/>
        <v>475.79786231568255</v>
      </c>
      <c r="I291" s="15">
        <f>SUMSQ($G$3:G291)/B291</f>
        <v>38346.273829093501</v>
      </c>
      <c r="J291" s="15">
        <f>SUM($H$3:H291)/B291</f>
        <v>156.49535507209654</v>
      </c>
      <c r="K291" s="15">
        <f t="shared" si="24"/>
        <v>1321.6607286546739</v>
      </c>
      <c r="L291" s="15">
        <f>AVERAGE($K$3:K291)</f>
        <v>40.624462929979082</v>
      </c>
      <c r="M291" s="15">
        <f>SUM($G$3:G291)/J291</f>
        <v>2.5302405613076737</v>
      </c>
    </row>
    <row r="292" spans="1:13" x14ac:dyDescent="0.3">
      <c r="A292" s="17">
        <v>41170.666666666664</v>
      </c>
      <c r="B292" s="13">
        <v>290</v>
      </c>
      <c r="C292" s="15">
        <v>141</v>
      </c>
      <c r="D292" s="15" t="s">
        <v>2</v>
      </c>
      <c r="E292" s="15">
        <f t="shared" si="20"/>
        <v>361.51063188203688</v>
      </c>
      <c r="F292" s="13">
        <f t="shared" si="21"/>
        <v>416.63828985254605</v>
      </c>
      <c r="G292" s="13">
        <f t="shared" si="22"/>
        <v>275.63828985254605</v>
      </c>
      <c r="H292" s="15">
        <f t="shared" si="23"/>
        <v>275.63828985254605</v>
      </c>
      <c r="I292" s="15">
        <f>SUMSQ($G$3:G292)/B292</f>
        <v>38476.033115313308</v>
      </c>
      <c r="J292" s="15">
        <f>SUM($H$3:H292)/B292</f>
        <v>156.90619277823603</v>
      </c>
      <c r="K292" s="15">
        <f t="shared" si="24"/>
        <v>195.48814883159292</v>
      </c>
      <c r="L292" s="15">
        <f>AVERAGE($K$3:K292)</f>
        <v>41.158475639984651</v>
      </c>
      <c r="M292" s="15">
        <f>SUM($G$3:G292)/J292</f>
        <v>4.2803229943985235</v>
      </c>
    </row>
    <row r="293" spans="1:13" x14ac:dyDescent="0.3">
      <c r="A293" s="17">
        <v>41170.708333333336</v>
      </c>
      <c r="B293" s="13">
        <v>291</v>
      </c>
      <c r="C293" s="15">
        <v>338</v>
      </c>
      <c r="D293" s="15" t="s">
        <v>2</v>
      </c>
      <c r="E293" s="15">
        <f t="shared" si="20"/>
        <v>356.80850550562951</v>
      </c>
      <c r="F293" s="13">
        <f t="shared" si="21"/>
        <v>361.51063188203688</v>
      </c>
      <c r="G293" s="13">
        <f t="shared" si="22"/>
        <v>23.510631882036876</v>
      </c>
      <c r="H293" s="15">
        <f t="shared" si="23"/>
        <v>23.510631882036876</v>
      </c>
      <c r="I293" s="15">
        <f>SUMSQ($G$3:G293)/B293</f>
        <v>38345.712554131795</v>
      </c>
      <c r="J293" s="15">
        <f>SUM($H$3:H293)/B293</f>
        <v>156.44778878890202</v>
      </c>
      <c r="K293" s="15">
        <f t="shared" si="24"/>
        <v>6.9558082491233355</v>
      </c>
      <c r="L293" s="15">
        <f>AVERAGE($K$3:K293)</f>
        <v>41.040940700497153</v>
      </c>
      <c r="M293" s="15">
        <f>SUM($G$3:G293)/J293</f>
        <v>4.4431424833507016</v>
      </c>
    </row>
    <row r="294" spans="1:13" x14ac:dyDescent="0.3">
      <c r="A294" s="17">
        <v>41170.75</v>
      </c>
      <c r="B294" s="13">
        <v>292</v>
      </c>
      <c r="C294" s="15">
        <v>281</v>
      </c>
      <c r="D294" s="15" t="s">
        <v>2</v>
      </c>
      <c r="E294" s="15">
        <f t="shared" si="20"/>
        <v>341.6468044045036</v>
      </c>
      <c r="F294" s="13">
        <f t="shared" si="21"/>
        <v>356.80850550562951</v>
      </c>
      <c r="G294" s="13">
        <f t="shared" si="22"/>
        <v>75.808505505629512</v>
      </c>
      <c r="H294" s="15">
        <f t="shared" si="23"/>
        <v>75.808505505629512</v>
      </c>
      <c r="I294" s="15">
        <f>SUMSQ($G$3:G294)/B294</f>
        <v>38234.072886162154</v>
      </c>
      <c r="J294" s="15">
        <f>SUM($H$3:H294)/B294</f>
        <v>156.17162685984971</v>
      </c>
      <c r="K294" s="15">
        <f t="shared" si="24"/>
        <v>26.978115838302319</v>
      </c>
      <c r="L294" s="15">
        <f>AVERAGE($K$3:K294)</f>
        <v>40.992780341380055</v>
      </c>
      <c r="M294" s="15">
        <f>SUM($G$3:G294)/J294</f>
        <v>4.9364173108839928</v>
      </c>
    </row>
    <row r="295" spans="1:13" x14ac:dyDescent="0.3">
      <c r="A295" s="17">
        <v>41170.791666666664</v>
      </c>
      <c r="B295" s="13">
        <v>293</v>
      </c>
      <c r="C295" s="15">
        <v>324</v>
      </c>
      <c r="D295" s="15" t="s">
        <v>2</v>
      </c>
      <c r="E295" s="15">
        <f t="shared" si="20"/>
        <v>338.1174435236029</v>
      </c>
      <c r="F295" s="13">
        <f t="shared" si="21"/>
        <v>341.6468044045036</v>
      </c>
      <c r="G295" s="13">
        <f t="shared" si="22"/>
        <v>17.646804404503598</v>
      </c>
      <c r="H295" s="15">
        <f t="shared" si="23"/>
        <v>17.646804404503598</v>
      </c>
      <c r="I295" s="15">
        <f>SUMSQ($G$3:G295)/B295</f>
        <v>38104.644001587163</v>
      </c>
      <c r="J295" s="15">
        <f>SUM($H$3:H295)/B295</f>
        <v>155.6988458958383</v>
      </c>
      <c r="K295" s="15">
        <f t="shared" si="24"/>
        <v>5.446544569291234</v>
      </c>
      <c r="L295" s="15">
        <f>AVERAGE($K$3:K295)</f>
        <v>40.871462130553809</v>
      </c>
      <c r="M295" s="15">
        <f>SUM($G$3:G295)/J295</f>
        <v>5.0647461268398475</v>
      </c>
    </row>
    <row r="296" spans="1:13" x14ac:dyDescent="0.3">
      <c r="A296" s="17">
        <v>41170.833333333336</v>
      </c>
      <c r="B296" s="13">
        <v>294</v>
      </c>
      <c r="C296" s="15">
        <v>290</v>
      </c>
      <c r="D296" s="15" t="s">
        <v>2</v>
      </c>
      <c r="E296" s="15">
        <f t="shared" si="20"/>
        <v>328.49395481888234</v>
      </c>
      <c r="F296" s="13">
        <f t="shared" si="21"/>
        <v>338.1174435236029</v>
      </c>
      <c r="G296" s="13">
        <f t="shared" si="22"/>
        <v>48.117443523602901</v>
      </c>
      <c r="H296" s="15">
        <f t="shared" si="23"/>
        <v>48.117443523602901</v>
      </c>
      <c r="I296" s="15">
        <f>SUMSQ($G$3:G296)/B296</f>
        <v>37982.911499443144</v>
      </c>
      <c r="J296" s="15">
        <f>SUM($H$3:H296)/B296</f>
        <v>155.33292275851778</v>
      </c>
      <c r="K296" s="15">
        <f t="shared" si="24"/>
        <v>16.592221904690653</v>
      </c>
      <c r="L296" s="15">
        <f>AVERAGE($K$3:K296)</f>
        <v>40.788879680805984</v>
      </c>
      <c r="M296" s="15">
        <f>SUM($G$3:G296)/J296</f>
        <v>5.3864470929238575</v>
      </c>
    </row>
    <row r="297" spans="1:13" x14ac:dyDescent="0.3">
      <c r="A297" s="17">
        <v>41171.625</v>
      </c>
      <c r="B297" s="13">
        <v>295</v>
      </c>
      <c r="C297" s="15">
        <v>311</v>
      </c>
      <c r="D297" s="15" t="s">
        <v>2</v>
      </c>
      <c r="E297" s="15">
        <f t="shared" si="20"/>
        <v>324.99516385510589</v>
      </c>
      <c r="F297" s="13">
        <f t="shared" si="21"/>
        <v>328.49395481888234</v>
      </c>
      <c r="G297" s="13">
        <f t="shared" si="22"/>
        <v>17.493954818882344</v>
      </c>
      <c r="H297" s="15">
        <f t="shared" si="23"/>
        <v>17.493954818882344</v>
      </c>
      <c r="I297" s="15">
        <f>SUMSQ($G$3:G297)/B297</f>
        <v>37855.193285733869</v>
      </c>
      <c r="J297" s="15">
        <f>SUM($H$3:H297)/B297</f>
        <v>154.86567201973935</v>
      </c>
      <c r="K297" s="15">
        <f t="shared" si="24"/>
        <v>5.6250658581615252</v>
      </c>
      <c r="L297" s="15">
        <f>AVERAGE($K$3:K297)</f>
        <v>40.669680311915656</v>
      </c>
      <c r="M297" s="15">
        <f>SUM($G$3:G297)/J297</f>
        <v>5.5156608556736257</v>
      </c>
    </row>
    <row r="298" spans="1:13" x14ac:dyDescent="0.3">
      <c r="A298" s="17">
        <v>41171.666666666664</v>
      </c>
      <c r="B298" s="13">
        <v>296</v>
      </c>
      <c r="C298" s="15">
        <v>466</v>
      </c>
      <c r="D298" s="15" t="s">
        <v>2</v>
      </c>
      <c r="E298" s="15">
        <f t="shared" si="20"/>
        <v>353.1961310840847</v>
      </c>
      <c r="F298" s="13">
        <f t="shared" si="21"/>
        <v>324.99516385510589</v>
      </c>
      <c r="G298" s="13">
        <f t="shared" si="22"/>
        <v>-141.00483614489411</v>
      </c>
      <c r="H298" s="15">
        <f t="shared" si="23"/>
        <v>141.00483614489411</v>
      </c>
      <c r="I298" s="15">
        <f>SUMSQ($G$3:G298)/B298</f>
        <v>37794.474267255871</v>
      </c>
      <c r="J298" s="15">
        <f>SUM($H$3:H298)/B298</f>
        <v>154.81884487151353</v>
      </c>
      <c r="K298" s="15">
        <f t="shared" si="24"/>
        <v>30.258548528947234</v>
      </c>
      <c r="L298" s="15">
        <f>AVERAGE($K$3:K298)</f>
        <v>40.634507569405628</v>
      </c>
      <c r="M298" s="15">
        <f>SUM($G$3:G298)/J298</f>
        <v>4.6065560655348676</v>
      </c>
    </row>
    <row r="299" spans="1:13" x14ac:dyDescent="0.3">
      <c r="A299" s="17">
        <v>41171.708333333336</v>
      </c>
      <c r="B299" s="13">
        <v>297</v>
      </c>
      <c r="C299" s="15">
        <v>844.428</v>
      </c>
      <c r="D299" s="15" t="s">
        <v>2</v>
      </c>
      <c r="E299" s="15">
        <f t="shared" si="20"/>
        <v>451.44250486726776</v>
      </c>
      <c r="F299" s="13">
        <f t="shared" si="21"/>
        <v>353.1961310840847</v>
      </c>
      <c r="G299" s="13">
        <f t="shared" si="22"/>
        <v>-491.2318689159153</v>
      </c>
      <c r="H299" s="15">
        <f t="shared" si="23"/>
        <v>491.2318689159153</v>
      </c>
      <c r="I299" s="15">
        <f>SUMSQ($G$3:G299)/B299</f>
        <v>38479.707515644317</v>
      </c>
      <c r="J299" s="15">
        <f>SUM($H$3:H299)/B299</f>
        <v>155.95154865617482</v>
      </c>
      <c r="K299" s="15">
        <f t="shared" si="24"/>
        <v>58.173327852216559</v>
      </c>
      <c r="L299" s="15">
        <f>AVERAGE($K$3:K299)</f>
        <v>40.693560836351125</v>
      </c>
      <c r="M299" s="15">
        <f>SUM($G$3:G299)/J299</f>
        <v>1.4231972808130822</v>
      </c>
    </row>
    <row r="300" spans="1:13" x14ac:dyDescent="0.3">
      <c r="A300" s="17">
        <v>41171.75</v>
      </c>
      <c r="B300" s="13">
        <v>298</v>
      </c>
      <c r="C300" s="15">
        <v>811.56399999999996</v>
      </c>
      <c r="D300" s="15" t="s">
        <v>2</v>
      </c>
      <c r="E300" s="15">
        <f t="shared" si="20"/>
        <v>523.46680389381424</v>
      </c>
      <c r="F300" s="13">
        <f t="shared" si="21"/>
        <v>451.44250486726776</v>
      </c>
      <c r="G300" s="13">
        <f t="shared" si="22"/>
        <v>-360.12149513273221</v>
      </c>
      <c r="H300" s="15">
        <f t="shared" si="23"/>
        <v>360.12149513273221</v>
      </c>
      <c r="I300" s="15">
        <f>SUMSQ($G$3:G300)/B300</f>
        <v>38785.773904036898</v>
      </c>
      <c r="J300" s="15">
        <f>SUM($H$3:H300)/B300</f>
        <v>156.63668270475387</v>
      </c>
      <c r="K300" s="15">
        <f t="shared" si="24"/>
        <v>44.373764131076818</v>
      </c>
      <c r="L300" s="15">
        <f>AVERAGE($K$3:K300)</f>
        <v>40.705910511836777</v>
      </c>
      <c r="M300" s="15">
        <f>SUM($G$3:G300)/J300</f>
        <v>-0.88211568810555285</v>
      </c>
    </row>
    <row r="301" spans="1:13" x14ac:dyDescent="0.3">
      <c r="A301" s="17">
        <v>41171.791666666664</v>
      </c>
      <c r="B301" s="13">
        <v>299</v>
      </c>
      <c r="C301" s="15">
        <v>579.56399999999996</v>
      </c>
      <c r="D301" s="15" t="s">
        <v>2</v>
      </c>
      <c r="E301" s="15">
        <f t="shared" si="20"/>
        <v>534.68624311505141</v>
      </c>
      <c r="F301" s="13">
        <f t="shared" si="21"/>
        <v>523.46680389381424</v>
      </c>
      <c r="G301" s="13">
        <f t="shared" si="22"/>
        <v>-56.09719610618572</v>
      </c>
      <c r="H301" s="15">
        <f t="shared" si="23"/>
        <v>56.09719610618572</v>
      </c>
      <c r="I301" s="15">
        <f>SUMSQ($G$3:G301)/B301</f>
        <v>38666.580330481513</v>
      </c>
      <c r="J301" s="15">
        <f>SUM($H$3:H301)/B301</f>
        <v>156.30043024121352</v>
      </c>
      <c r="K301" s="15">
        <f t="shared" si="24"/>
        <v>9.6792064562646623</v>
      </c>
      <c r="L301" s="15">
        <f>AVERAGE($K$3:K301)</f>
        <v>40.602142270848248</v>
      </c>
      <c r="M301" s="15">
        <f>SUM($G$3:G301)/J301</f>
        <v>-1.2429196193065613</v>
      </c>
    </row>
    <row r="302" spans="1:13" x14ac:dyDescent="0.3">
      <c r="A302" s="17">
        <v>41171.833333333336</v>
      </c>
      <c r="B302" s="13">
        <v>300</v>
      </c>
      <c r="C302" s="15">
        <v>409</v>
      </c>
      <c r="D302" s="15" t="s">
        <v>2</v>
      </c>
      <c r="E302" s="15">
        <f t="shared" si="20"/>
        <v>509.54899449204117</v>
      </c>
      <c r="F302" s="13">
        <f t="shared" si="21"/>
        <v>534.68624311505141</v>
      </c>
      <c r="G302" s="13">
        <f t="shared" si="22"/>
        <v>125.68624311505141</v>
      </c>
      <c r="H302" s="15">
        <f t="shared" si="23"/>
        <v>125.68624311505141</v>
      </c>
      <c r="I302" s="15">
        <f>SUMSQ($G$3:G302)/B302</f>
        <v>38590.348501741159</v>
      </c>
      <c r="J302" s="15">
        <f>SUM($H$3:H302)/B302</f>
        <v>156.19838295079296</v>
      </c>
      <c r="K302" s="15">
        <f t="shared" si="24"/>
        <v>30.730132790966113</v>
      </c>
      <c r="L302" s="15">
        <f>AVERAGE($K$3:K302)</f>
        <v>40.569235572581974</v>
      </c>
      <c r="M302" s="15">
        <f>SUM($G$3:G302)/J302</f>
        <v>-0.43907386774557677</v>
      </c>
    </row>
    <row r="303" spans="1:13" x14ac:dyDescent="0.3">
      <c r="A303" s="17">
        <v>41172.625</v>
      </c>
      <c r="B303" s="13">
        <v>301</v>
      </c>
      <c r="C303" s="15">
        <v>291</v>
      </c>
      <c r="D303" s="15" t="s">
        <v>2</v>
      </c>
      <c r="E303" s="15">
        <f t="shared" si="20"/>
        <v>465.83919559363295</v>
      </c>
      <c r="F303" s="13">
        <f t="shared" si="21"/>
        <v>509.54899449204117</v>
      </c>
      <c r="G303" s="13">
        <f t="shared" si="22"/>
        <v>218.54899449204117</v>
      </c>
      <c r="H303" s="15">
        <f t="shared" si="23"/>
        <v>218.54899449204117</v>
      </c>
      <c r="I303" s="15">
        <f>SUMSQ($G$3:G303)/B303</f>
        <v>38620.824629620693</v>
      </c>
      <c r="J303" s="15">
        <f>SUM($H$3:H303)/B303</f>
        <v>156.40552783963432</v>
      </c>
      <c r="K303" s="15">
        <f t="shared" si="24"/>
        <v>75.102747248124118</v>
      </c>
      <c r="L303" s="15">
        <f>AVERAGE($K$3:K303)</f>
        <v>40.683964847251545</v>
      </c>
      <c r="M303" s="15">
        <f>SUM($G$3:G303)/J303</f>
        <v>0.95883034586856308</v>
      </c>
    </row>
    <row r="304" spans="1:13" x14ac:dyDescent="0.3">
      <c r="A304" s="17">
        <v>41172.666666666664</v>
      </c>
      <c r="B304" s="13">
        <v>302</v>
      </c>
      <c r="C304" s="15">
        <v>457</v>
      </c>
      <c r="D304" s="15" t="s">
        <v>2</v>
      </c>
      <c r="E304" s="15">
        <f t="shared" si="20"/>
        <v>464.07135647490634</v>
      </c>
      <c r="F304" s="13">
        <f t="shared" si="21"/>
        <v>465.83919559363295</v>
      </c>
      <c r="G304" s="13">
        <f t="shared" si="22"/>
        <v>8.8391955936329509</v>
      </c>
      <c r="H304" s="15">
        <f t="shared" si="23"/>
        <v>8.8391955936329509</v>
      </c>
      <c r="I304" s="15">
        <f>SUMSQ($G$3:G304)/B304</f>
        <v>38493.199817531691</v>
      </c>
      <c r="J304" s="15">
        <f>SUM($H$3:H304)/B304</f>
        <v>155.91689760040916</v>
      </c>
      <c r="K304" s="15">
        <f t="shared" si="24"/>
        <v>1.9341784668781072</v>
      </c>
      <c r="L304" s="15">
        <f>AVERAGE($K$3:K304)</f>
        <v>40.555654296323155</v>
      </c>
      <c r="M304" s="15">
        <f>SUM($G$3:G304)/J304</f>
        <v>1.0185269485983408</v>
      </c>
    </row>
    <row r="305" spans="1:13" x14ac:dyDescent="0.3">
      <c r="A305" s="17">
        <v>41172.708333333336</v>
      </c>
      <c r="B305" s="13">
        <v>303</v>
      </c>
      <c r="C305" s="15">
        <v>844.428</v>
      </c>
      <c r="D305" s="15" t="s">
        <v>2</v>
      </c>
      <c r="E305" s="15">
        <f t="shared" si="20"/>
        <v>540.14268517992514</v>
      </c>
      <c r="F305" s="13">
        <f t="shared" si="21"/>
        <v>464.07135647490634</v>
      </c>
      <c r="G305" s="13">
        <f t="shared" si="22"/>
        <v>-380.35664352509366</v>
      </c>
      <c r="H305" s="15">
        <f t="shared" si="23"/>
        <v>380.35664352509366</v>
      </c>
      <c r="I305" s="15">
        <f>SUMSQ($G$3:G305)/B305</f>
        <v>38843.622182073421</v>
      </c>
      <c r="J305" s="15">
        <f>SUM($H$3:H305)/B305</f>
        <v>156.65762283448402</v>
      </c>
      <c r="K305" s="15">
        <f t="shared" si="24"/>
        <v>45.043111256980303</v>
      </c>
      <c r="L305" s="15">
        <f>AVERAGE($K$3:K305)</f>
        <v>40.570464385302223</v>
      </c>
      <c r="M305" s="15">
        <f>SUM($G$3:G305)/J305</f>
        <v>-1.4142374789595005</v>
      </c>
    </row>
    <row r="306" spans="1:13" x14ac:dyDescent="0.3">
      <c r="A306" s="17">
        <v>41172.75</v>
      </c>
      <c r="B306" s="13">
        <v>304</v>
      </c>
      <c r="C306" s="15">
        <v>811.56399999999996</v>
      </c>
      <c r="D306" s="15" t="s">
        <v>2</v>
      </c>
      <c r="E306" s="15">
        <f t="shared" si="20"/>
        <v>594.42694814394019</v>
      </c>
      <c r="F306" s="13">
        <f t="shared" si="21"/>
        <v>540.14268517992514</v>
      </c>
      <c r="G306" s="13">
        <f t="shared" si="22"/>
        <v>-271.42131482007483</v>
      </c>
      <c r="H306" s="15">
        <f t="shared" si="23"/>
        <v>271.42131482007483</v>
      </c>
      <c r="I306" s="15">
        <f>SUMSQ($G$3:G306)/B306</f>
        <v>38958.181089825346</v>
      </c>
      <c r="J306" s="15">
        <f>SUM($H$3:H306)/B306</f>
        <v>157.03513497917345</v>
      </c>
      <c r="K306" s="15">
        <f t="shared" si="24"/>
        <v>33.444228036245427</v>
      </c>
      <c r="L306" s="15">
        <f>AVERAGE($K$3:K306)</f>
        <v>40.547022818364532</v>
      </c>
      <c r="M306" s="15">
        <f>SUM($G$3:G306)/J306</f>
        <v>-3.1392490378836779</v>
      </c>
    </row>
    <row r="307" spans="1:13" x14ac:dyDescent="0.3">
      <c r="A307" s="17">
        <v>41172.791666666664</v>
      </c>
      <c r="B307" s="13">
        <v>305</v>
      </c>
      <c r="C307" s="15">
        <v>579.56399999999996</v>
      </c>
      <c r="D307" s="15" t="s">
        <v>2</v>
      </c>
      <c r="E307" s="15">
        <f t="shared" si="20"/>
        <v>591.45435851515219</v>
      </c>
      <c r="F307" s="13">
        <f t="shared" si="21"/>
        <v>594.42694814394019</v>
      </c>
      <c r="G307" s="13">
        <f t="shared" si="22"/>
        <v>14.86294814394023</v>
      </c>
      <c r="H307" s="15">
        <f t="shared" si="23"/>
        <v>14.86294814394023</v>
      </c>
      <c r="I307" s="15">
        <f>SUMSQ($G$3:G307)/B307</f>
        <v>38831.173634539133</v>
      </c>
      <c r="J307" s="15">
        <f>SUM($H$3:H307)/B307</f>
        <v>156.56899666168087</v>
      </c>
      <c r="K307" s="15">
        <f t="shared" si="24"/>
        <v>2.5645050665569689</v>
      </c>
      <c r="L307" s="15">
        <f>AVERAGE($K$3:K307)</f>
        <v>40.42248997327664</v>
      </c>
      <c r="M307" s="15">
        <f>SUM($G$3:G307)/J307</f>
        <v>-3.05366616921278</v>
      </c>
    </row>
    <row r="308" spans="1:13" x14ac:dyDescent="0.3">
      <c r="A308" s="17">
        <v>41172.833333333336</v>
      </c>
      <c r="B308" s="13">
        <v>306</v>
      </c>
      <c r="C308" s="15">
        <v>417</v>
      </c>
      <c r="D308" s="15" t="s">
        <v>2</v>
      </c>
      <c r="E308" s="15">
        <f t="shared" si="20"/>
        <v>556.56348681212182</v>
      </c>
      <c r="F308" s="13">
        <f t="shared" si="21"/>
        <v>591.45435851515219</v>
      </c>
      <c r="G308" s="13">
        <f t="shared" si="22"/>
        <v>174.45435851515219</v>
      </c>
      <c r="H308" s="15">
        <f t="shared" si="23"/>
        <v>174.45435851515219</v>
      </c>
      <c r="I308" s="15">
        <f>SUMSQ($G$3:G308)/B308</f>
        <v>38803.732946860677</v>
      </c>
      <c r="J308" s="15">
        <f>SUM($H$3:H308)/B308</f>
        <v>156.62744555662687</v>
      </c>
      <c r="K308" s="15">
        <f t="shared" si="24"/>
        <v>41.835577581571272</v>
      </c>
      <c r="L308" s="15">
        <f>AVERAGE($K$3:K308)</f>
        <v>40.427107906637083</v>
      </c>
      <c r="M308" s="15">
        <f>SUM($G$3:G308)/J308</f>
        <v>-1.9387093281070482</v>
      </c>
    </row>
    <row r="309" spans="1:13" x14ac:dyDescent="0.3">
      <c r="A309" s="17">
        <v>41173.625</v>
      </c>
      <c r="B309" s="13">
        <v>307</v>
      </c>
      <c r="C309" s="15">
        <v>423</v>
      </c>
      <c r="D309" s="15" t="s">
        <v>2</v>
      </c>
      <c r="E309" s="15">
        <f t="shared" si="20"/>
        <v>529.85078944969746</v>
      </c>
      <c r="F309" s="13">
        <f t="shared" si="21"/>
        <v>556.56348681212182</v>
      </c>
      <c r="G309" s="13">
        <f t="shared" si="22"/>
        <v>133.56348681212182</v>
      </c>
      <c r="H309" s="15">
        <f t="shared" si="23"/>
        <v>133.56348681212182</v>
      </c>
      <c r="I309" s="15">
        <f>SUMSQ($G$3:G309)/B309</f>
        <v>38735.444582243581</v>
      </c>
      <c r="J309" s="15">
        <f>SUM($H$3:H309)/B309</f>
        <v>156.55231865517896</v>
      </c>
      <c r="K309" s="15">
        <f t="shared" si="24"/>
        <v>31.575292390572535</v>
      </c>
      <c r="L309" s="15">
        <f>AVERAGE($K$3:K309)</f>
        <v>40.398274631340456</v>
      </c>
      <c r="M309" s="15">
        <f>SUM($G$3:G309)/J309</f>
        <v>-1.0864840865163556</v>
      </c>
    </row>
    <row r="310" spans="1:13" x14ac:dyDescent="0.3">
      <c r="A310" s="17">
        <v>41173.666666666664</v>
      </c>
      <c r="B310" s="13">
        <v>308</v>
      </c>
      <c r="C310" s="15">
        <v>534.428</v>
      </c>
      <c r="D310" s="15" t="s">
        <v>2</v>
      </c>
      <c r="E310" s="15">
        <f t="shared" si="20"/>
        <v>530.76623155975801</v>
      </c>
      <c r="F310" s="13">
        <f t="shared" si="21"/>
        <v>529.85078944969746</v>
      </c>
      <c r="G310" s="13">
        <f t="shared" si="22"/>
        <v>-4.5772105503025386</v>
      </c>
      <c r="H310" s="15">
        <f t="shared" si="23"/>
        <v>4.5772105503025386</v>
      </c>
      <c r="I310" s="15">
        <f>SUMSQ($G$3:G310)/B310</f>
        <v>38609.748174042856</v>
      </c>
      <c r="J310" s="15">
        <f>SUM($H$3:H310)/B310</f>
        <v>156.05889297951379</v>
      </c>
      <c r="K310" s="15">
        <f t="shared" si="24"/>
        <v>0.85646907540445838</v>
      </c>
      <c r="L310" s="15">
        <f>AVERAGE($K$3:K310)</f>
        <v>40.269892145769234</v>
      </c>
      <c r="M310" s="15">
        <f>SUM($G$3:G310)/J310</f>
        <v>-1.119249343254801</v>
      </c>
    </row>
    <row r="311" spans="1:13" x14ac:dyDescent="0.3">
      <c r="A311" s="17">
        <v>41173.708333333336</v>
      </c>
      <c r="B311" s="13">
        <v>309</v>
      </c>
      <c r="C311" s="15">
        <v>844.428</v>
      </c>
      <c r="D311" s="15" t="s">
        <v>2</v>
      </c>
      <c r="E311" s="15">
        <f t="shared" si="20"/>
        <v>593.49858524780643</v>
      </c>
      <c r="F311" s="13">
        <f t="shared" si="21"/>
        <v>530.76623155975801</v>
      </c>
      <c r="G311" s="13">
        <f t="shared" si="22"/>
        <v>-313.66176844024199</v>
      </c>
      <c r="H311" s="15">
        <f t="shared" si="23"/>
        <v>313.66176844024199</v>
      </c>
      <c r="I311" s="15">
        <f>SUMSQ($G$3:G311)/B311</f>
        <v>38803.19139995554</v>
      </c>
      <c r="J311" s="15">
        <f>SUM($H$3:H311)/B311</f>
        <v>156.56893464767151</v>
      </c>
      <c r="K311" s="15">
        <f t="shared" si="24"/>
        <v>37.144880136641845</v>
      </c>
      <c r="L311" s="15">
        <f>AVERAGE($K$3:K311)</f>
        <v>40.259778838296334</v>
      </c>
      <c r="M311" s="15">
        <f>SUM($G$3:G311)/J311</f>
        <v>-3.1189493817245979</v>
      </c>
    </row>
    <row r="312" spans="1:13" x14ac:dyDescent="0.3">
      <c r="A312" s="17">
        <v>41173.75</v>
      </c>
      <c r="B312" s="13">
        <v>310</v>
      </c>
      <c r="C312" s="15">
        <v>805</v>
      </c>
      <c r="D312" s="15" t="s">
        <v>2</v>
      </c>
      <c r="E312" s="15">
        <f t="shared" si="20"/>
        <v>635.79886819824515</v>
      </c>
      <c r="F312" s="13">
        <f t="shared" si="21"/>
        <v>593.49858524780643</v>
      </c>
      <c r="G312" s="13">
        <f t="shared" si="22"/>
        <v>-211.50141475219357</v>
      </c>
      <c r="H312" s="15">
        <f t="shared" si="23"/>
        <v>211.50141475219357</v>
      </c>
      <c r="I312" s="15">
        <f>SUMSQ($G$3:G312)/B312</f>
        <v>38822.319325898199</v>
      </c>
      <c r="J312" s="15">
        <f>SUM($H$3:H312)/B312</f>
        <v>156.74613619639578</v>
      </c>
      <c r="K312" s="15">
        <f t="shared" si="24"/>
        <v>26.273467671079949</v>
      </c>
      <c r="L312" s="15">
        <f>AVERAGE($K$3:K312)</f>
        <v>40.214661705498862</v>
      </c>
      <c r="M312" s="15">
        <f>SUM($G$3:G312)/J312</f>
        <v>-4.46474799092955</v>
      </c>
    </row>
    <row r="313" spans="1:13" x14ac:dyDescent="0.3">
      <c r="A313" s="17">
        <v>41173.791666666664</v>
      </c>
      <c r="B313" s="13">
        <v>311</v>
      </c>
      <c r="C313" s="15">
        <v>579.56399999999996</v>
      </c>
      <c r="D313" s="15" t="s">
        <v>2</v>
      </c>
      <c r="E313" s="15">
        <f t="shared" si="20"/>
        <v>624.55189455859613</v>
      </c>
      <c r="F313" s="13">
        <f t="shared" si="21"/>
        <v>635.79886819824515</v>
      </c>
      <c r="G313" s="13">
        <f t="shared" si="22"/>
        <v>56.234868198245181</v>
      </c>
      <c r="H313" s="15">
        <f t="shared" si="23"/>
        <v>56.234868198245181</v>
      </c>
      <c r="I313" s="15">
        <f>SUMSQ($G$3:G313)/B313</f>
        <v>38707.65707855214</v>
      </c>
      <c r="J313" s="15">
        <f>SUM($H$3:H313)/B313</f>
        <v>156.42294883948853</v>
      </c>
      <c r="K313" s="15">
        <f t="shared" si="24"/>
        <v>9.7029608806353025</v>
      </c>
      <c r="L313" s="15">
        <f>AVERAGE($K$3:K313)</f>
        <v>40.11655334271795</v>
      </c>
      <c r="M313" s="15">
        <f>SUM($G$3:G313)/J313</f>
        <v>-4.11446743106091</v>
      </c>
    </row>
    <row r="314" spans="1:13" x14ac:dyDescent="0.3">
      <c r="A314" s="17">
        <v>41173.833333333336</v>
      </c>
      <c r="B314" s="13">
        <v>312</v>
      </c>
      <c r="C314" s="15">
        <v>369</v>
      </c>
      <c r="D314" s="15" t="s">
        <v>2</v>
      </c>
      <c r="E314" s="15">
        <f t="shared" si="20"/>
        <v>573.44151564687695</v>
      </c>
      <c r="F314" s="13">
        <f t="shared" si="21"/>
        <v>624.55189455859613</v>
      </c>
      <c r="G314" s="13">
        <f t="shared" si="22"/>
        <v>255.55189455859613</v>
      </c>
      <c r="H314" s="15">
        <f t="shared" si="23"/>
        <v>255.55189455859613</v>
      </c>
      <c r="I314" s="15">
        <f>SUMSQ($G$3:G314)/B314</f>
        <v>38792.910648212186</v>
      </c>
      <c r="J314" s="15">
        <f>SUM($H$3:H314)/B314</f>
        <v>156.74066981935746</v>
      </c>
      <c r="K314" s="15">
        <f t="shared" si="24"/>
        <v>69.255255977939328</v>
      </c>
      <c r="L314" s="15">
        <f>AVERAGE($K$3:K314)</f>
        <v>40.209946620394945</v>
      </c>
      <c r="M314" s="15">
        <f>SUM($G$3:G314)/J314</f>
        <v>-2.4757150416621658</v>
      </c>
    </row>
    <row r="315" spans="1:13" x14ac:dyDescent="0.3">
      <c r="A315" s="17">
        <v>41174.625</v>
      </c>
      <c r="B315" s="13">
        <v>313</v>
      </c>
      <c r="C315" s="15">
        <v>499</v>
      </c>
      <c r="D315" s="15" t="s">
        <v>2</v>
      </c>
      <c r="E315" s="15">
        <f t="shared" si="20"/>
        <v>558.55321251750161</v>
      </c>
      <c r="F315" s="13">
        <f t="shared" si="21"/>
        <v>573.44151564687695</v>
      </c>
      <c r="G315" s="13">
        <f t="shared" si="22"/>
        <v>74.441515646876951</v>
      </c>
      <c r="H315" s="15">
        <f t="shared" si="23"/>
        <v>74.441515646876951</v>
      </c>
      <c r="I315" s="15">
        <f>SUMSQ($G$3:G315)/B315</f>
        <v>38686.676234805134</v>
      </c>
      <c r="J315" s="15">
        <f>SUM($H$3:H315)/B315</f>
        <v>156.4777332245572</v>
      </c>
      <c r="K315" s="15">
        <f t="shared" si="24"/>
        <v>14.918139408191774</v>
      </c>
      <c r="L315" s="15">
        <f>AVERAGE($K$3:K315)</f>
        <v>40.129142124509308</v>
      </c>
      <c r="M315" s="15">
        <f>SUM($G$3:G315)/J315</f>
        <v>-2.0041427735604063</v>
      </c>
    </row>
    <row r="316" spans="1:13" x14ac:dyDescent="0.3">
      <c r="A316" s="17">
        <v>41174.666666666664</v>
      </c>
      <c r="B316" s="13">
        <v>314</v>
      </c>
      <c r="C316" s="15">
        <v>534.428</v>
      </c>
      <c r="D316" s="15" t="s">
        <v>2</v>
      </c>
      <c r="E316" s="15">
        <f t="shared" si="20"/>
        <v>553.72817001400131</v>
      </c>
      <c r="F316" s="13">
        <f t="shared" si="21"/>
        <v>558.55321251750161</v>
      </c>
      <c r="G316" s="13">
        <f t="shared" si="22"/>
        <v>24.125212517501609</v>
      </c>
      <c r="H316" s="15">
        <f t="shared" si="23"/>
        <v>24.125212517501609</v>
      </c>
      <c r="I316" s="15">
        <f>SUMSQ($G$3:G316)/B316</f>
        <v>38565.323845137013</v>
      </c>
      <c r="J316" s="15">
        <f>SUM($H$3:H316)/B316</f>
        <v>156.0562283815411</v>
      </c>
      <c r="K316" s="15">
        <f t="shared" si="24"/>
        <v>4.5142119270512788</v>
      </c>
      <c r="L316" s="15">
        <f>AVERAGE($K$3:K316)</f>
        <v>40.015718779931419</v>
      </c>
      <c r="M316" s="15">
        <f>SUM($G$3:G316)/J316</f>
        <v>-1.8549628473646254</v>
      </c>
    </row>
    <row r="317" spans="1:13" x14ac:dyDescent="0.3">
      <c r="A317" s="17">
        <v>41174.708333333336</v>
      </c>
      <c r="B317" s="13">
        <v>315</v>
      </c>
      <c r="C317" s="15">
        <v>646</v>
      </c>
      <c r="D317" s="15" t="s">
        <v>2</v>
      </c>
      <c r="E317" s="15">
        <f t="shared" si="20"/>
        <v>572.18253601120114</v>
      </c>
      <c r="F317" s="13">
        <f t="shared" si="21"/>
        <v>553.72817001400131</v>
      </c>
      <c r="G317" s="13">
        <f t="shared" si="22"/>
        <v>-92.271829985998693</v>
      </c>
      <c r="H317" s="15">
        <f t="shared" si="23"/>
        <v>92.271829985998693</v>
      </c>
      <c r="I317" s="15">
        <f>SUMSQ($G$3:G317)/B317</f>
        <v>38469.923104704721</v>
      </c>
      <c r="J317" s="15">
        <f>SUM($H$3:H317)/B317</f>
        <v>155.85373822790447</v>
      </c>
      <c r="K317" s="15">
        <f t="shared" si="24"/>
        <v>14.28356501331249</v>
      </c>
      <c r="L317" s="15">
        <f>AVERAGE($K$3:K317)</f>
        <v>39.934029402894531</v>
      </c>
      <c r="M317" s="15">
        <f>SUM($G$3:G317)/J317</f>
        <v>-2.4494140472612473</v>
      </c>
    </row>
    <row r="318" spans="1:13" x14ac:dyDescent="0.3">
      <c r="A318" s="17">
        <v>41174.75</v>
      </c>
      <c r="B318" s="13">
        <v>316</v>
      </c>
      <c r="C318" s="15">
        <v>598</v>
      </c>
      <c r="D318" s="15" t="s">
        <v>2</v>
      </c>
      <c r="E318" s="15">
        <f t="shared" si="20"/>
        <v>577.34602880896091</v>
      </c>
      <c r="F318" s="13">
        <f t="shared" si="21"/>
        <v>572.18253601120114</v>
      </c>
      <c r="G318" s="13">
        <f t="shared" si="22"/>
        <v>-25.817463988798863</v>
      </c>
      <c r="H318" s="15">
        <f t="shared" si="23"/>
        <v>25.817463988798863</v>
      </c>
      <c r="I318" s="15">
        <f>SUMSQ($G$3:G318)/B318</f>
        <v>38350.29215009114</v>
      </c>
      <c r="J318" s="15">
        <f>SUM($H$3:H318)/B318</f>
        <v>155.44223103094527</v>
      </c>
      <c r="K318" s="15">
        <f t="shared" si="24"/>
        <v>4.3173016703677032</v>
      </c>
      <c r="L318" s="15">
        <f>AVERAGE($K$3:K318)</f>
        <v>39.821318239184002</v>
      </c>
      <c r="M318" s="15">
        <f>SUM($G$3:G318)/J318</f>
        <v>-2.6219888702013492</v>
      </c>
    </row>
    <row r="319" spans="1:13" x14ac:dyDescent="0.3">
      <c r="A319" s="17">
        <v>41174.791666666664</v>
      </c>
      <c r="B319" s="13">
        <v>317</v>
      </c>
      <c r="C319" s="15">
        <v>407</v>
      </c>
      <c r="D319" s="15" t="s">
        <v>2</v>
      </c>
      <c r="E319" s="15">
        <f t="shared" si="20"/>
        <v>543.2768230471687</v>
      </c>
      <c r="F319" s="13">
        <f t="shared" si="21"/>
        <v>577.34602880896091</v>
      </c>
      <c r="G319" s="13">
        <f t="shared" si="22"/>
        <v>170.34602880896091</v>
      </c>
      <c r="H319" s="15">
        <f t="shared" si="23"/>
        <v>170.34602880896091</v>
      </c>
      <c r="I319" s="15">
        <f>SUMSQ($G$3:G319)/B319</f>
        <v>38320.852015646007</v>
      </c>
      <c r="J319" s="15">
        <f>SUM($H$3:H319)/B319</f>
        <v>155.4892461658917</v>
      </c>
      <c r="K319" s="15">
        <f t="shared" si="24"/>
        <v>41.854061132422828</v>
      </c>
      <c r="L319" s="15">
        <f>AVERAGE($K$3:K319)</f>
        <v>39.827730677333022</v>
      </c>
      <c r="M319" s="15">
        <f>SUM($G$3:G319)/J319</f>
        <v>-1.5256474435560139</v>
      </c>
    </row>
    <row r="320" spans="1:13" x14ac:dyDescent="0.3">
      <c r="A320" s="17">
        <v>41174.833333333336</v>
      </c>
      <c r="B320" s="13">
        <v>318</v>
      </c>
      <c r="C320" s="15">
        <v>325</v>
      </c>
      <c r="D320" s="15" t="s">
        <v>2</v>
      </c>
      <c r="E320" s="15">
        <f t="shared" si="20"/>
        <v>499.62145843773499</v>
      </c>
      <c r="F320" s="13">
        <f t="shared" si="21"/>
        <v>543.2768230471687</v>
      </c>
      <c r="G320" s="13">
        <f t="shared" si="22"/>
        <v>218.2768230471687</v>
      </c>
      <c r="H320" s="15">
        <f t="shared" si="23"/>
        <v>218.2768230471687</v>
      </c>
      <c r="I320" s="15">
        <f>SUMSQ($G$3:G320)/B320</f>
        <v>38350.172517104867</v>
      </c>
      <c r="J320" s="15">
        <f>SUM($H$3:H320)/B320</f>
        <v>155.68669137621018</v>
      </c>
      <c r="K320" s="15">
        <f t="shared" si="24"/>
        <v>67.162099399128834</v>
      </c>
      <c r="L320" s="15">
        <f>AVERAGE($K$3:K320)</f>
        <v>39.913687811678294</v>
      </c>
      <c r="M320" s="15">
        <f>SUM($G$3:G320)/J320</f>
        <v>-0.12168636701576532</v>
      </c>
    </row>
    <row r="321" spans="1:13" x14ac:dyDescent="0.3">
      <c r="A321" s="17">
        <v>41175.625</v>
      </c>
      <c r="B321" s="13">
        <v>319</v>
      </c>
      <c r="C321" s="15">
        <v>499</v>
      </c>
      <c r="D321" s="15" t="s">
        <v>2</v>
      </c>
      <c r="E321" s="15">
        <f t="shared" si="20"/>
        <v>499.497166750188</v>
      </c>
      <c r="F321" s="13">
        <f t="shared" si="21"/>
        <v>499.62145843773499</v>
      </c>
      <c r="G321" s="13">
        <f t="shared" si="22"/>
        <v>0.62145843773498655</v>
      </c>
      <c r="H321" s="15">
        <f t="shared" si="23"/>
        <v>0.62145843773498655</v>
      </c>
      <c r="I321" s="15">
        <f>SUMSQ($G$3:G321)/B321</f>
        <v>38229.953751253728</v>
      </c>
      <c r="J321" s="15">
        <f>SUM($H$3:H321)/B321</f>
        <v>155.20059346731216</v>
      </c>
      <c r="K321" s="15">
        <f t="shared" si="24"/>
        <v>0.12454076908516765</v>
      </c>
      <c r="L321" s="15">
        <f>AVERAGE($K$3:K321)</f>
        <v>39.788956943206216</v>
      </c>
      <c r="M321" s="15">
        <f>SUM($G$3:G321)/J321</f>
        <v>-0.11806326908408339</v>
      </c>
    </row>
    <row r="322" spans="1:13" x14ac:dyDescent="0.3">
      <c r="A322" s="17">
        <v>41175.666666666664</v>
      </c>
      <c r="B322" s="13">
        <v>320</v>
      </c>
      <c r="C322" s="15">
        <v>534.428</v>
      </c>
      <c r="D322" s="15" t="s">
        <v>2</v>
      </c>
      <c r="E322" s="15">
        <f t="shared" si="20"/>
        <v>506.48333340015046</v>
      </c>
      <c r="F322" s="13">
        <f t="shared" si="21"/>
        <v>499.497166750188</v>
      </c>
      <c r="G322" s="13">
        <f t="shared" si="22"/>
        <v>-34.930833249811997</v>
      </c>
      <c r="H322" s="15">
        <f t="shared" si="23"/>
        <v>34.930833249811997</v>
      </c>
      <c r="I322" s="15">
        <f>SUMSQ($G$3:G322)/B322</f>
        <v>38114.298155504584</v>
      </c>
      <c r="J322" s="15">
        <f>SUM($H$3:H322)/B322</f>
        <v>154.82475046663245</v>
      </c>
      <c r="K322" s="15">
        <f t="shared" si="24"/>
        <v>6.5361158565441917</v>
      </c>
      <c r="L322" s="15">
        <f>AVERAGE($K$3:K322)</f>
        <v>39.685041814810397</v>
      </c>
      <c r="M322" s="15">
        <f>SUM($G$3:G322)/J322</f>
        <v>-0.34396517687157507</v>
      </c>
    </row>
    <row r="323" spans="1:13" x14ac:dyDescent="0.3">
      <c r="A323" s="17">
        <v>41175.708333333336</v>
      </c>
      <c r="B323" s="13">
        <v>321</v>
      </c>
      <c r="C323" s="15">
        <v>723</v>
      </c>
      <c r="D323" s="15" t="s">
        <v>2</v>
      </c>
      <c r="E323" s="15">
        <f t="shared" si="20"/>
        <v>549.78666672012037</v>
      </c>
      <c r="F323" s="13">
        <f t="shared" si="21"/>
        <v>506.48333340015046</v>
      </c>
      <c r="G323" s="13">
        <f t="shared" si="22"/>
        <v>-216.51666659984954</v>
      </c>
      <c r="H323" s="15">
        <f t="shared" si="23"/>
        <v>216.51666659984954</v>
      </c>
      <c r="I323" s="15">
        <f>SUMSQ($G$3:G323)/B323</f>
        <v>38141.603977186845</v>
      </c>
      <c r="J323" s="15">
        <f>SUM($H$3:H323)/B323</f>
        <v>155.01693712125308</v>
      </c>
      <c r="K323" s="15">
        <f t="shared" si="24"/>
        <v>29.946980165954294</v>
      </c>
      <c r="L323" s="15">
        <f>AVERAGE($K$3:K323)</f>
        <v>39.654705174159758</v>
      </c>
      <c r="M323" s="15">
        <f>SUM($G$3:G323)/J323</f>
        <v>-1.7402678332315997</v>
      </c>
    </row>
    <row r="324" spans="1:13" x14ac:dyDescent="0.3">
      <c r="A324" s="17">
        <v>41175.75</v>
      </c>
      <c r="B324" s="13">
        <v>322</v>
      </c>
      <c r="C324" s="15">
        <v>540</v>
      </c>
      <c r="D324" s="15" t="s">
        <v>2</v>
      </c>
      <c r="E324" s="15">
        <f t="shared" ref="E324:E387" si="25">$P$2*C324+(1-$P$2)*E323</f>
        <v>547.82933337609632</v>
      </c>
      <c r="F324" s="13">
        <f t="shared" ref="F324:F387" si="26">E323</f>
        <v>549.78666672012037</v>
      </c>
      <c r="G324" s="13">
        <f t="shared" ref="G324:G387" si="27">F324-C324</f>
        <v>9.7866667201203654</v>
      </c>
      <c r="H324" s="15">
        <f t="shared" ref="H324:H387" si="28">ABS(G324)</f>
        <v>9.7866667201203654</v>
      </c>
      <c r="I324" s="15">
        <f>SUMSQ($G$3:G324)/B324</f>
        <v>38023.449240753005</v>
      </c>
      <c r="J324" s="15">
        <f>SUM($H$3:H324)/B324</f>
        <v>154.56591143677753</v>
      </c>
      <c r="K324" s="15">
        <f t="shared" ref="K324:K387" si="29">(H324/C324)*100</f>
        <v>1.8123456889111786</v>
      </c>
      <c r="L324" s="15">
        <f>AVERAGE($K$3:K324)</f>
        <v>39.537182318615507</v>
      </c>
      <c r="M324" s="15">
        <f>SUM($G$3:G324)/J324</f>
        <v>-1.682028851907776</v>
      </c>
    </row>
    <row r="325" spans="1:13" x14ac:dyDescent="0.3">
      <c r="A325" s="17">
        <v>41175.791666666664</v>
      </c>
      <c r="B325" s="13">
        <v>323</v>
      </c>
      <c r="C325" s="15">
        <v>413</v>
      </c>
      <c r="D325" s="15" t="s">
        <v>2</v>
      </c>
      <c r="E325" s="15">
        <f t="shared" si="25"/>
        <v>520.8634667008771</v>
      </c>
      <c r="F325" s="13">
        <f t="shared" si="26"/>
        <v>547.82933337609632</v>
      </c>
      <c r="G325" s="13">
        <f t="shared" si="27"/>
        <v>134.82933337609632</v>
      </c>
      <c r="H325" s="15">
        <f t="shared" si="28"/>
        <v>134.82933337609632</v>
      </c>
      <c r="I325" s="15">
        <f>SUMSQ($G$3:G325)/B325</f>
        <v>37962.011159941518</v>
      </c>
      <c r="J325" s="15">
        <f>SUM($H$3:H325)/B325</f>
        <v>154.50480747993331</v>
      </c>
      <c r="K325" s="15">
        <f t="shared" si="29"/>
        <v>32.646327693970051</v>
      </c>
      <c r="L325" s="15">
        <f>AVERAGE($K$3:K325)</f>
        <v>39.515848403368928</v>
      </c>
      <c r="M325" s="15">
        <f>SUM($G$3:G325)/J325</f>
        <v>-0.81003944940833239</v>
      </c>
    </row>
    <row r="326" spans="1:13" x14ac:dyDescent="0.3">
      <c r="A326" s="17">
        <v>41175.833333333336</v>
      </c>
      <c r="B326" s="13">
        <v>324</v>
      </c>
      <c r="C326" s="15">
        <v>252</v>
      </c>
      <c r="D326" s="15" t="s">
        <v>2</v>
      </c>
      <c r="E326" s="15">
        <f t="shared" si="25"/>
        <v>467.09077336070175</v>
      </c>
      <c r="F326" s="13">
        <f t="shared" si="26"/>
        <v>520.8634667008771</v>
      </c>
      <c r="G326" s="13">
        <f t="shared" si="27"/>
        <v>268.8634667008771</v>
      </c>
      <c r="H326" s="15">
        <f t="shared" si="28"/>
        <v>268.8634667008771</v>
      </c>
      <c r="I326" s="15">
        <f>SUMSQ($G$3:G326)/B326</f>
        <v>38067.954223418288</v>
      </c>
      <c r="J326" s="15">
        <f>SUM($H$3:H326)/B326</f>
        <v>154.85776630468928</v>
      </c>
      <c r="K326" s="15">
        <f t="shared" si="29"/>
        <v>106.69185186542742</v>
      </c>
      <c r="L326" s="15">
        <f>AVERAGE($K$3:K326)</f>
        <v>39.723181747387628</v>
      </c>
      <c r="M326" s="15">
        <f>SUM($G$3:G326)/J326</f>
        <v>0.92800303754955982</v>
      </c>
    </row>
    <row r="327" spans="1:13" x14ac:dyDescent="0.3">
      <c r="A327" s="17">
        <v>41176.625</v>
      </c>
      <c r="B327" s="13">
        <v>325</v>
      </c>
      <c r="C327" s="15">
        <v>300</v>
      </c>
      <c r="D327" s="15" t="s">
        <v>2</v>
      </c>
      <c r="E327" s="15">
        <f t="shared" si="25"/>
        <v>433.67261868856144</v>
      </c>
      <c r="F327" s="13">
        <f t="shared" si="26"/>
        <v>467.09077336070175</v>
      </c>
      <c r="G327" s="13">
        <f t="shared" si="27"/>
        <v>167.09077336070175</v>
      </c>
      <c r="H327" s="15">
        <f t="shared" si="28"/>
        <v>167.09077336070175</v>
      </c>
      <c r="I327" s="15">
        <f>SUMSQ($G$3:G327)/B327</f>
        <v>38036.72767670708</v>
      </c>
      <c r="J327" s="15">
        <f>SUM($H$3:H327)/B327</f>
        <v>154.89540632640009</v>
      </c>
      <c r="K327" s="15">
        <f t="shared" si="29"/>
        <v>55.696924453567256</v>
      </c>
      <c r="L327" s="15">
        <f>AVERAGE($K$3:K327)</f>
        <v>39.772331724945104</v>
      </c>
      <c r="M327" s="15">
        <f>SUM($G$3:G327)/J327</f>
        <v>2.0065104463115455</v>
      </c>
    </row>
    <row r="328" spans="1:13" x14ac:dyDescent="0.3">
      <c r="A328" s="17">
        <v>41176.666666666664</v>
      </c>
      <c r="B328" s="13">
        <v>326</v>
      </c>
      <c r="C328" s="15">
        <v>516</v>
      </c>
      <c r="D328" s="15" t="s">
        <v>2</v>
      </c>
      <c r="E328" s="15">
        <f t="shared" si="25"/>
        <v>450.13809495084917</v>
      </c>
      <c r="F328" s="13">
        <f t="shared" si="26"/>
        <v>433.67261868856144</v>
      </c>
      <c r="G328" s="13">
        <f t="shared" si="27"/>
        <v>-82.327381311438558</v>
      </c>
      <c r="H328" s="15">
        <f t="shared" si="28"/>
        <v>82.327381311438558</v>
      </c>
      <c r="I328" s="15">
        <f>SUMSQ($G$3:G328)/B328</f>
        <v>37940.841388476685</v>
      </c>
      <c r="J328" s="15">
        <f>SUM($H$3:H328)/B328</f>
        <v>154.6728050226732</v>
      </c>
      <c r="K328" s="15">
        <f t="shared" si="29"/>
        <v>15.954918858805922</v>
      </c>
      <c r="L328" s="15">
        <f>AVERAGE($K$3:K328)</f>
        <v>39.699272176275961</v>
      </c>
      <c r="M328" s="15">
        <f>SUM($G$3:G328)/J328</f>
        <v>1.477130188042193</v>
      </c>
    </row>
    <row r="329" spans="1:13" x14ac:dyDescent="0.3">
      <c r="A329" s="17">
        <v>41176.708333333336</v>
      </c>
      <c r="B329" s="13">
        <v>327</v>
      </c>
      <c r="C329" s="15">
        <v>844.428</v>
      </c>
      <c r="D329" s="15" t="s">
        <v>2</v>
      </c>
      <c r="E329" s="15">
        <f t="shared" si="25"/>
        <v>528.99607596067938</v>
      </c>
      <c r="F329" s="13">
        <f t="shared" si="26"/>
        <v>450.13809495084917</v>
      </c>
      <c r="G329" s="13">
        <f t="shared" si="27"/>
        <v>-394.28990504915083</v>
      </c>
      <c r="H329" s="15">
        <f t="shared" si="28"/>
        <v>394.28990504915083</v>
      </c>
      <c r="I329" s="15">
        <f>SUMSQ($G$3:G329)/B329</f>
        <v>38300.241045465038</v>
      </c>
      <c r="J329" s="15">
        <f>SUM($H$3:H329)/B329</f>
        <v>155.40557902887039</v>
      </c>
      <c r="K329" s="15">
        <f t="shared" si="29"/>
        <v>46.693134885289311</v>
      </c>
      <c r="L329" s="15">
        <f>AVERAGE($K$3:K329)</f>
        <v>39.720660135630744</v>
      </c>
      <c r="M329" s="15">
        <f>SUM($G$3:G329)/J329</f>
        <v>-1.0670018188355475</v>
      </c>
    </row>
    <row r="330" spans="1:13" x14ac:dyDescent="0.3">
      <c r="A330" s="17">
        <v>41176.75</v>
      </c>
      <c r="B330" s="13">
        <v>328</v>
      </c>
      <c r="C330" s="15">
        <v>811.56399999999996</v>
      </c>
      <c r="D330" s="15" t="s">
        <v>2</v>
      </c>
      <c r="E330" s="15">
        <f t="shared" si="25"/>
        <v>585.50966076854354</v>
      </c>
      <c r="F330" s="13">
        <f t="shared" si="26"/>
        <v>528.99607596067938</v>
      </c>
      <c r="G330" s="13">
        <f t="shared" si="27"/>
        <v>-282.56792403932059</v>
      </c>
      <c r="H330" s="15">
        <f t="shared" si="28"/>
        <v>282.56792403932059</v>
      </c>
      <c r="I330" s="15">
        <f>SUMSQ($G$3:G330)/B330</f>
        <v>38426.900773057801</v>
      </c>
      <c r="J330" s="15">
        <f>SUM($H$3:H330)/B330</f>
        <v>155.79326910512177</v>
      </c>
      <c r="K330" s="15">
        <f t="shared" si="29"/>
        <v>34.81770064213304</v>
      </c>
      <c r="L330" s="15">
        <f>AVERAGE($K$3:K330)</f>
        <v>39.705712088394471</v>
      </c>
      <c r="M330" s="15">
        <f>SUM($G$3:G330)/J330</f>
        <v>-2.8780830012480676</v>
      </c>
    </row>
    <row r="331" spans="1:13" x14ac:dyDescent="0.3">
      <c r="A331" s="17">
        <v>41176.791666666664</v>
      </c>
      <c r="B331" s="13">
        <v>329</v>
      </c>
      <c r="C331" s="15">
        <v>579.56399999999996</v>
      </c>
      <c r="D331" s="15" t="s">
        <v>2</v>
      </c>
      <c r="E331" s="15">
        <f t="shared" si="25"/>
        <v>584.32052861483487</v>
      </c>
      <c r="F331" s="13">
        <f t="shared" si="26"/>
        <v>585.50966076854354</v>
      </c>
      <c r="G331" s="13">
        <f t="shared" si="27"/>
        <v>5.9456607685435756</v>
      </c>
      <c r="H331" s="15">
        <f t="shared" si="28"/>
        <v>5.9456607685435756</v>
      </c>
      <c r="I331" s="15">
        <f>SUMSQ($G$3:G331)/B331</f>
        <v>38310.209132051466</v>
      </c>
      <c r="J331" s="15">
        <f>SUM($H$3:H331)/B331</f>
        <v>155.3378052499954</v>
      </c>
      <c r="K331" s="15">
        <f t="shared" si="29"/>
        <v>1.0258851082095466</v>
      </c>
      <c r="L331" s="15">
        <f>AVERAGE($K$3:K331)</f>
        <v>39.58814422523281</v>
      </c>
      <c r="M331" s="15">
        <f>SUM($G$3:G331)/J331</f>
        <v>-2.8482461049306362</v>
      </c>
    </row>
    <row r="332" spans="1:13" x14ac:dyDescent="0.3">
      <c r="A332" s="17">
        <v>41176.833333333336</v>
      </c>
      <c r="B332" s="13">
        <v>330</v>
      </c>
      <c r="C332" s="15">
        <v>427</v>
      </c>
      <c r="D332" s="15" t="s">
        <v>2</v>
      </c>
      <c r="E332" s="15">
        <f t="shared" si="25"/>
        <v>552.85642289186796</v>
      </c>
      <c r="F332" s="13">
        <f t="shared" si="26"/>
        <v>584.32052861483487</v>
      </c>
      <c r="G332" s="13">
        <f t="shared" si="27"/>
        <v>157.32052861483487</v>
      </c>
      <c r="H332" s="15">
        <f t="shared" si="28"/>
        <v>157.32052861483487</v>
      </c>
      <c r="I332" s="15">
        <f>SUMSQ($G$3:G332)/B332</f>
        <v>38269.11682778359</v>
      </c>
      <c r="J332" s="15">
        <f>SUM($H$3:H332)/B332</f>
        <v>155.34381350261611</v>
      </c>
      <c r="K332" s="15">
        <f t="shared" si="29"/>
        <v>36.84321513227983</v>
      </c>
      <c r="L332" s="15">
        <f>AVERAGE($K$3:K332)</f>
        <v>39.57982625828447</v>
      </c>
      <c r="M332" s="15">
        <f>SUM($G$3:G332)/J332</f>
        <v>-1.835411167707278</v>
      </c>
    </row>
    <row r="333" spans="1:13" x14ac:dyDescent="0.3">
      <c r="A333" s="17">
        <v>41177.625</v>
      </c>
      <c r="B333" s="13">
        <v>331</v>
      </c>
      <c r="C333" s="15">
        <v>303</v>
      </c>
      <c r="D333" s="15" t="s">
        <v>2</v>
      </c>
      <c r="E333" s="15">
        <f t="shared" si="25"/>
        <v>502.88513831349439</v>
      </c>
      <c r="F333" s="13">
        <f t="shared" si="26"/>
        <v>552.85642289186796</v>
      </c>
      <c r="G333" s="13">
        <f t="shared" si="27"/>
        <v>249.85642289186796</v>
      </c>
      <c r="H333" s="15">
        <f t="shared" si="28"/>
        <v>249.85642289186796</v>
      </c>
      <c r="I333" s="15">
        <f>SUMSQ($G$3:G333)/B333</f>
        <v>38342.105091325997</v>
      </c>
      <c r="J333" s="15">
        <f>SUM($H$3:H333)/B333</f>
        <v>155.6293500868737</v>
      </c>
      <c r="K333" s="15">
        <f t="shared" si="29"/>
        <v>82.460865640880527</v>
      </c>
      <c r="L333" s="15">
        <f>AVERAGE($K$3:K333)</f>
        <v>39.709376226207716</v>
      </c>
      <c r="M333" s="15">
        <f>SUM($G$3:G333)/J333</f>
        <v>-0.22658545592708557</v>
      </c>
    </row>
    <row r="334" spans="1:13" x14ac:dyDescent="0.3">
      <c r="A334" s="17">
        <v>41177.666666666664</v>
      </c>
      <c r="B334" s="13">
        <v>332</v>
      </c>
      <c r="C334" s="15">
        <v>495</v>
      </c>
      <c r="D334" s="15" t="s">
        <v>2</v>
      </c>
      <c r="E334" s="15">
        <f t="shared" si="25"/>
        <v>501.30811065079553</v>
      </c>
      <c r="F334" s="13">
        <f t="shared" si="26"/>
        <v>502.88513831349439</v>
      </c>
      <c r="G334" s="13">
        <f t="shared" si="27"/>
        <v>7.8851383134943944</v>
      </c>
      <c r="H334" s="15">
        <f t="shared" si="28"/>
        <v>7.8851383134943944</v>
      </c>
      <c r="I334" s="15">
        <f>SUMSQ($G$3:G334)/B334</f>
        <v>38226.804098298577</v>
      </c>
      <c r="J334" s="15">
        <f>SUM($H$3:H334)/B334</f>
        <v>155.18433740080931</v>
      </c>
      <c r="K334" s="15">
        <f t="shared" si="29"/>
        <v>1.5929572350493728</v>
      </c>
      <c r="L334" s="15">
        <f>AVERAGE($K$3:K334)</f>
        <v>39.594567735270495</v>
      </c>
      <c r="M334" s="15">
        <f>SUM($G$3:G334)/J334</f>
        <v>-0.17642378986265606</v>
      </c>
    </row>
    <row r="335" spans="1:13" x14ac:dyDescent="0.3">
      <c r="A335" s="17">
        <v>41177.708333333336</v>
      </c>
      <c r="B335" s="13">
        <v>333</v>
      </c>
      <c r="C335" s="15">
        <v>844.428</v>
      </c>
      <c r="D335" s="15" t="s">
        <v>2</v>
      </c>
      <c r="E335" s="15">
        <f t="shared" si="25"/>
        <v>569.9320885206364</v>
      </c>
      <c r="F335" s="13">
        <f t="shared" si="26"/>
        <v>501.30811065079553</v>
      </c>
      <c r="G335" s="13">
        <f t="shared" si="27"/>
        <v>-343.11988934920447</v>
      </c>
      <c r="H335" s="15">
        <f t="shared" si="28"/>
        <v>343.11988934920447</v>
      </c>
      <c r="I335" s="15">
        <f>SUMSQ($G$3:G335)/B335</f>
        <v>38465.556213519936</v>
      </c>
      <c r="J335" s="15">
        <f>SUM($H$3:H335)/B335</f>
        <v>155.74870842768135</v>
      </c>
      <c r="K335" s="15">
        <f t="shared" si="29"/>
        <v>40.633409757753711</v>
      </c>
      <c r="L335" s="15">
        <f>AVERAGE($K$3:K335)</f>
        <v>39.59768738098365</v>
      </c>
      <c r="M335" s="15">
        <f>SUM($G$3:G335)/J335</f>
        <v>-2.3788197155600388</v>
      </c>
    </row>
    <row r="336" spans="1:13" x14ac:dyDescent="0.3">
      <c r="A336" s="17">
        <v>41177.75</v>
      </c>
      <c r="B336" s="13">
        <v>334</v>
      </c>
      <c r="C336" s="15">
        <v>811.56399999999996</v>
      </c>
      <c r="D336" s="15" t="s">
        <v>2</v>
      </c>
      <c r="E336" s="15">
        <f t="shared" si="25"/>
        <v>618.2584708165092</v>
      </c>
      <c r="F336" s="13">
        <f t="shared" si="26"/>
        <v>569.9320885206364</v>
      </c>
      <c r="G336" s="13">
        <f t="shared" si="27"/>
        <v>-241.63191147936357</v>
      </c>
      <c r="H336" s="15">
        <f t="shared" si="28"/>
        <v>241.63191147936357</v>
      </c>
      <c r="I336" s="15">
        <f>SUMSQ($G$3:G336)/B336</f>
        <v>38525.198202836254</v>
      </c>
      <c r="J336" s="15">
        <f>SUM($H$3:H336)/B336</f>
        <v>156.00584376615944</v>
      </c>
      <c r="K336" s="15">
        <f t="shared" si="29"/>
        <v>29.773611382388026</v>
      </c>
      <c r="L336" s="15">
        <f>AVERAGE($K$3:K336)</f>
        <v>39.568273979790256</v>
      </c>
      <c r="M336" s="15">
        <f>SUM($G$3:G336)/J336</f>
        <v>-3.9237633346458414</v>
      </c>
    </row>
    <row r="337" spans="1:13" x14ac:dyDescent="0.3">
      <c r="A337" s="17">
        <v>41177.791666666664</v>
      </c>
      <c r="B337" s="13">
        <v>335</v>
      </c>
      <c r="C337" s="15">
        <v>539</v>
      </c>
      <c r="D337" s="15" t="s">
        <v>2</v>
      </c>
      <c r="E337" s="15">
        <f t="shared" si="25"/>
        <v>602.40677665320732</v>
      </c>
      <c r="F337" s="13">
        <f t="shared" si="26"/>
        <v>618.2584708165092</v>
      </c>
      <c r="G337" s="13">
        <f t="shared" si="27"/>
        <v>79.258470816509202</v>
      </c>
      <c r="H337" s="15">
        <f t="shared" si="28"/>
        <v>79.258470816509202</v>
      </c>
      <c r="I337" s="15">
        <f>SUMSQ($G$3:G337)/B337</f>
        <v>38428.949566995463</v>
      </c>
      <c r="J337" s="15">
        <f>SUM($H$3:H337)/B337</f>
        <v>155.77674713048884</v>
      </c>
      <c r="K337" s="15">
        <f t="shared" si="29"/>
        <v>14.704725568925642</v>
      </c>
      <c r="L337" s="15">
        <f>AVERAGE($K$3:K337)</f>
        <v>39.494054432295137</v>
      </c>
      <c r="M337" s="15">
        <f>SUM($G$3:G337)/J337</f>
        <v>-3.4207386452694797</v>
      </c>
    </row>
    <row r="338" spans="1:13" x14ac:dyDescent="0.3">
      <c r="A338" s="17">
        <v>41177.833333333336</v>
      </c>
      <c r="B338" s="13">
        <v>336</v>
      </c>
      <c r="C338" s="15">
        <v>425</v>
      </c>
      <c r="D338" s="15" t="s">
        <v>2</v>
      </c>
      <c r="E338" s="15">
        <f t="shared" si="25"/>
        <v>566.92542132256585</v>
      </c>
      <c r="F338" s="13">
        <f t="shared" si="26"/>
        <v>602.40677665320732</v>
      </c>
      <c r="G338" s="13">
        <f t="shared" si="27"/>
        <v>177.40677665320732</v>
      </c>
      <c r="H338" s="15">
        <f t="shared" si="28"/>
        <v>177.40677665320732</v>
      </c>
      <c r="I338" s="15">
        <f>SUMSQ($G$3:G338)/B338</f>
        <v>38408.24782543441</v>
      </c>
      <c r="J338" s="15">
        <f>SUM($H$3:H338)/B338</f>
        <v>155.84112221835409</v>
      </c>
      <c r="K338" s="15">
        <f t="shared" si="29"/>
        <v>41.742770977225248</v>
      </c>
      <c r="L338" s="15">
        <f>AVERAGE($K$3:K338)</f>
        <v>39.50074704105981</v>
      </c>
      <c r="M338" s="15">
        <f>SUM($G$3:G338)/J338</f>
        <v>-2.2809432916709502</v>
      </c>
    </row>
    <row r="339" spans="1:13" x14ac:dyDescent="0.3">
      <c r="A339" s="17">
        <v>41178.625</v>
      </c>
      <c r="B339" s="13">
        <v>337</v>
      </c>
      <c r="C339" s="15">
        <v>300</v>
      </c>
      <c r="D339" s="15" t="s">
        <v>2</v>
      </c>
      <c r="E339" s="15">
        <f t="shared" si="25"/>
        <v>513.54033705805273</v>
      </c>
      <c r="F339" s="13">
        <f t="shared" si="26"/>
        <v>566.92542132256585</v>
      </c>
      <c r="G339" s="13">
        <f t="shared" si="27"/>
        <v>266.92542132256585</v>
      </c>
      <c r="H339" s="15">
        <f t="shared" si="28"/>
        <v>266.92542132256585</v>
      </c>
      <c r="I339" s="15">
        <f>SUMSQ($G$3:G339)/B339</f>
        <v>38505.698664374453</v>
      </c>
      <c r="J339" s="15">
        <f>SUM($H$3:H339)/B339</f>
        <v>156.17074921866333</v>
      </c>
      <c r="K339" s="15">
        <f t="shared" si="29"/>
        <v>88.975140440855284</v>
      </c>
      <c r="L339" s="15">
        <f>AVERAGE($K$3:K339)</f>
        <v>39.647555330079967</v>
      </c>
      <c r="M339" s="15">
        <f>SUM($G$3:G339)/J339</f>
        <v>-0.56693933666087959</v>
      </c>
    </row>
    <row r="340" spans="1:13" x14ac:dyDescent="0.3">
      <c r="A340" s="17">
        <v>41178.666666666664</v>
      </c>
      <c r="B340" s="13">
        <v>338</v>
      </c>
      <c r="C340" s="15">
        <v>468</v>
      </c>
      <c r="D340" s="15" t="s">
        <v>2</v>
      </c>
      <c r="E340" s="15">
        <f t="shared" si="25"/>
        <v>504.43226964644225</v>
      </c>
      <c r="F340" s="13">
        <f t="shared" si="26"/>
        <v>513.54033705805273</v>
      </c>
      <c r="G340" s="13">
        <f t="shared" si="27"/>
        <v>45.540337058052728</v>
      </c>
      <c r="H340" s="15">
        <f t="shared" si="28"/>
        <v>45.540337058052728</v>
      </c>
      <c r="I340" s="15">
        <f>SUMSQ($G$3:G340)/B340</f>
        <v>38397.912343767908</v>
      </c>
      <c r="J340" s="15">
        <f>SUM($H$3:H340)/B340</f>
        <v>155.84344030694555</v>
      </c>
      <c r="K340" s="15">
        <f t="shared" si="29"/>
        <v>9.7308412517206673</v>
      </c>
      <c r="L340" s="15">
        <f>AVERAGE($K$3:K340)</f>
        <v>39.559044341682458</v>
      </c>
      <c r="M340" s="15">
        <f>SUM($G$3:G340)/J340</f>
        <v>-0.27591154189819611</v>
      </c>
    </row>
    <row r="341" spans="1:13" x14ac:dyDescent="0.3">
      <c r="A341" s="17">
        <v>41178.708333333336</v>
      </c>
      <c r="B341" s="13">
        <v>339</v>
      </c>
      <c r="C341" s="15">
        <v>844.428</v>
      </c>
      <c r="D341" s="15" t="s">
        <v>2</v>
      </c>
      <c r="E341" s="15">
        <f t="shared" si="25"/>
        <v>572.43141571715387</v>
      </c>
      <c r="F341" s="13">
        <f t="shared" si="26"/>
        <v>504.43226964644225</v>
      </c>
      <c r="G341" s="13">
        <f t="shared" si="27"/>
        <v>-339.99573035355775</v>
      </c>
      <c r="H341" s="15">
        <f t="shared" si="28"/>
        <v>339.99573035355775</v>
      </c>
      <c r="I341" s="15">
        <f>SUMSQ($G$3:G341)/B341</f>
        <v>38625.638551186436</v>
      </c>
      <c r="J341" s="15">
        <f>SUM($H$3:H341)/B341</f>
        <v>156.38666240147833</v>
      </c>
      <c r="K341" s="15">
        <f t="shared" si="29"/>
        <v>40.263436356155616</v>
      </c>
      <c r="L341" s="15">
        <f>AVERAGE($K$3:K341)</f>
        <v>39.561122194232524</v>
      </c>
      <c r="M341" s="15">
        <f>SUM($G$3:G341)/J341</f>
        <v>-2.449024286228044</v>
      </c>
    </row>
    <row r="342" spans="1:13" x14ac:dyDescent="0.3">
      <c r="A342" s="17">
        <v>41178.75</v>
      </c>
      <c r="B342" s="13">
        <v>340</v>
      </c>
      <c r="C342" s="15">
        <v>811.56399999999996</v>
      </c>
      <c r="D342" s="15" t="s">
        <v>2</v>
      </c>
      <c r="E342" s="15">
        <f t="shared" si="25"/>
        <v>620.25793257372311</v>
      </c>
      <c r="F342" s="13">
        <f t="shared" si="26"/>
        <v>572.43141571715387</v>
      </c>
      <c r="G342" s="13">
        <f t="shared" si="27"/>
        <v>-239.1325842828461</v>
      </c>
      <c r="H342" s="15">
        <f t="shared" si="28"/>
        <v>239.1325842828461</v>
      </c>
      <c r="I342" s="15">
        <f>SUMSQ($G$3:G342)/B342</f>
        <v>38680.223122699979</v>
      </c>
      <c r="J342" s="15">
        <f>SUM($H$3:H342)/B342</f>
        <v>156.63003275995294</v>
      </c>
      <c r="K342" s="15">
        <f t="shared" si="29"/>
        <v>29.465647106432286</v>
      </c>
      <c r="L342" s="15">
        <f>AVERAGE($K$3:K342)</f>
        <v>39.531429620444875</v>
      </c>
      <c r="M342" s="15">
        <f>SUM($G$3:G342)/J342</f>
        <v>-3.9719542132744659</v>
      </c>
    </row>
    <row r="343" spans="1:13" x14ac:dyDescent="0.3">
      <c r="A343" s="17">
        <v>41178.791666666664</v>
      </c>
      <c r="B343" s="13">
        <v>341</v>
      </c>
      <c r="C343" s="15">
        <v>579.56399999999996</v>
      </c>
      <c r="D343" s="15" t="s">
        <v>2</v>
      </c>
      <c r="E343" s="15">
        <f t="shared" si="25"/>
        <v>612.11914605897846</v>
      </c>
      <c r="F343" s="13">
        <f t="shared" si="26"/>
        <v>620.25793257372311</v>
      </c>
      <c r="G343" s="13">
        <f t="shared" si="27"/>
        <v>40.693932573723146</v>
      </c>
      <c r="H343" s="15">
        <f t="shared" si="28"/>
        <v>40.693932573723146</v>
      </c>
      <c r="I343" s="15">
        <f>SUMSQ($G$3:G343)/B343</f>
        <v>38571.647677027293</v>
      </c>
      <c r="J343" s="15">
        <f>SUM($H$3:H343)/B343</f>
        <v>156.29004419635694</v>
      </c>
      <c r="K343" s="15">
        <f t="shared" si="29"/>
        <v>7.0214734824321638</v>
      </c>
      <c r="L343" s="15">
        <f>AVERAGE($K$3:K343)</f>
        <v>39.436092505670651</v>
      </c>
      <c r="M343" s="15">
        <f>SUM($G$3:G343)/J343</f>
        <v>-3.7202202415529326</v>
      </c>
    </row>
    <row r="344" spans="1:13" x14ac:dyDescent="0.3">
      <c r="A344" s="17">
        <v>41178.833333333336</v>
      </c>
      <c r="B344" s="13">
        <v>342</v>
      </c>
      <c r="C344" s="15">
        <v>427</v>
      </c>
      <c r="D344" s="15" t="s">
        <v>2</v>
      </c>
      <c r="E344" s="15">
        <f t="shared" si="25"/>
        <v>575.09531684718274</v>
      </c>
      <c r="F344" s="13">
        <f t="shared" si="26"/>
        <v>612.11914605897846</v>
      </c>
      <c r="G344" s="13">
        <f t="shared" si="27"/>
        <v>185.11914605897846</v>
      </c>
      <c r="H344" s="15">
        <f t="shared" si="28"/>
        <v>185.11914605897846</v>
      </c>
      <c r="I344" s="15">
        <f>SUMSQ($G$3:G344)/B344</f>
        <v>38559.067123110857</v>
      </c>
      <c r="J344" s="15">
        <f>SUM($H$3:H344)/B344</f>
        <v>156.37433981583828</v>
      </c>
      <c r="K344" s="15">
        <f t="shared" si="29"/>
        <v>43.353429990393082</v>
      </c>
      <c r="L344" s="15">
        <f>AVERAGE($K$3:K344)</f>
        <v>39.447546708842353</v>
      </c>
      <c r="M344" s="15">
        <f>SUM($G$3:G344)/J344</f>
        <v>-2.5343943282526373</v>
      </c>
    </row>
    <row r="345" spans="1:13" x14ac:dyDescent="0.3">
      <c r="A345" s="17">
        <v>41179.625</v>
      </c>
      <c r="B345" s="13">
        <v>343</v>
      </c>
      <c r="C345" s="15">
        <v>296</v>
      </c>
      <c r="D345" s="15" t="s">
        <v>2</v>
      </c>
      <c r="E345" s="15">
        <f t="shared" si="25"/>
        <v>519.2762534777462</v>
      </c>
      <c r="F345" s="13">
        <f t="shared" si="26"/>
        <v>575.09531684718274</v>
      </c>
      <c r="G345" s="13">
        <f t="shared" si="27"/>
        <v>279.09531684718274</v>
      </c>
      <c r="H345" s="15">
        <f t="shared" si="28"/>
        <v>279.09531684718274</v>
      </c>
      <c r="I345" s="15">
        <f>SUMSQ($G$3:G345)/B345</f>
        <v>38673.746798804495</v>
      </c>
      <c r="J345" s="15">
        <f>SUM($H$3:H345)/B345</f>
        <v>156.73212692088595</v>
      </c>
      <c r="K345" s="15">
        <f t="shared" si="29"/>
        <v>94.288958394318485</v>
      </c>
      <c r="L345" s="15">
        <f>AVERAGE($K$3:K345)</f>
        <v>39.607434206467644</v>
      </c>
      <c r="M345" s="15">
        <f>SUM($G$3:G345)/J345</f>
        <v>-0.74789339855955128</v>
      </c>
    </row>
    <row r="346" spans="1:13" x14ac:dyDescent="0.3">
      <c r="A346" s="17">
        <v>41179.666666666664</v>
      </c>
      <c r="B346" s="13">
        <v>344</v>
      </c>
      <c r="C346" s="15">
        <v>472</v>
      </c>
      <c r="D346" s="15" t="s">
        <v>2</v>
      </c>
      <c r="E346" s="15">
        <f t="shared" si="25"/>
        <v>509.82100278219696</v>
      </c>
      <c r="F346" s="13">
        <f t="shared" si="26"/>
        <v>519.2762534777462</v>
      </c>
      <c r="G346" s="13">
        <f t="shared" si="27"/>
        <v>47.276253477746195</v>
      </c>
      <c r="H346" s="15">
        <f t="shared" si="28"/>
        <v>47.276253477746195</v>
      </c>
      <c r="I346" s="15">
        <f>SUMSQ($G$3:G346)/B346</f>
        <v>38567.820337595447</v>
      </c>
      <c r="J346" s="15">
        <f>SUM($H$3:H346)/B346</f>
        <v>156.41394124227216</v>
      </c>
      <c r="K346" s="15">
        <f t="shared" si="29"/>
        <v>10.016155397827584</v>
      </c>
      <c r="L346" s="15">
        <f>AVERAGE($K$3:K346)</f>
        <v>39.5214130471402</v>
      </c>
      <c r="M346" s="15">
        <f>SUM($G$3:G346)/J346</f>
        <v>-0.4471639102824394</v>
      </c>
    </row>
    <row r="347" spans="1:13" x14ac:dyDescent="0.3">
      <c r="A347" s="17">
        <v>41179.708333333336</v>
      </c>
      <c r="B347" s="13">
        <v>345</v>
      </c>
      <c r="C347" s="15">
        <v>844.428</v>
      </c>
      <c r="D347" s="15" t="s">
        <v>2</v>
      </c>
      <c r="E347" s="15">
        <f t="shared" si="25"/>
        <v>576.74240222575759</v>
      </c>
      <c r="F347" s="13">
        <f t="shared" si="26"/>
        <v>509.82100278219696</v>
      </c>
      <c r="G347" s="13">
        <f t="shared" si="27"/>
        <v>-334.60699721780304</v>
      </c>
      <c r="H347" s="15">
        <f t="shared" si="28"/>
        <v>334.60699721780304</v>
      </c>
      <c r="I347" s="15">
        <f>SUMSQ($G$3:G347)/B347</f>
        <v>38780.556633970868</v>
      </c>
      <c r="J347" s="15">
        <f>SUM($H$3:H347)/B347</f>
        <v>156.93044285379543</v>
      </c>
      <c r="K347" s="15">
        <f t="shared" si="29"/>
        <v>39.625284478700735</v>
      </c>
      <c r="L347" s="15">
        <f>AVERAGE($K$3:K347)</f>
        <v>39.521714123753419</v>
      </c>
      <c r="M347" s="15">
        <f>SUM($G$3:G347)/J347</f>
        <v>-2.577891576991755</v>
      </c>
    </row>
    <row r="348" spans="1:13" x14ac:dyDescent="0.3">
      <c r="A348" s="17">
        <v>41179.75</v>
      </c>
      <c r="B348" s="13">
        <v>346</v>
      </c>
      <c r="C348" s="15">
        <v>811.56399999999996</v>
      </c>
      <c r="D348" s="15" t="s">
        <v>2</v>
      </c>
      <c r="E348" s="15">
        <f t="shared" si="25"/>
        <v>623.70672178060613</v>
      </c>
      <c r="F348" s="13">
        <f t="shared" si="26"/>
        <v>576.74240222575759</v>
      </c>
      <c r="G348" s="13">
        <f t="shared" si="27"/>
        <v>-234.82159777424238</v>
      </c>
      <c r="H348" s="15">
        <f t="shared" si="28"/>
        <v>234.82159777424238</v>
      </c>
      <c r="I348" s="15">
        <f>SUMSQ($G$3:G348)/B348</f>
        <v>38827.8416806393</v>
      </c>
      <c r="J348" s="15">
        <f>SUM($H$3:H348)/B348</f>
        <v>157.15556179865223</v>
      </c>
      <c r="K348" s="15">
        <f t="shared" si="29"/>
        <v>28.934452215012296</v>
      </c>
      <c r="L348" s="15">
        <f>AVERAGE($K$3:K348)</f>
        <v>39.49111510089579</v>
      </c>
      <c r="M348" s="15">
        <f>SUM($G$3:G348)/J348</f>
        <v>-4.0683973081384819</v>
      </c>
    </row>
    <row r="349" spans="1:13" x14ac:dyDescent="0.3">
      <c r="A349" s="17">
        <v>41179.791666666664</v>
      </c>
      <c r="B349" s="13">
        <v>347</v>
      </c>
      <c r="C349" s="15">
        <v>559</v>
      </c>
      <c r="D349" s="15" t="s">
        <v>2</v>
      </c>
      <c r="E349" s="15">
        <f t="shared" si="25"/>
        <v>610.765377424485</v>
      </c>
      <c r="F349" s="13">
        <f t="shared" si="26"/>
        <v>623.70672178060613</v>
      </c>
      <c r="G349" s="13">
        <f t="shared" si="27"/>
        <v>64.706721780606131</v>
      </c>
      <c r="H349" s="15">
        <f t="shared" si="28"/>
        <v>64.706721780606131</v>
      </c>
      <c r="I349" s="15">
        <f>SUMSQ($G$3:G349)/B349</f>
        <v>38728.012049984987</v>
      </c>
      <c r="J349" s="15">
        <f>SUM($H$3:H349)/B349</f>
        <v>156.88913862857137</v>
      </c>
      <c r="K349" s="15">
        <f t="shared" si="29"/>
        <v>11.575442178999308</v>
      </c>
      <c r="L349" s="15">
        <f>AVERAGE($K$3:K349)</f>
        <v>39.410666475760642</v>
      </c>
      <c r="M349" s="15">
        <f>SUM($G$3:G349)/J349</f>
        <v>-3.6628701503710608</v>
      </c>
    </row>
    <row r="350" spans="1:13" x14ac:dyDescent="0.3">
      <c r="A350" s="17">
        <v>41179.833333333336</v>
      </c>
      <c r="B350" s="13">
        <v>348</v>
      </c>
      <c r="C350" s="15">
        <v>427</v>
      </c>
      <c r="D350" s="15" t="s">
        <v>2</v>
      </c>
      <c r="E350" s="15">
        <f t="shared" si="25"/>
        <v>574.01230193958804</v>
      </c>
      <c r="F350" s="13">
        <f t="shared" si="26"/>
        <v>610.765377424485</v>
      </c>
      <c r="G350" s="13">
        <f t="shared" si="27"/>
        <v>183.765377424485</v>
      </c>
      <c r="H350" s="15">
        <f t="shared" si="28"/>
        <v>183.765377424485</v>
      </c>
      <c r="I350" s="15">
        <f>SUMSQ($G$3:G350)/B350</f>
        <v>38713.764066910211</v>
      </c>
      <c r="J350" s="15">
        <f>SUM($H$3:H350)/B350</f>
        <v>156.96636919982402</v>
      </c>
      <c r="K350" s="15">
        <f t="shared" si="29"/>
        <v>43.036388155617097</v>
      </c>
      <c r="L350" s="15">
        <f>AVERAGE($K$3:K350)</f>
        <v>39.42108521622</v>
      </c>
      <c r="M350" s="15">
        <f>SUM($G$3:G350)/J350</f>
        <v>-2.4903370535245499</v>
      </c>
    </row>
    <row r="351" spans="1:13" x14ac:dyDescent="0.3">
      <c r="A351" s="17">
        <v>41180.625</v>
      </c>
      <c r="B351" s="13">
        <v>349</v>
      </c>
      <c r="C351" s="15">
        <v>392</v>
      </c>
      <c r="D351" s="15" t="s">
        <v>2</v>
      </c>
      <c r="E351" s="15">
        <f t="shared" si="25"/>
        <v>537.60984155167046</v>
      </c>
      <c r="F351" s="13">
        <f t="shared" si="26"/>
        <v>574.01230193958804</v>
      </c>
      <c r="G351" s="13">
        <f t="shared" si="27"/>
        <v>182.01230193958804</v>
      </c>
      <c r="H351" s="15">
        <f t="shared" si="28"/>
        <v>182.01230193958804</v>
      </c>
      <c r="I351" s="15">
        <f>SUMSQ($G$3:G351)/B351</f>
        <v>38697.760382069057</v>
      </c>
      <c r="J351" s="15">
        <f>SUM($H$3:H351)/B351</f>
        <v>157.03813405008123</v>
      </c>
      <c r="K351" s="15">
        <f t="shared" si="29"/>
        <v>46.431709678466341</v>
      </c>
      <c r="L351" s="15">
        <f>AVERAGE($K$3:K351)</f>
        <v>39.441172965395495</v>
      </c>
      <c r="M351" s="15">
        <f>SUM($G$3:G351)/J351</f>
        <v>-1.3301664891747378</v>
      </c>
    </row>
    <row r="352" spans="1:13" x14ac:dyDescent="0.3">
      <c r="A352" s="17">
        <v>41180.666666666664</v>
      </c>
      <c r="B352" s="13">
        <v>350</v>
      </c>
      <c r="C352" s="15">
        <v>502</v>
      </c>
      <c r="D352" s="15" t="s">
        <v>2</v>
      </c>
      <c r="E352" s="15">
        <f t="shared" si="25"/>
        <v>530.48787324133639</v>
      </c>
      <c r="F352" s="13">
        <f t="shared" si="26"/>
        <v>537.60984155167046</v>
      </c>
      <c r="G352" s="13">
        <f t="shared" si="27"/>
        <v>35.609841551670456</v>
      </c>
      <c r="H352" s="15">
        <f t="shared" si="28"/>
        <v>35.609841551670456</v>
      </c>
      <c r="I352" s="15">
        <f>SUMSQ($G$3:G352)/B352</f>
        <v>38590.818383306956</v>
      </c>
      <c r="J352" s="15">
        <f>SUM($H$3:H352)/B352</f>
        <v>156.69119607151433</v>
      </c>
      <c r="K352" s="15">
        <f t="shared" si="29"/>
        <v>7.0935939345957086</v>
      </c>
      <c r="L352" s="15">
        <f>AVERAGE($K$3:K352)</f>
        <v>39.348751311021779</v>
      </c>
      <c r="M352" s="15">
        <f>SUM($G$3:G352)/J352</f>
        <v>-1.1058504002049596</v>
      </c>
    </row>
    <row r="353" spans="1:13" x14ac:dyDescent="0.3">
      <c r="A353" s="17">
        <v>41180.708333333336</v>
      </c>
      <c r="B353" s="13">
        <v>351</v>
      </c>
      <c r="C353" s="15">
        <v>808</v>
      </c>
      <c r="D353" s="15" t="s">
        <v>2</v>
      </c>
      <c r="E353" s="15">
        <f t="shared" si="25"/>
        <v>585.99029859306916</v>
      </c>
      <c r="F353" s="13">
        <f t="shared" si="26"/>
        <v>530.48787324133639</v>
      </c>
      <c r="G353" s="13">
        <f t="shared" si="27"/>
        <v>-277.51212675866361</v>
      </c>
      <c r="H353" s="15">
        <f t="shared" si="28"/>
        <v>277.51212675866361</v>
      </c>
      <c r="I353" s="15">
        <f>SUMSQ($G$3:G353)/B353</f>
        <v>38700.283232636895</v>
      </c>
      <c r="J353" s="15">
        <f>SUM($H$3:H353)/B353</f>
        <v>157.0354152472612</v>
      </c>
      <c r="K353" s="15">
        <f t="shared" si="29"/>
        <v>34.345560242408865</v>
      </c>
      <c r="L353" s="15">
        <f>AVERAGE($K$3:K353)</f>
        <v>39.3344972054132</v>
      </c>
      <c r="M353" s="15">
        <f>SUM($G$3:G353)/J353</f>
        <v>-2.8706209228863973</v>
      </c>
    </row>
    <row r="354" spans="1:13" x14ac:dyDescent="0.3">
      <c r="A354" s="17">
        <v>41180.75</v>
      </c>
      <c r="B354" s="13">
        <v>352</v>
      </c>
      <c r="C354" s="15">
        <v>667</v>
      </c>
      <c r="D354" s="15" t="s">
        <v>2</v>
      </c>
      <c r="E354" s="15">
        <f t="shared" si="25"/>
        <v>602.19223887445537</v>
      </c>
      <c r="F354" s="13">
        <f t="shared" si="26"/>
        <v>585.99029859306916</v>
      </c>
      <c r="G354" s="13">
        <f t="shared" si="27"/>
        <v>-81.009701406930844</v>
      </c>
      <c r="H354" s="15">
        <f t="shared" si="28"/>
        <v>81.009701406930844</v>
      </c>
      <c r="I354" s="15">
        <f>SUMSQ($G$3:G354)/B354</f>
        <v>38608.98291584543</v>
      </c>
      <c r="J354" s="15">
        <f>SUM($H$3:H354)/B354</f>
        <v>156.81943310566933</v>
      </c>
      <c r="K354" s="15">
        <f t="shared" si="29"/>
        <v>12.145382519779737</v>
      </c>
      <c r="L354" s="15">
        <f>AVERAGE($K$3:K354)</f>
        <v>39.257255402329015</v>
      </c>
      <c r="M354" s="15">
        <f>SUM($G$3:G354)/J354</f>
        <v>-3.3911540140024061</v>
      </c>
    </row>
    <row r="355" spans="1:13" x14ac:dyDescent="0.3">
      <c r="A355" s="17">
        <v>41180.791666666664</v>
      </c>
      <c r="B355" s="13">
        <v>353</v>
      </c>
      <c r="C355" s="15">
        <v>508</v>
      </c>
      <c r="D355" s="15" t="s">
        <v>2</v>
      </c>
      <c r="E355" s="15">
        <f t="shared" si="25"/>
        <v>583.35379109956432</v>
      </c>
      <c r="F355" s="13">
        <f t="shared" si="26"/>
        <v>602.19223887445537</v>
      </c>
      <c r="G355" s="13">
        <f t="shared" si="27"/>
        <v>94.19223887445537</v>
      </c>
      <c r="H355" s="15">
        <f t="shared" si="28"/>
        <v>94.19223887445537</v>
      </c>
      <c r="I355" s="15">
        <f>SUMSQ($G$3:G355)/B355</f>
        <v>38524.742674905872</v>
      </c>
      <c r="J355" s="15">
        <f>SUM($H$3:H355)/B355</f>
        <v>156.64201895770557</v>
      </c>
      <c r="K355" s="15">
        <f t="shared" si="29"/>
        <v>18.541779305995153</v>
      </c>
      <c r="L355" s="15">
        <f>AVERAGE($K$3:K355)</f>
        <v>39.198571334067445</v>
      </c>
      <c r="M355" s="15">
        <f>SUM($G$3:G355)/J355</f>
        <v>-2.7936732052309274</v>
      </c>
    </row>
    <row r="356" spans="1:13" x14ac:dyDescent="0.3">
      <c r="A356" s="17">
        <v>41180.833333333336</v>
      </c>
      <c r="B356" s="13">
        <v>354</v>
      </c>
      <c r="C356" s="15">
        <v>336</v>
      </c>
      <c r="D356" s="15" t="s">
        <v>2</v>
      </c>
      <c r="E356" s="15">
        <f t="shared" si="25"/>
        <v>533.88303287965152</v>
      </c>
      <c r="F356" s="13">
        <f t="shared" si="26"/>
        <v>583.35379109956432</v>
      </c>
      <c r="G356" s="13">
        <f t="shared" si="27"/>
        <v>247.35379109956432</v>
      </c>
      <c r="H356" s="15">
        <f t="shared" si="28"/>
        <v>247.35379109956432</v>
      </c>
      <c r="I356" s="15">
        <f>SUMSQ($G$3:G356)/B356</f>
        <v>38588.751588172599</v>
      </c>
      <c r="J356" s="15">
        <f>SUM($H$3:H356)/B356</f>
        <v>156.89826690160913</v>
      </c>
      <c r="K356" s="15">
        <f t="shared" si="29"/>
        <v>73.617199732013191</v>
      </c>
      <c r="L356" s="15">
        <f>AVERAGE($K$3:K356)</f>
        <v>39.295799097903448</v>
      </c>
      <c r="M356" s="15">
        <f>SUM($G$3:G356)/J356</f>
        <v>-1.2125871358104943</v>
      </c>
    </row>
    <row r="357" spans="1:13" x14ac:dyDescent="0.3">
      <c r="A357" s="17">
        <v>41181.625</v>
      </c>
      <c r="B357" s="13">
        <v>355</v>
      </c>
      <c r="C357" s="15">
        <v>499</v>
      </c>
      <c r="D357" s="15" t="s">
        <v>2</v>
      </c>
      <c r="E357" s="15">
        <f t="shared" si="25"/>
        <v>526.90642630372122</v>
      </c>
      <c r="F357" s="13">
        <f t="shared" si="26"/>
        <v>533.88303287965152</v>
      </c>
      <c r="G357" s="13">
        <f t="shared" si="27"/>
        <v>34.883032879651523</v>
      </c>
      <c r="H357" s="15">
        <f t="shared" si="28"/>
        <v>34.883032879651523</v>
      </c>
      <c r="I357" s="15">
        <f>SUMSQ($G$3:G357)/B357</f>
        <v>38483.47855829855</v>
      </c>
      <c r="J357" s="15">
        <f>SUM($H$3:H357)/B357</f>
        <v>156.55456201704024</v>
      </c>
      <c r="K357" s="15">
        <f t="shared" si="29"/>
        <v>6.9905877514331705</v>
      </c>
      <c r="L357" s="15">
        <f>AVERAGE($K$3:K357)</f>
        <v>39.204798502561282</v>
      </c>
      <c r="M357" s="15">
        <f>SUM($G$3:G357)/J357</f>
        <v>-0.9924321922940188</v>
      </c>
    </row>
    <row r="358" spans="1:13" x14ac:dyDescent="0.3">
      <c r="A358" s="17">
        <v>41181.666666666664</v>
      </c>
      <c r="B358" s="13">
        <v>356</v>
      </c>
      <c r="C358" s="15">
        <v>534.428</v>
      </c>
      <c r="D358" s="15" t="s">
        <v>2</v>
      </c>
      <c r="E358" s="15">
        <f t="shared" si="25"/>
        <v>528.41074104297695</v>
      </c>
      <c r="F358" s="13">
        <f t="shared" si="26"/>
        <v>526.90642630372122</v>
      </c>
      <c r="G358" s="13">
        <f t="shared" si="27"/>
        <v>-7.5215736962787787</v>
      </c>
      <c r="H358" s="15">
        <f t="shared" si="28"/>
        <v>7.5215736962787787</v>
      </c>
      <c r="I358" s="15">
        <f>SUMSQ($G$3:G358)/B358</f>
        <v>38375.537815356329</v>
      </c>
      <c r="J358" s="15">
        <f>SUM($H$3:H358)/B358</f>
        <v>156.13593002737517</v>
      </c>
      <c r="K358" s="15">
        <f t="shared" si="29"/>
        <v>1.4074063664850605</v>
      </c>
      <c r="L358" s="15">
        <f>AVERAGE($K$3:K358)</f>
        <v>39.09862605274084</v>
      </c>
      <c r="M358" s="15">
        <f>SUM($G$3:G358)/J358</f>
        <v>-1.0432663440370218</v>
      </c>
    </row>
    <row r="359" spans="1:13" x14ac:dyDescent="0.3">
      <c r="A359" s="17">
        <v>41181.708333333336</v>
      </c>
      <c r="B359" s="13">
        <v>357</v>
      </c>
      <c r="C359" s="15">
        <v>712</v>
      </c>
      <c r="D359" s="15" t="s">
        <v>2</v>
      </c>
      <c r="E359" s="15">
        <f t="shared" si="25"/>
        <v>565.12859283438161</v>
      </c>
      <c r="F359" s="13">
        <f t="shared" si="26"/>
        <v>528.41074104297695</v>
      </c>
      <c r="G359" s="13">
        <f t="shared" si="27"/>
        <v>-183.58925895702305</v>
      </c>
      <c r="H359" s="15">
        <f t="shared" si="28"/>
        <v>183.58925895702305</v>
      </c>
      <c r="I359" s="15">
        <f>SUMSQ($G$3:G359)/B359</f>
        <v>38362.45512120796</v>
      </c>
      <c r="J359" s="15">
        <f>SUM($H$3:H359)/B359</f>
        <v>156.2128301084106</v>
      </c>
      <c r="K359" s="15">
        <f t="shared" si="29"/>
        <v>25.785008280480763</v>
      </c>
      <c r="L359" s="15">
        <f>AVERAGE($K$3:K359)</f>
        <v>39.061333005759721</v>
      </c>
      <c r="M359" s="15">
        <f>SUM($G$3:G359)/J359</f>
        <v>-2.2180036019387646</v>
      </c>
    </row>
    <row r="360" spans="1:13" x14ac:dyDescent="0.3">
      <c r="A360" s="17">
        <v>41181.75</v>
      </c>
      <c r="B360" s="13">
        <v>358</v>
      </c>
      <c r="C360" s="15">
        <v>594</v>
      </c>
      <c r="D360" s="15" t="s">
        <v>2</v>
      </c>
      <c r="E360" s="15">
        <f t="shared" si="25"/>
        <v>570.90287426750524</v>
      </c>
      <c r="F360" s="13">
        <f t="shared" si="26"/>
        <v>565.12859283438161</v>
      </c>
      <c r="G360" s="13">
        <f t="shared" si="27"/>
        <v>-28.871407165618393</v>
      </c>
      <c r="H360" s="15">
        <f t="shared" si="28"/>
        <v>28.871407165618393</v>
      </c>
      <c r="I360" s="15">
        <f>SUMSQ($G$3:G360)/B360</f>
        <v>38257.625800064154</v>
      </c>
      <c r="J360" s="15">
        <f>SUM($H$3:H360)/B360</f>
        <v>155.85712780968774</v>
      </c>
      <c r="K360" s="15">
        <f t="shared" si="29"/>
        <v>4.8605062568381134</v>
      </c>
      <c r="L360" s="15">
        <f>AVERAGE($K$3:K360)</f>
        <v>38.965799970148211</v>
      </c>
      <c r="M360" s="15">
        <f>SUM($G$3:G360)/J360</f>
        <v>-2.4083083801817007</v>
      </c>
    </row>
    <row r="361" spans="1:13" x14ac:dyDescent="0.3">
      <c r="A361" s="17">
        <v>41181.791666666664</v>
      </c>
      <c r="B361" s="13">
        <v>359</v>
      </c>
      <c r="C361" s="15">
        <v>470</v>
      </c>
      <c r="D361" s="15" t="s">
        <v>2</v>
      </c>
      <c r="E361" s="15">
        <f t="shared" si="25"/>
        <v>550.72229941400428</v>
      </c>
      <c r="F361" s="13">
        <f t="shared" si="26"/>
        <v>570.90287426750524</v>
      </c>
      <c r="G361" s="13">
        <f t="shared" si="27"/>
        <v>100.90287426750524</v>
      </c>
      <c r="H361" s="15">
        <f t="shared" si="28"/>
        <v>100.90287426750524</v>
      </c>
      <c r="I361" s="15">
        <f>SUMSQ($G$3:G361)/B361</f>
        <v>38179.41901520449</v>
      </c>
      <c r="J361" s="15">
        <f>SUM($H$3:H361)/B361</f>
        <v>155.70405189452845</v>
      </c>
      <c r="K361" s="15">
        <f t="shared" si="29"/>
        <v>21.468696652660689</v>
      </c>
      <c r="L361" s="15">
        <f>AVERAGE($K$3:K361)</f>
        <v>38.917061520795876</v>
      </c>
      <c r="M361" s="15">
        <f>SUM($G$3:G361)/J361</f>
        <v>-1.7626333381068582</v>
      </c>
    </row>
    <row r="362" spans="1:13" x14ac:dyDescent="0.3">
      <c r="A362" s="17">
        <v>41181.833333333336</v>
      </c>
      <c r="B362" s="13">
        <v>360</v>
      </c>
      <c r="C362" s="15">
        <v>315</v>
      </c>
      <c r="D362" s="15" t="s">
        <v>2</v>
      </c>
      <c r="E362" s="15">
        <f t="shared" si="25"/>
        <v>503.57783953120344</v>
      </c>
      <c r="F362" s="13">
        <f t="shared" si="26"/>
        <v>550.72229941400428</v>
      </c>
      <c r="G362" s="13">
        <f t="shared" si="27"/>
        <v>235.72229941400428</v>
      </c>
      <c r="H362" s="15">
        <f t="shared" si="28"/>
        <v>235.72229941400428</v>
      </c>
      <c r="I362" s="15">
        <f>SUMSQ($G$3:G362)/B362</f>
        <v>38227.712302498439</v>
      </c>
      <c r="J362" s="15">
        <f>SUM($H$3:H362)/B362</f>
        <v>155.92632480430478</v>
      </c>
      <c r="K362" s="15">
        <f t="shared" si="29"/>
        <v>74.832476004445809</v>
      </c>
      <c r="L362" s="15">
        <f>AVERAGE($K$3:K362)</f>
        <v>39.016826561028239</v>
      </c>
      <c r="M362" s="15">
        <f>SUM($G$3:G362)/J362</f>
        <v>-0.24836635752311856</v>
      </c>
    </row>
    <row r="363" spans="1:13" x14ac:dyDescent="0.3">
      <c r="A363" s="17">
        <v>41182.625</v>
      </c>
      <c r="B363" s="13">
        <v>361</v>
      </c>
      <c r="C363" s="15">
        <v>499</v>
      </c>
      <c r="D363" s="15" t="s">
        <v>2</v>
      </c>
      <c r="E363" s="15">
        <f t="shared" si="25"/>
        <v>502.66227162496278</v>
      </c>
      <c r="F363" s="13">
        <f t="shared" si="26"/>
        <v>503.57783953120344</v>
      </c>
      <c r="G363" s="13">
        <f t="shared" si="27"/>
        <v>4.5778395312034377</v>
      </c>
      <c r="H363" s="15">
        <f t="shared" si="28"/>
        <v>4.5778395312034377</v>
      </c>
      <c r="I363" s="15">
        <f>SUMSQ($G$3:G363)/B363</f>
        <v>38121.876414166793</v>
      </c>
      <c r="J363" s="15">
        <f>SUM($H$3:H363)/B363</f>
        <v>155.50707692266181</v>
      </c>
      <c r="K363" s="15">
        <f t="shared" si="29"/>
        <v>0.91740271166401555</v>
      </c>
      <c r="L363" s="15">
        <f>AVERAGE($K$3:K363)</f>
        <v>38.91128799080839</v>
      </c>
      <c r="M363" s="15">
        <f>SUM($G$3:G363)/J363</f>
        <v>-0.21959781174069479</v>
      </c>
    </row>
    <row r="364" spans="1:13" x14ac:dyDescent="0.3">
      <c r="A364" s="17">
        <v>41182.666666666664</v>
      </c>
      <c r="B364" s="13">
        <v>362</v>
      </c>
      <c r="C364" s="15">
        <v>534.428</v>
      </c>
      <c r="D364" s="15" t="s">
        <v>2</v>
      </c>
      <c r="E364" s="15">
        <f t="shared" si="25"/>
        <v>509.01541729997024</v>
      </c>
      <c r="F364" s="13">
        <f t="shared" si="26"/>
        <v>502.66227162496278</v>
      </c>
      <c r="G364" s="13">
        <f t="shared" si="27"/>
        <v>-31.765728375037213</v>
      </c>
      <c r="H364" s="15">
        <f t="shared" si="28"/>
        <v>31.765728375037213</v>
      </c>
      <c r="I364" s="15">
        <f>SUMSQ($G$3:G364)/B364</f>
        <v>38019.354826003888</v>
      </c>
      <c r="J364" s="15">
        <f>SUM($H$3:H364)/B364</f>
        <v>155.16524999297226</v>
      </c>
      <c r="K364" s="15">
        <f t="shared" si="29"/>
        <v>5.9438742683836203</v>
      </c>
      <c r="L364" s="15">
        <f>AVERAGE($K$3:K364)</f>
        <v>38.820217787155286</v>
      </c>
      <c r="M364" s="15">
        <f>SUM($G$3:G364)/J364</f>
        <v>-0.4248035058135185</v>
      </c>
    </row>
    <row r="365" spans="1:13" x14ac:dyDescent="0.3">
      <c r="A365" s="17">
        <v>41182.708333333336</v>
      </c>
      <c r="B365" s="13">
        <v>363</v>
      </c>
      <c r="C365" s="15">
        <v>575</v>
      </c>
      <c r="D365" s="15" t="s">
        <v>2</v>
      </c>
      <c r="E365" s="15">
        <f t="shared" si="25"/>
        <v>522.21233383997628</v>
      </c>
      <c r="F365" s="13">
        <f t="shared" si="26"/>
        <v>509.01541729997024</v>
      </c>
      <c r="G365" s="13">
        <f t="shared" si="27"/>
        <v>-65.984582700029762</v>
      </c>
      <c r="H365" s="15">
        <f t="shared" si="28"/>
        <v>65.984582700029762</v>
      </c>
      <c r="I365" s="15">
        <f>SUMSQ($G$3:G365)/B365</f>
        <v>37926.612705695603</v>
      </c>
      <c r="J365" s="15">
        <f>SUM($H$3:H365)/B365</f>
        <v>154.91957322357021</v>
      </c>
      <c r="K365" s="15">
        <f t="shared" si="29"/>
        <v>11.475579600005176</v>
      </c>
      <c r="L365" s="15">
        <f>AVERAGE($K$3:K365)</f>
        <v>38.744888205372497</v>
      </c>
      <c r="M365" s="15">
        <f>SUM($G$3:G365)/J365</f>
        <v>-0.85140516548626544</v>
      </c>
    </row>
    <row r="366" spans="1:13" x14ac:dyDescent="0.3">
      <c r="A366" s="17">
        <v>41182.75</v>
      </c>
      <c r="B366" s="13">
        <v>364</v>
      </c>
      <c r="C366" s="15">
        <v>401</v>
      </c>
      <c r="D366" s="15" t="s">
        <v>2</v>
      </c>
      <c r="E366" s="15">
        <f t="shared" si="25"/>
        <v>497.96986707198101</v>
      </c>
      <c r="F366" s="13">
        <f t="shared" si="26"/>
        <v>522.21233383997628</v>
      </c>
      <c r="G366" s="13">
        <f t="shared" si="27"/>
        <v>121.21233383997628</v>
      </c>
      <c r="H366" s="15">
        <f t="shared" si="28"/>
        <v>121.21233383997628</v>
      </c>
      <c r="I366" s="15">
        <f>SUMSQ($G$3:G366)/B366</f>
        <v>37862.78253308362</v>
      </c>
      <c r="J366" s="15">
        <f>SUM($H$3:H366)/B366</f>
        <v>154.82697091757132</v>
      </c>
      <c r="K366" s="15">
        <f t="shared" si="29"/>
        <v>30.227514673310797</v>
      </c>
      <c r="L366" s="15">
        <f>AVERAGE($K$3:K366)</f>
        <v>38.721488827537165</v>
      </c>
      <c r="M366" s="15">
        <f>SUM($G$3:G366)/J366</f>
        <v>-6.9025383459764236E-2</v>
      </c>
    </row>
    <row r="367" spans="1:13" x14ac:dyDescent="0.3">
      <c r="A367" s="17">
        <v>41182.791666666664</v>
      </c>
      <c r="B367" s="13">
        <v>365</v>
      </c>
      <c r="C367" s="15">
        <v>257</v>
      </c>
      <c r="D367" s="15" t="s">
        <v>2</v>
      </c>
      <c r="E367" s="15">
        <f t="shared" si="25"/>
        <v>449.77589365758479</v>
      </c>
      <c r="F367" s="13">
        <f t="shared" si="26"/>
        <v>497.96986707198101</v>
      </c>
      <c r="G367" s="13">
        <f t="shared" si="27"/>
        <v>240.96986707198101</v>
      </c>
      <c r="H367" s="15">
        <f t="shared" si="28"/>
        <v>240.96986707198101</v>
      </c>
      <c r="I367" s="15">
        <f>SUMSQ($G$3:G367)/B367</f>
        <v>37918.135120216786</v>
      </c>
      <c r="J367" s="15">
        <f>SUM($H$3:H367)/B367</f>
        <v>155.06297885224095</v>
      </c>
      <c r="K367" s="15">
        <f t="shared" si="29"/>
        <v>93.762594191432299</v>
      </c>
      <c r="L367" s="15">
        <f>AVERAGE($K$3:K367)</f>
        <v>38.872286376479337</v>
      </c>
      <c r="M367" s="15">
        <f>SUM($G$3:G367)/J367</f>
        <v>1.4850925587719925</v>
      </c>
    </row>
    <row r="368" spans="1:13" x14ac:dyDescent="0.3">
      <c r="A368" s="17">
        <v>41182.833333333336</v>
      </c>
      <c r="B368" s="13">
        <v>366</v>
      </c>
      <c r="C368" s="15">
        <v>194</v>
      </c>
      <c r="D368" s="15" t="s">
        <v>2</v>
      </c>
      <c r="E368" s="15">
        <f t="shared" si="25"/>
        <v>398.62071492606788</v>
      </c>
      <c r="F368" s="13">
        <f t="shared" si="26"/>
        <v>449.77589365758479</v>
      </c>
      <c r="G368" s="13">
        <f t="shared" si="27"/>
        <v>255.77589365758479</v>
      </c>
      <c r="H368" s="15">
        <f t="shared" si="28"/>
        <v>255.77589365758479</v>
      </c>
      <c r="I368" s="15">
        <f>SUMSQ($G$3:G368)/B368</f>
        <v>37993.280400697986</v>
      </c>
      <c r="J368" s="15">
        <f>SUM($H$3:H368)/B368</f>
        <v>155.33815075061619</v>
      </c>
      <c r="K368" s="15">
        <f t="shared" si="29"/>
        <v>131.84324415339421</v>
      </c>
      <c r="L368" s="15">
        <f>AVERAGE($K$3:K368)</f>
        <v>39.126305386798784</v>
      </c>
      <c r="M368" s="15">
        <f>SUM($G$3:G368)/J368</f>
        <v>3.1290366683481237</v>
      </c>
    </row>
    <row r="369" spans="1:13" x14ac:dyDescent="0.3">
      <c r="A369" s="17">
        <v>41183.625</v>
      </c>
      <c r="B369" s="13">
        <v>367</v>
      </c>
      <c r="C369" s="15">
        <v>329</v>
      </c>
      <c r="D369" s="15" t="s">
        <v>2</v>
      </c>
      <c r="E369" s="15">
        <f t="shared" si="25"/>
        <v>384.69657194085431</v>
      </c>
      <c r="F369" s="13">
        <f t="shared" si="26"/>
        <v>398.62071492606788</v>
      </c>
      <c r="G369" s="13">
        <f t="shared" si="27"/>
        <v>69.620714926067876</v>
      </c>
      <c r="H369" s="15">
        <f t="shared" si="28"/>
        <v>69.620714926067876</v>
      </c>
      <c r="I369" s="15">
        <f>SUMSQ($G$3:G369)/B369</f>
        <v>37902.963680115208</v>
      </c>
      <c r="J369" s="15">
        <f>SUM($H$3:H369)/B369</f>
        <v>155.10458825518145</v>
      </c>
      <c r="K369" s="15">
        <f t="shared" si="29"/>
        <v>21.161311527680205</v>
      </c>
      <c r="L369" s="15">
        <f>AVERAGE($K$3:K369)</f>
        <v>39.077354449852955</v>
      </c>
      <c r="M369" s="15">
        <f>SUM($G$3:G369)/J369</f>
        <v>3.5826115195503987</v>
      </c>
    </row>
    <row r="370" spans="1:13" x14ac:dyDescent="0.3">
      <c r="A370" s="17">
        <v>41183.666666666664</v>
      </c>
      <c r="B370" s="13">
        <v>368</v>
      </c>
      <c r="C370" s="15">
        <v>459</v>
      </c>
      <c r="D370" s="15" t="s">
        <v>2</v>
      </c>
      <c r="E370" s="15">
        <f t="shared" si="25"/>
        <v>399.5572575526835</v>
      </c>
      <c r="F370" s="13">
        <f t="shared" si="26"/>
        <v>384.69657194085431</v>
      </c>
      <c r="G370" s="13">
        <f t="shared" si="27"/>
        <v>-74.303428059145688</v>
      </c>
      <c r="H370" s="15">
        <f t="shared" si="28"/>
        <v>74.303428059145688</v>
      </c>
      <c r="I370" s="15">
        <f>SUMSQ($G$3:G370)/B370</f>
        <v>37814.969212020711</v>
      </c>
      <c r="J370" s="15">
        <f>SUM($H$3:H370)/B370</f>
        <v>154.88501988508352</v>
      </c>
      <c r="K370" s="15">
        <f t="shared" si="29"/>
        <v>16.188110688267034</v>
      </c>
      <c r="L370" s="15">
        <f>AVERAGE($K$3:K370)</f>
        <v>39.015155417892117</v>
      </c>
      <c r="M370" s="15">
        <f>SUM($G$3:G370)/J370</f>
        <v>3.1079574830163974</v>
      </c>
    </row>
    <row r="371" spans="1:13" x14ac:dyDescent="0.3">
      <c r="A371" s="17">
        <v>41183.708333333336</v>
      </c>
      <c r="B371" s="13">
        <v>369</v>
      </c>
      <c r="C371" s="15">
        <v>844.428</v>
      </c>
      <c r="D371" s="15" t="s">
        <v>2</v>
      </c>
      <c r="E371" s="15">
        <f t="shared" si="25"/>
        <v>488.53140604214684</v>
      </c>
      <c r="F371" s="13">
        <f t="shared" si="26"/>
        <v>399.5572575526835</v>
      </c>
      <c r="G371" s="13">
        <f t="shared" si="27"/>
        <v>-444.8707424473165</v>
      </c>
      <c r="H371" s="15">
        <f t="shared" si="28"/>
        <v>444.8707424473165</v>
      </c>
      <c r="I371" s="15">
        <f>SUMSQ($G$3:G371)/B371</f>
        <v>38248.831023060295</v>
      </c>
      <c r="J371" s="15">
        <f>SUM($H$3:H371)/B371</f>
        <v>155.67088905191886</v>
      </c>
      <c r="K371" s="15">
        <f t="shared" si="29"/>
        <v>52.683087539413251</v>
      </c>
      <c r="L371" s="15">
        <f>AVERAGE($K$3:K371)</f>
        <v>39.052195884346105</v>
      </c>
      <c r="M371" s="15">
        <f>SUM($G$3:G371)/J371</f>
        <v>0.23450315170678587</v>
      </c>
    </row>
    <row r="372" spans="1:13" x14ac:dyDescent="0.3">
      <c r="A372" s="17">
        <v>41183.75</v>
      </c>
      <c r="B372" s="13">
        <v>370</v>
      </c>
      <c r="C372" s="15">
        <v>613</v>
      </c>
      <c r="D372" s="15" t="s">
        <v>2</v>
      </c>
      <c r="E372" s="15">
        <f t="shared" si="25"/>
        <v>513.42512483371752</v>
      </c>
      <c r="F372" s="13">
        <f t="shared" si="26"/>
        <v>488.53140604214684</v>
      </c>
      <c r="G372" s="13">
        <f t="shared" si="27"/>
        <v>-124.46859395785316</v>
      </c>
      <c r="H372" s="15">
        <f t="shared" si="28"/>
        <v>124.46859395785316</v>
      </c>
      <c r="I372" s="15">
        <f>SUMSQ($G$3:G372)/B372</f>
        <v>38187.327238894846</v>
      </c>
      <c r="J372" s="15">
        <f>SUM($H$3:H372)/B372</f>
        <v>155.58655852463761</v>
      </c>
      <c r="K372" s="15">
        <f t="shared" si="29"/>
        <v>20.304827725587788</v>
      </c>
      <c r="L372" s="15">
        <f>AVERAGE($K$3:K372)</f>
        <v>39.001527321754871</v>
      </c>
      <c r="M372" s="15">
        <f>SUM($G$3:G372)/J372</f>
        <v>-0.56536554751451451</v>
      </c>
    </row>
    <row r="373" spans="1:13" x14ac:dyDescent="0.3">
      <c r="A373" s="17">
        <v>41183.791666666664</v>
      </c>
      <c r="B373" s="13">
        <v>371</v>
      </c>
      <c r="C373" s="15">
        <v>516</v>
      </c>
      <c r="D373" s="15" t="s">
        <v>2</v>
      </c>
      <c r="E373" s="15">
        <f t="shared" si="25"/>
        <v>513.94009986697404</v>
      </c>
      <c r="F373" s="13">
        <f t="shared" si="26"/>
        <v>513.42512483371752</v>
      </c>
      <c r="G373" s="13">
        <f t="shared" si="27"/>
        <v>-2.5748751662824816</v>
      </c>
      <c r="H373" s="15">
        <f t="shared" si="28"/>
        <v>2.5748751662824816</v>
      </c>
      <c r="I373" s="15">
        <f>SUMSQ($G$3:G373)/B373</f>
        <v>38084.414308283602</v>
      </c>
      <c r="J373" s="15">
        <f>SUM($H$3:H373)/B373</f>
        <v>155.17412811127278</v>
      </c>
      <c r="K373" s="15">
        <f t="shared" si="29"/>
        <v>0.49900681517102358</v>
      </c>
      <c r="L373" s="15">
        <f>AVERAGE($K$3:K373)</f>
        <v>38.897746943030924</v>
      </c>
      <c r="M373" s="15">
        <f>SUM($G$3:G373)/J373</f>
        <v>-0.58346166409609135</v>
      </c>
    </row>
    <row r="374" spans="1:13" x14ac:dyDescent="0.3">
      <c r="A374" s="17">
        <v>41183.833333333336</v>
      </c>
      <c r="B374" s="13">
        <v>372</v>
      </c>
      <c r="C374" s="15">
        <v>262</v>
      </c>
      <c r="D374" s="15" t="s">
        <v>2</v>
      </c>
      <c r="E374" s="15">
        <f t="shared" si="25"/>
        <v>463.55207989357928</v>
      </c>
      <c r="F374" s="13">
        <f t="shared" si="26"/>
        <v>513.94009986697404</v>
      </c>
      <c r="G374" s="13">
        <f t="shared" si="27"/>
        <v>251.94009986697404</v>
      </c>
      <c r="H374" s="15">
        <f t="shared" si="28"/>
        <v>251.94009986697404</v>
      </c>
      <c r="I374" s="15">
        <f>SUMSQ($G$3:G374)/B374</f>
        <v>38152.665382511281</v>
      </c>
      <c r="J374" s="15">
        <f>SUM($H$3:H374)/B374</f>
        <v>155.43425169126121</v>
      </c>
      <c r="K374" s="15">
        <f t="shared" si="29"/>
        <v>96.160343460677112</v>
      </c>
      <c r="L374" s="15">
        <f>AVERAGE($K$3:K374)</f>
        <v>39.05167865409986</v>
      </c>
      <c r="M374" s="15">
        <f>SUM($G$3:G374)/J374</f>
        <v>1.0383936815619197</v>
      </c>
    </row>
    <row r="375" spans="1:13" x14ac:dyDescent="0.3">
      <c r="A375" s="17">
        <v>41184.625</v>
      </c>
      <c r="B375" s="13">
        <v>373</v>
      </c>
      <c r="C375" s="15">
        <v>209</v>
      </c>
      <c r="D375" s="15" t="s">
        <v>2</v>
      </c>
      <c r="E375" s="15">
        <f t="shared" si="25"/>
        <v>412.64166391486344</v>
      </c>
      <c r="F375" s="13">
        <f t="shared" si="26"/>
        <v>463.55207989357928</v>
      </c>
      <c r="G375" s="13">
        <f t="shared" si="27"/>
        <v>254.55207989357928</v>
      </c>
      <c r="H375" s="15">
        <f t="shared" si="28"/>
        <v>254.55207989357928</v>
      </c>
      <c r="I375" s="15">
        <f>SUMSQ($G$3:G375)/B375</f>
        <v>38224.097275260974</v>
      </c>
      <c r="J375" s="15">
        <f>SUM($H$3:H375)/B375</f>
        <v>155.69998313416286</v>
      </c>
      <c r="K375" s="15">
        <f t="shared" si="29"/>
        <v>121.79525353759774</v>
      </c>
      <c r="L375" s="15">
        <f>AVERAGE($K$3:K375)</f>
        <v>39.273511294538196</v>
      </c>
      <c r="M375" s="15">
        <f>SUM($G$3:G375)/J375</f>
        <v>2.6715097611132856</v>
      </c>
    </row>
    <row r="376" spans="1:13" x14ac:dyDescent="0.3">
      <c r="A376" s="17">
        <v>41184.666666666664</v>
      </c>
      <c r="B376" s="13">
        <v>374</v>
      </c>
      <c r="C376" s="15">
        <v>374</v>
      </c>
      <c r="D376" s="15" t="s">
        <v>2</v>
      </c>
      <c r="E376" s="15">
        <f t="shared" si="25"/>
        <v>404.9133311318908</v>
      </c>
      <c r="F376" s="13">
        <f t="shared" si="26"/>
        <v>412.64166391486344</v>
      </c>
      <c r="G376" s="13">
        <f t="shared" si="27"/>
        <v>38.641663914863443</v>
      </c>
      <c r="H376" s="15">
        <f t="shared" si="28"/>
        <v>38.641663914863443</v>
      </c>
      <c r="I376" s="15">
        <f>SUMSQ($G$3:G376)/B376</f>
        <v>38125.886261664309</v>
      </c>
      <c r="J376" s="15">
        <f>SUM($H$3:H376)/B376</f>
        <v>155.38699297582249</v>
      </c>
      <c r="K376" s="15">
        <f t="shared" si="29"/>
        <v>10.331995699161348</v>
      </c>
      <c r="L376" s="15">
        <f>AVERAGE($K$3:K376)</f>
        <v>39.196127562999756</v>
      </c>
      <c r="M376" s="15">
        <f>SUM($G$3:G376)/J376</f>
        <v>2.9255710530011125</v>
      </c>
    </row>
    <row r="377" spans="1:13" x14ac:dyDescent="0.3">
      <c r="A377" s="17">
        <v>41184.708333333336</v>
      </c>
      <c r="B377" s="13">
        <v>375</v>
      </c>
      <c r="C377" s="15">
        <v>715</v>
      </c>
      <c r="D377" s="15" t="s">
        <v>2</v>
      </c>
      <c r="E377" s="15">
        <f t="shared" si="25"/>
        <v>466.93066490551269</v>
      </c>
      <c r="F377" s="13">
        <f t="shared" si="26"/>
        <v>404.9133311318908</v>
      </c>
      <c r="G377" s="13">
        <f t="shared" si="27"/>
        <v>-310.0866688681092</v>
      </c>
      <c r="H377" s="15">
        <f t="shared" si="28"/>
        <v>310.0866688681092</v>
      </c>
      <c r="I377" s="15">
        <f>SUMSQ($G$3:G377)/B377</f>
        <v>38280.627210859122</v>
      </c>
      <c r="J377" s="15">
        <f>SUM($H$3:H377)/B377</f>
        <v>155.79952544486861</v>
      </c>
      <c r="K377" s="15">
        <f t="shared" si="29"/>
        <v>43.368764876658631</v>
      </c>
      <c r="L377" s="15">
        <f>AVERAGE($K$3:K377)</f>
        <v>39.207254595836176</v>
      </c>
      <c r="M377" s="15">
        <f>SUM($G$3:G377)/J377</f>
        <v>0.92753183542898787</v>
      </c>
    </row>
    <row r="378" spans="1:13" x14ac:dyDescent="0.3">
      <c r="A378" s="17">
        <v>41184.75</v>
      </c>
      <c r="B378" s="13">
        <v>376</v>
      </c>
      <c r="C378" s="15">
        <v>687</v>
      </c>
      <c r="D378" s="15" t="s">
        <v>2</v>
      </c>
      <c r="E378" s="15">
        <f t="shared" si="25"/>
        <v>510.94453192441017</v>
      </c>
      <c r="F378" s="13">
        <f t="shared" si="26"/>
        <v>466.93066490551269</v>
      </c>
      <c r="G378" s="13">
        <f t="shared" si="27"/>
        <v>-220.06933509448731</v>
      </c>
      <c r="H378" s="15">
        <f t="shared" si="28"/>
        <v>220.06933509448731</v>
      </c>
      <c r="I378" s="15">
        <f>SUMSQ($G$3:G378)/B378</f>
        <v>38307.621585960369</v>
      </c>
      <c r="J378" s="15">
        <f>SUM($H$3:H378)/B378</f>
        <v>155.97045578968141</v>
      </c>
      <c r="K378" s="15">
        <f t="shared" si="29"/>
        <v>32.033382109823485</v>
      </c>
      <c r="L378" s="15">
        <f>AVERAGE($K$3:K378)</f>
        <v>39.18817514773508</v>
      </c>
      <c r="M378" s="15">
        <f>SUM($G$3:G378)/J378</f>
        <v>-0.48445274406027544</v>
      </c>
    </row>
    <row r="379" spans="1:13" x14ac:dyDescent="0.3">
      <c r="A379" s="17">
        <v>41184.791666666664</v>
      </c>
      <c r="B379" s="13">
        <v>377</v>
      </c>
      <c r="C379" s="15">
        <v>395</v>
      </c>
      <c r="D379" s="15" t="s">
        <v>2</v>
      </c>
      <c r="E379" s="15">
        <f t="shared" si="25"/>
        <v>487.75562553952818</v>
      </c>
      <c r="F379" s="13">
        <f t="shared" si="26"/>
        <v>510.94453192441017</v>
      </c>
      <c r="G379" s="13">
        <f t="shared" si="27"/>
        <v>115.94453192441017</v>
      </c>
      <c r="H379" s="15">
        <f t="shared" si="28"/>
        <v>115.94453192441017</v>
      </c>
      <c r="I379" s="15">
        <f>SUMSQ($G$3:G379)/B379</f>
        <v>38241.668039268618</v>
      </c>
      <c r="J379" s="15">
        <f>SUM($H$3:H379)/B379</f>
        <v>155.8642862303571</v>
      </c>
      <c r="K379" s="15">
        <f t="shared" si="29"/>
        <v>29.353046056812705</v>
      </c>
      <c r="L379" s="15">
        <f>AVERAGE($K$3:K379)</f>
        <v>39.162087272162339</v>
      </c>
      <c r="M379" s="15">
        <f>SUM($G$3:G379)/J379</f>
        <v>0.25909858891652665</v>
      </c>
    </row>
    <row r="380" spans="1:13" x14ac:dyDescent="0.3">
      <c r="A380" s="17">
        <v>41184.833333333336</v>
      </c>
      <c r="B380" s="13">
        <v>378</v>
      </c>
      <c r="C380" s="15">
        <v>306</v>
      </c>
      <c r="D380" s="15" t="s">
        <v>2</v>
      </c>
      <c r="E380" s="15">
        <f t="shared" si="25"/>
        <v>451.40450043162258</v>
      </c>
      <c r="F380" s="13">
        <f t="shared" si="26"/>
        <v>487.75562553952818</v>
      </c>
      <c r="G380" s="13">
        <f t="shared" si="27"/>
        <v>181.75562553952818</v>
      </c>
      <c r="H380" s="15">
        <f t="shared" si="28"/>
        <v>181.75562553952818</v>
      </c>
      <c r="I380" s="15">
        <f>SUMSQ($G$3:G380)/B380</f>
        <v>38227.894069363843</v>
      </c>
      <c r="J380" s="15">
        <f>SUM($H$3:H380)/B380</f>
        <v>155.9327818369951</v>
      </c>
      <c r="K380" s="15">
        <f t="shared" si="29"/>
        <v>59.397263248211829</v>
      </c>
      <c r="L380" s="15">
        <f>AVERAGE($K$3:K380)</f>
        <v>39.215619483739189</v>
      </c>
      <c r="M380" s="15">
        <f>SUM($G$3:G380)/J380</f>
        <v>1.4245871813953144</v>
      </c>
    </row>
    <row r="381" spans="1:13" x14ac:dyDescent="0.3">
      <c r="A381" s="17">
        <v>41185.625</v>
      </c>
      <c r="B381" s="13">
        <v>379</v>
      </c>
      <c r="C381" s="15">
        <v>319</v>
      </c>
      <c r="D381" s="15" t="s">
        <v>2</v>
      </c>
      <c r="E381" s="15">
        <f t="shared" si="25"/>
        <v>424.9236003452981</v>
      </c>
      <c r="F381" s="13">
        <f t="shared" si="26"/>
        <v>451.40450043162258</v>
      </c>
      <c r="G381" s="13">
        <f t="shared" si="27"/>
        <v>132.40450043162258</v>
      </c>
      <c r="H381" s="15">
        <f t="shared" si="28"/>
        <v>132.40450043162258</v>
      </c>
      <c r="I381" s="15">
        <f>SUMSQ($G$3:G381)/B381</f>
        <v>38173.284722833989</v>
      </c>
      <c r="J381" s="15">
        <f>SUM($H$3:H381)/B381</f>
        <v>155.87070193882789</v>
      </c>
      <c r="K381" s="15">
        <f t="shared" si="29"/>
        <v>41.506112987969459</v>
      </c>
      <c r="L381" s="15">
        <f>AVERAGE($K$3:K381)</f>
        <v>39.221663002220005</v>
      </c>
      <c r="M381" s="15">
        <f>SUM($G$3:G381)/J381</f>
        <v>2.274605414525305</v>
      </c>
    </row>
    <row r="382" spans="1:13" x14ac:dyDescent="0.3">
      <c r="A382" s="17">
        <v>41185.666666666664</v>
      </c>
      <c r="B382" s="13">
        <v>380</v>
      </c>
      <c r="C382" s="15">
        <v>478</v>
      </c>
      <c r="D382" s="15" t="s">
        <v>2</v>
      </c>
      <c r="E382" s="15">
        <f t="shared" si="25"/>
        <v>435.5388802762385</v>
      </c>
      <c r="F382" s="13">
        <f t="shared" si="26"/>
        <v>424.9236003452981</v>
      </c>
      <c r="G382" s="13">
        <f t="shared" si="27"/>
        <v>-53.076399654701902</v>
      </c>
      <c r="H382" s="15">
        <f t="shared" si="28"/>
        <v>53.076399654701902</v>
      </c>
      <c r="I382" s="15">
        <f>SUMSQ($G$3:G382)/B382</f>
        <v>38080.242142511546</v>
      </c>
      <c r="J382" s="15">
        <f>SUM($H$3:H382)/B382</f>
        <v>155.60019061702755</v>
      </c>
      <c r="K382" s="15">
        <f t="shared" si="29"/>
        <v>11.103849300146841</v>
      </c>
      <c r="L382" s="15">
        <f>AVERAGE($K$3:K382)</f>
        <v>39.1476687556356</v>
      </c>
      <c r="M382" s="15">
        <f>SUM($G$3:G382)/J382</f>
        <v>1.9374522726852361</v>
      </c>
    </row>
    <row r="383" spans="1:13" x14ac:dyDescent="0.3">
      <c r="A383" s="17">
        <v>41185.708333333336</v>
      </c>
      <c r="B383" s="13">
        <v>381</v>
      </c>
      <c r="C383" s="15">
        <v>844.428</v>
      </c>
      <c r="D383" s="15" t="s">
        <v>2</v>
      </c>
      <c r="E383" s="15">
        <f t="shared" si="25"/>
        <v>517.31670422099091</v>
      </c>
      <c r="F383" s="13">
        <f t="shared" si="26"/>
        <v>435.5388802762385</v>
      </c>
      <c r="G383" s="13">
        <f t="shared" si="27"/>
        <v>-408.8891197237615</v>
      </c>
      <c r="H383" s="15">
        <f t="shared" si="28"/>
        <v>408.8891197237615</v>
      </c>
      <c r="I383" s="15">
        <f>SUMSQ($G$3:G383)/B383</f>
        <v>38419.113717540313</v>
      </c>
      <c r="J383" s="15">
        <f>SUM($H$3:H383)/B383</f>
        <v>156.26499095589037</v>
      </c>
      <c r="K383" s="15">
        <f t="shared" si="29"/>
        <v>48.422022922470774</v>
      </c>
      <c r="L383" s="15">
        <f>AVERAGE($K$3:K383)</f>
        <v>39.172010892556429</v>
      </c>
      <c r="M383" s="15">
        <f>SUM($G$3:G383)/J383</f>
        <v>-0.68742957795881332</v>
      </c>
    </row>
    <row r="384" spans="1:13" x14ac:dyDescent="0.3">
      <c r="A384" s="17">
        <v>41185.75</v>
      </c>
      <c r="B384" s="13">
        <v>382</v>
      </c>
      <c r="C384" s="15">
        <v>810</v>
      </c>
      <c r="D384" s="15" t="s">
        <v>2</v>
      </c>
      <c r="E384" s="15">
        <f t="shared" si="25"/>
        <v>575.85336337679269</v>
      </c>
      <c r="F384" s="13">
        <f t="shared" si="26"/>
        <v>517.31670422099091</v>
      </c>
      <c r="G384" s="13">
        <f t="shared" si="27"/>
        <v>-292.68329577900909</v>
      </c>
      <c r="H384" s="15">
        <f t="shared" si="28"/>
        <v>292.68329577900909</v>
      </c>
      <c r="I384" s="15">
        <f>SUMSQ($G$3:G384)/B384</f>
        <v>38542.79015186106</v>
      </c>
      <c r="J384" s="15">
        <f>SUM($H$3:H384)/B384</f>
        <v>156.62210693710273</v>
      </c>
      <c r="K384" s="15">
        <f t="shared" si="29"/>
        <v>36.133740219630752</v>
      </c>
      <c r="L384" s="15">
        <f>AVERAGE($K$3:K384)</f>
        <v>39.164057304407407</v>
      </c>
      <c r="M384" s="15">
        <f>SUM($G$3:G384)/J384</f>
        <v>-2.5545849202643596</v>
      </c>
    </row>
    <row r="385" spans="1:13" x14ac:dyDescent="0.3">
      <c r="A385" s="17">
        <v>41185.791666666664</v>
      </c>
      <c r="B385" s="13">
        <v>383</v>
      </c>
      <c r="C385" s="15">
        <v>579.56399999999996</v>
      </c>
      <c r="D385" s="15" t="s">
        <v>2</v>
      </c>
      <c r="E385" s="15">
        <f t="shared" si="25"/>
        <v>576.59549070143419</v>
      </c>
      <c r="F385" s="13">
        <f t="shared" si="26"/>
        <v>575.85336337679269</v>
      </c>
      <c r="G385" s="13">
        <f t="shared" si="27"/>
        <v>-3.7106366232072787</v>
      </c>
      <c r="H385" s="15">
        <f t="shared" si="28"/>
        <v>3.7106366232072787</v>
      </c>
      <c r="I385" s="15">
        <f>SUMSQ($G$3:G385)/B385</f>
        <v>38442.19218494797</v>
      </c>
      <c r="J385" s="15">
        <f>SUM($H$3:H385)/B385</f>
        <v>156.2228602783197</v>
      </c>
      <c r="K385" s="15">
        <f t="shared" si="29"/>
        <v>0.64024622357621919</v>
      </c>
      <c r="L385" s="15">
        <f>AVERAGE($K$3:K385)</f>
        <v>39.063472941272082</v>
      </c>
      <c r="M385" s="15">
        <f>SUM($G$3:G385)/J385</f>
        <v>-2.5848656750064798</v>
      </c>
    </row>
    <row r="386" spans="1:13" x14ac:dyDescent="0.3">
      <c r="A386" s="17">
        <v>41185.833333333336</v>
      </c>
      <c r="B386" s="13">
        <v>384</v>
      </c>
      <c r="C386" s="15">
        <v>427</v>
      </c>
      <c r="D386" s="15" t="s">
        <v>2</v>
      </c>
      <c r="E386" s="15">
        <f t="shared" si="25"/>
        <v>546.6763925611474</v>
      </c>
      <c r="F386" s="13">
        <f t="shared" si="26"/>
        <v>576.59549070143419</v>
      </c>
      <c r="G386" s="13">
        <f t="shared" si="27"/>
        <v>149.59549070143419</v>
      </c>
      <c r="H386" s="15">
        <f t="shared" si="28"/>
        <v>149.59549070143419</v>
      </c>
      <c r="I386" s="15">
        <f>SUMSQ($G$3:G386)/B386</f>
        <v>38400.36046269082</v>
      </c>
      <c r="J386" s="15">
        <f>SUM($H$3:H386)/B386</f>
        <v>156.20560150337988</v>
      </c>
      <c r="K386" s="15">
        <f t="shared" si="29"/>
        <v>35.034072763801916</v>
      </c>
      <c r="L386" s="15">
        <f>AVERAGE($K$3:K386)</f>
        <v>39.052979711643253</v>
      </c>
      <c r="M386" s="15">
        <f>SUM($G$3:G386)/J386</f>
        <v>-1.6274680039424003</v>
      </c>
    </row>
    <row r="387" spans="1:13" x14ac:dyDescent="0.3">
      <c r="A387" s="17">
        <v>41186.625</v>
      </c>
      <c r="B387" s="13">
        <v>385</v>
      </c>
      <c r="C387" s="15">
        <v>325</v>
      </c>
      <c r="D387" s="15" t="s">
        <v>2</v>
      </c>
      <c r="E387" s="15">
        <f t="shared" si="25"/>
        <v>502.34111404891792</v>
      </c>
      <c r="F387" s="13">
        <f t="shared" si="26"/>
        <v>546.6763925611474</v>
      </c>
      <c r="G387" s="13">
        <f t="shared" si="27"/>
        <v>221.6763925611474</v>
      </c>
      <c r="H387" s="15">
        <f t="shared" si="28"/>
        <v>221.6763925611474</v>
      </c>
      <c r="I387" s="15">
        <f>SUMSQ($G$3:G387)/B387</f>
        <v>38428.256729070643</v>
      </c>
      <c r="J387" s="15">
        <f>SUM($H$3:H387)/B387</f>
        <v>156.37565550612734</v>
      </c>
      <c r="K387" s="15">
        <f t="shared" si="29"/>
        <v>68.208120788045363</v>
      </c>
      <c r="L387" s="15">
        <f>AVERAGE($K$3:K387)</f>
        <v>39.128707350802735</v>
      </c>
      <c r="M387" s="15">
        <f>SUM($G$3:G387)/J387</f>
        <v>-0.20810928540539436</v>
      </c>
    </row>
    <row r="388" spans="1:13" x14ac:dyDescent="0.3">
      <c r="A388" s="17">
        <v>41186.666666666664</v>
      </c>
      <c r="B388" s="13">
        <v>386</v>
      </c>
      <c r="C388" s="15">
        <v>497</v>
      </c>
      <c r="D388" s="15" t="s">
        <v>2</v>
      </c>
      <c r="E388" s="15">
        <f t="shared" ref="E388:E451" si="30">$P$2*C388+(1-$P$2)*E387</f>
        <v>501.27289123913431</v>
      </c>
      <c r="F388" s="13">
        <f t="shared" ref="F388:F451" si="31">E387</f>
        <v>502.34111404891792</v>
      </c>
      <c r="G388" s="13">
        <f t="shared" ref="G388:G451" si="32">F388-C388</f>
        <v>5.3411140489179161</v>
      </c>
      <c r="H388" s="15">
        <f t="shared" ref="H388:H451" si="33">ABS(G388)</f>
        <v>5.3411140489179161</v>
      </c>
      <c r="I388" s="15">
        <f>SUMSQ($G$3:G388)/B388</f>
        <v>38328.775565262906</v>
      </c>
      <c r="J388" s="15">
        <f>SUM($H$3:H388)/B388</f>
        <v>155.98437431064232</v>
      </c>
      <c r="K388" s="15">
        <f t="shared" ref="K388:K451" si="34">(H388/C388)*100</f>
        <v>1.0746708347923373</v>
      </c>
      <c r="L388" s="15">
        <f>AVERAGE($K$3:K388)</f>
        <v>39.030121763973696</v>
      </c>
      <c r="M388" s="15">
        <f>SUM($G$3:G388)/J388</f>
        <v>-0.17438997972379885</v>
      </c>
    </row>
    <row r="389" spans="1:13" x14ac:dyDescent="0.3">
      <c r="A389" s="17">
        <v>41186.708333333336</v>
      </c>
      <c r="B389" s="13">
        <v>387</v>
      </c>
      <c r="C389" s="15">
        <v>844.428</v>
      </c>
      <c r="D389" s="15" t="s">
        <v>2</v>
      </c>
      <c r="E389" s="15">
        <f t="shared" si="30"/>
        <v>569.90391299130749</v>
      </c>
      <c r="F389" s="13">
        <f t="shared" si="31"/>
        <v>501.27289123913431</v>
      </c>
      <c r="G389" s="13">
        <f t="shared" si="32"/>
        <v>-343.15510876086569</v>
      </c>
      <c r="H389" s="15">
        <f t="shared" si="33"/>
        <v>343.15510876086569</v>
      </c>
      <c r="I389" s="15">
        <f>SUMSQ($G$3:G389)/B389</f>
        <v>38534.012394987498</v>
      </c>
      <c r="J389" s="15">
        <f>SUM($H$3:H389)/B389</f>
        <v>156.46801961929924</v>
      </c>
      <c r="K389" s="15">
        <f t="shared" si="34"/>
        <v>40.637580558776556</v>
      </c>
      <c r="L389" s="15">
        <f>AVERAGE($K$3:K389)</f>
        <v>39.034275404270339</v>
      </c>
      <c r="M389" s="15">
        <f>SUM($G$3:G389)/J389</f>
        <v>-2.3669834994731862</v>
      </c>
    </row>
    <row r="390" spans="1:13" x14ac:dyDescent="0.3">
      <c r="A390" s="17">
        <v>41186.75</v>
      </c>
      <c r="B390" s="13">
        <v>388</v>
      </c>
      <c r="C390" s="15">
        <v>811.56399999999996</v>
      </c>
      <c r="D390" s="15" t="s">
        <v>2</v>
      </c>
      <c r="E390" s="15">
        <f t="shared" si="30"/>
        <v>618.23593039304603</v>
      </c>
      <c r="F390" s="13">
        <f t="shared" si="31"/>
        <v>569.90391299130749</v>
      </c>
      <c r="G390" s="13">
        <f t="shared" si="32"/>
        <v>-241.66008700869247</v>
      </c>
      <c r="H390" s="15">
        <f t="shared" si="33"/>
        <v>241.66008700869247</v>
      </c>
      <c r="I390" s="15">
        <f>SUMSQ($G$3:G390)/B390</f>
        <v>38585.212356992808</v>
      </c>
      <c r="J390" s="15">
        <f>SUM($H$3:H390)/B390</f>
        <v>156.68758680329253</v>
      </c>
      <c r="K390" s="15">
        <f t="shared" si="34"/>
        <v>29.777083139307862</v>
      </c>
      <c r="L390" s="15">
        <f>AVERAGE($K$3:K390)</f>
        <v>39.010416661319411</v>
      </c>
      <c r="M390" s="15">
        <f>SUM($G$3:G390)/J390</f>
        <v>-3.9059718777286059</v>
      </c>
    </row>
    <row r="391" spans="1:13" x14ac:dyDescent="0.3">
      <c r="A391" s="17">
        <v>41186.791666666664</v>
      </c>
      <c r="B391" s="13">
        <v>389</v>
      </c>
      <c r="C391" s="15">
        <v>534</v>
      </c>
      <c r="D391" s="15" t="s">
        <v>2</v>
      </c>
      <c r="E391" s="15">
        <f t="shared" si="30"/>
        <v>601.38874431443685</v>
      </c>
      <c r="F391" s="13">
        <f t="shared" si="31"/>
        <v>618.23593039304603</v>
      </c>
      <c r="G391" s="13">
        <f t="shared" si="32"/>
        <v>84.235930393046033</v>
      </c>
      <c r="H391" s="15">
        <f t="shared" si="33"/>
        <v>84.235930393046033</v>
      </c>
      <c r="I391" s="15">
        <f>SUMSQ($G$3:G391)/B391</f>
        <v>38504.262433116688</v>
      </c>
      <c r="J391" s="15">
        <f>SUM($H$3:H391)/B391</f>
        <v>156.5013357585361</v>
      </c>
      <c r="K391" s="15">
        <f t="shared" si="34"/>
        <v>15.774518800195885</v>
      </c>
      <c r="L391" s="15">
        <f>AVERAGE($K$3:K391)</f>
        <v>38.950684276072302</v>
      </c>
      <c r="M391" s="15">
        <f>SUM($G$3:G391)/J391</f>
        <v>-3.3723761825527263</v>
      </c>
    </row>
    <row r="392" spans="1:13" x14ac:dyDescent="0.3">
      <c r="A392" s="17">
        <v>41186.833333333336</v>
      </c>
      <c r="B392" s="13">
        <v>390</v>
      </c>
      <c r="C392" s="15">
        <v>427</v>
      </c>
      <c r="D392" s="15" t="s">
        <v>2</v>
      </c>
      <c r="E392" s="15">
        <f t="shared" si="30"/>
        <v>566.51099545154955</v>
      </c>
      <c r="F392" s="13">
        <f t="shared" si="31"/>
        <v>601.38874431443685</v>
      </c>
      <c r="G392" s="13">
        <f t="shared" si="32"/>
        <v>174.38874431443685</v>
      </c>
      <c r="H392" s="15">
        <f t="shared" si="33"/>
        <v>174.38874431443685</v>
      </c>
      <c r="I392" s="15">
        <f>SUMSQ($G$3:G392)/B392</f>
        <v>38483.511591348608</v>
      </c>
      <c r="J392" s="15">
        <f>SUM($H$3:H392)/B392</f>
        <v>156.54720090867943</v>
      </c>
      <c r="K392" s="15">
        <f t="shared" si="34"/>
        <v>40.840455342959444</v>
      </c>
      <c r="L392" s="15">
        <f>AVERAGE($K$3:K392)</f>
        <v>38.955529842910472</v>
      </c>
      <c r="M392" s="15">
        <f>SUM($G$3:G392)/J392</f>
        <v>-2.2574190460389412</v>
      </c>
    </row>
    <row r="393" spans="1:13" x14ac:dyDescent="0.3">
      <c r="A393" s="17">
        <v>41187.625</v>
      </c>
      <c r="B393" s="13">
        <v>391</v>
      </c>
      <c r="C393" s="15">
        <v>470</v>
      </c>
      <c r="D393" s="15" t="s">
        <v>2</v>
      </c>
      <c r="E393" s="15">
        <f t="shared" si="30"/>
        <v>547.20879636123959</v>
      </c>
      <c r="F393" s="13">
        <f t="shared" si="31"/>
        <v>566.51099545154955</v>
      </c>
      <c r="G393" s="13">
        <f t="shared" si="32"/>
        <v>96.510995451549547</v>
      </c>
      <c r="H393" s="15">
        <f t="shared" si="33"/>
        <v>96.510995451549547</v>
      </c>
      <c r="I393" s="15">
        <f>SUMSQ($G$3:G393)/B393</f>
        <v>38408.910211941191</v>
      </c>
      <c r="J393" s="15">
        <f>SUM($H$3:H393)/B393</f>
        <v>156.39365562618039</v>
      </c>
      <c r="K393" s="15">
        <f t="shared" si="34"/>
        <v>20.534254351393521</v>
      </c>
      <c r="L393" s="15">
        <f>AVERAGE($K$3:K393)</f>
        <v>38.908416606359282</v>
      </c>
      <c r="M393" s="15">
        <f>SUM($G$3:G393)/J393</f>
        <v>-1.6425323422185285</v>
      </c>
    </row>
    <row r="394" spans="1:13" x14ac:dyDescent="0.3">
      <c r="A394" s="17">
        <v>41187.666666666664</v>
      </c>
      <c r="B394" s="13">
        <v>392</v>
      </c>
      <c r="C394" s="15">
        <v>534.428</v>
      </c>
      <c r="D394" s="15" t="s">
        <v>2</v>
      </c>
      <c r="E394" s="15">
        <f t="shared" si="30"/>
        <v>544.6526370889917</v>
      </c>
      <c r="F394" s="13">
        <f t="shared" si="31"/>
        <v>547.20879636123959</v>
      </c>
      <c r="G394" s="13">
        <f t="shared" si="32"/>
        <v>12.780796361239595</v>
      </c>
      <c r="H394" s="15">
        <f t="shared" si="33"/>
        <v>12.780796361239595</v>
      </c>
      <c r="I394" s="15">
        <f>SUMSQ($G$3:G394)/B394</f>
        <v>38311.345004144474</v>
      </c>
      <c r="J394" s="15">
        <f>SUM($H$3:H394)/B394</f>
        <v>156.02729629132085</v>
      </c>
      <c r="K394" s="15">
        <f t="shared" si="34"/>
        <v>2.3914907829005205</v>
      </c>
      <c r="L394" s="15">
        <f>AVERAGE($K$3:K394)</f>
        <v>38.815261183340255</v>
      </c>
      <c r="M394" s="15">
        <f>SUM($G$3:G394)/J394</f>
        <v>-1.5644752355817548</v>
      </c>
    </row>
    <row r="395" spans="1:13" x14ac:dyDescent="0.3">
      <c r="A395" s="17">
        <v>41187.708333333336</v>
      </c>
      <c r="B395" s="13">
        <v>393</v>
      </c>
      <c r="C395" s="15">
        <v>844.428</v>
      </c>
      <c r="D395" s="15" t="s">
        <v>2</v>
      </c>
      <c r="E395" s="15">
        <f t="shared" si="30"/>
        <v>604.60770967119333</v>
      </c>
      <c r="F395" s="13">
        <f t="shared" si="31"/>
        <v>544.6526370889917</v>
      </c>
      <c r="G395" s="13">
        <f t="shared" si="32"/>
        <v>-299.7753629110083</v>
      </c>
      <c r="H395" s="15">
        <f t="shared" si="33"/>
        <v>299.7753629110083</v>
      </c>
      <c r="I395" s="15">
        <f>SUMSQ($G$3:G395)/B395</f>
        <v>38442.525470313136</v>
      </c>
      <c r="J395" s="15">
        <f>SUM($H$3:H395)/B395</f>
        <v>156.393067453203</v>
      </c>
      <c r="K395" s="15">
        <f t="shared" si="34"/>
        <v>35.500405352618372</v>
      </c>
      <c r="L395" s="15">
        <f>AVERAGE($K$3:K395)</f>
        <v>38.806826435679383</v>
      </c>
      <c r="M395" s="15">
        <f>SUM($G$3:G395)/J395</f>
        <v>-3.4776234835108601</v>
      </c>
    </row>
    <row r="396" spans="1:13" x14ac:dyDescent="0.3">
      <c r="A396" s="17">
        <v>41187.75</v>
      </c>
      <c r="B396" s="13">
        <v>394</v>
      </c>
      <c r="C396" s="15">
        <v>761</v>
      </c>
      <c r="D396" s="15" t="s">
        <v>2</v>
      </c>
      <c r="E396" s="15">
        <f t="shared" si="30"/>
        <v>635.88616773695469</v>
      </c>
      <c r="F396" s="13">
        <f t="shared" si="31"/>
        <v>604.60770967119333</v>
      </c>
      <c r="G396" s="13">
        <f t="shared" si="32"/>
        <v>-156.39229032880667</v>
      </c>
      <c r="H396" s="15">
        <f t="shared" si="33"/>
        <v>156.39229032880667</v>
      </c>
      <c r="I396" s="15">
        <f>SUMSQ($G$3:G396)/B396</f>
        <v>38407.033142912063</v>
      </c>
      <c r="J396" s="15">
        <f>SUM($H$3:H396)/B396</f>
        <v>156.39306548080606</v>
      </c>
      <c r="K396" s="15">
        <f t="shared" si="34"/>
        <v>20.550892290250548</v>
      </c>
      <c r="L396" s="15">
        <f>AVERAGE($K$3:K396)</f>
        <v>38.760491577442252</v>
      </c>
      <c r="M396" s="15">
        <f>SUM($G$3:G396)/J396</f>
        <v>-4.4776185709353369</v>
      </c>
    </row>
    <row r="397" spans="1:13" x14ac:dyDescent="0.3">
      <c r="A397" s="17">
        <v>41187.791666666664</v>
      </c>
      <c r="B397" s="13">
        <v>395</v>
      </c>
      <c r="C397" s="15">
        <v>500</v>
      </c>
      <c r="D397" s="15" t="s">
        <v>2</v>
      </c>
      <c r="E397" s="15">
        <f t="shared" si="30"/>
        <v>608.70893418956371</v>
      </c>
      <c r="F397" s="13">
        <f t="shared" si="31"/>
        <v>635.88616773695469</v>
      </c>
      <c r="G397" s="13">
        <f t="shared" si="32"/>
        <v>135.88616773695469</v>
      </c>
      <c r="H397" s="15">
        <f t="shared" si="33"/>
        <v>135.88616773695469</v>
      </c>
      <c r="I397" s="15">
        <f>SUMSQ($G$3:G397)/B397</f>
        <v>38356.547111112879</v>
      </c>
      <c r="J397" s="15">
        <f>SUM($H$3:H397)/B397</f>
        <v>156.34114928398617</v>
      </c>
      <c r="K397" s="15">
        <f t="shared" si="34"/>
        <v>27.177233547390937</v>
      </c>
      <c r="L397" s="15">
        <f>AVERAGE($K$3:K397)</f>
        <v>38.731166873568704</v>
      </c>
      <c r="M397" s="15">
        <f>SUM($G$3:G397)/J397</f>
        <v>-3.6099410117565109</v>
      </c>
    </row>
    <row r="398" spans="1:13" x14ac:dyDescent="0.3">
      <c r="A398" s="17">
        <v>41187.833333333336</v>
      </c>
      <c r="B398" s="13">
        <v>396</v>
      </c>
      <c r="C398" s="15">
        <v>372</v>
      </c>
      <c r="D398" s="15" t="s">
        <v>2</v>
      </c>
      <c r="E398" s="15">
        <f t="shared" si="30"/>
        <v>561.36714735165094</v>
      </c>
      <c r="F398" s="13">
        <f t="shared" si="31"/>
        <v>608.70893418956371</v>
      </c>
      <c r="G398" s="13">
        <f t="shared" si="32"/>
        <v>236.70893418956371</v>
      </c>
      <c r="H398" s="15">
        <f t="shared" si="33"/>
        <v>236.70893418956371</v>
      </c>
      <c r="I398" s="15">
        <f>SUMSQ($G$3:G398)/B398</f>
        <v>38401.179869734209</v>
      </c>
      <c r="J398" s="15">
        <f>SUM($H$3:H398)/B398</f>
        <v>156.54409823576793</v>
      </c>
      <c r="K398" s="15">
        <f t="shared" si="34"/>
        <v>63.631433921925726</v>
      </c>
      <c r="L398" s="15">
        <f>AVERAGE($K$3:K398)</f>
        <v>38.794046335812034</v>
      </c>
      <c r="M398" s="15">
        <f>SUM($G$3:G398)/J398</f>
        <v>-2.0931698871352062</v>
      </c>
    </row>
    <row r="399" spans="1:13" x14ac:dyDescent="0.3">
      <c r="A399" s="17">
        <v>41188.625</v>
      </c>
      <c r="B399" s="13">
        <v>397</v>
      </c>
      <c r="C399" s="15">
        <v>499</v>
      </c>
      <c r="D399" s="15" t="s">
        <v>2</v>
      </c>
      <c r="E399" s="15">
        <f t="shared" si="30"/>
        <v>548.89371788132075</v>
      </c>
      <c r="F399" s="13">
        <f t="shared" si="31"/>
        <v>561.36714735165094</v>
      </c>
      <c r="G399" s="13">
        <f t="shared" si="32"/>
        <v>62.367147351650942</v>
      </c>
      <c r="H399" s="15">
        <f t="shared" si="33"/>
        <v>62.367147351650942</v>
      </c>
      <c r="I399" s="15">
        <f>SUMSQ($G$3:G399)/B399</f>
        <v>38314.249091898055</v>
      </c>
      <c r="J399" s="15">
        <f>SUM($H$3:H399)/B399</f>
        <v>156.306876697017</v>
      </c>
      <c r="K399" s="15">
        <f t="shared" si="34"/>
        <v>12.49842632297614</v>
      </c>
      <c r="L399" s="15">
        <f>AVERAGE($K$3:K399)</f>
        <v>38.727810517139901</v>
      </c>
      <c r="M399" s="15">
        <f>SUM($G$3:G399)/J399</f>
        <v>-1.6973421175733674</v>
      </c>
    </row>
    <row r="400" spans="1:13" x14ac:dyDescent="0.3">
      <c r="A400" s="17">
        <v>41188.666666666664</v>
      </c>
      <c r="B400" s="13">
        <v>398</v>
      </c>
      <c r="C400" s="15">
        <v>534.428</v>
      </c>
      <c r="D400" s="15" t="s">
        <v>2</v>
      </c>
      <c r="E400" s="15">
        <f t="shared" si="30"/>
        <v>546.00057430505672</v>
      </c>
      <c r="F400" s="13">
        <f t="shared" si="31"/>
        <v>548.89371788132075</v>
      </c>
      <c r="G400" s="13">
        <f t="shared" si="32"/>
        <v>14.465717881320757</v>
      </c>
      <c r="H400" s="15">
        <f t="shared" si="33"/>
        <v>14.465717881320757</v>
      </c>
      <c r="I400" s="15">
        <f>SUMSQ($G$3:G400)/B400</f>
        <v>38218.507905721985</v>
      </c>
      <c r="J400" s="15">
        <f>SUM($H$3:H400)/B400</f>
        <v>155.95049187587205</v>
      </c>
      <c r="K400" s="15">
        <f t="shared" si="34"/>
        <v>2.7067664645790934</v>
      </c>
      <c r="L400" s="15">
        <f>AVERAGE($K$3:K400)</f>
        <v>38.637305381329448</v>
      </c>
      <c r="M400" s="15">
        <f>SUM($G$3:G400)/J400</f>
        <v>-1.6084625587621004</v>
      </c>
    </row>
    <row r="401" spans="1:13" x14ac:dyDescent="0.3">
      <c r="A401" s="17">
        <v>41188.708333333336</v>
      </c>
      <c r="B401" s="13">
        <v>399</v>
      </c>
      <c r="C401" s="15">
        <v>610</v>
      </c>
      <c r="D401" s="15" t="s">
        <v>2</v>
      </c>
      <c r="E401" s="15">
        <f t="shared" si="30"/>
        <v>558.80045944404537</v>
      </c>
      <c r="F401" s="13">
        <f t="shared" si="31"/>
        <v>546.00057430505672</v>
      </c>
      <c r="G401" s="13">
        <f t="shared" si="32"/>
        <v>-63.999425694943284</v>
      </c>
      <c r="H401" s="15">
        <f t="shared" si="33"/>
        <v>63.999425694943284</v>
      </c>
      <c r="I401" s="15">
        <f>SUMSQ($G$3:G401)/B401</f>
        <v>38132.987651545445</v>
      </c>
      <c r="J401" s="15">
        <f>SUM($H$3:H401)/B401</f>
        <v>155.72003807591986</v>
      </c>
      <c r="K401" s="15">
        <f t="shared" si="34"/>
        <v>10.491709130318572</v>
      </c>
      <c r="L401" s="15">
        <f>AVERAGE($K$3:K401)</f>
        <v>38.566765039848214</v>
      </c>
      <c r="M401" s="15">
        <f>SUM($G$3:G401)/J401</f>
        <v>-2.0218332642862524</v>
      </c>
    </row>
    <row r="402" spans="1:13" x14ac:dyDescent="0.3">
      <c r="A402" s="17">
        <v>41188.75</v>
      </c>
      <c r="B402" s="13">
        <v>400</v>
      </c>
      <c r="C402" s="15">
        <v>495</v>
      </c>
      <c r="D402" s="15" t="s">
        <v>2</v>
      </c>
      <c r="E402" s="15">
        <f t="shared" si="30"/>
        <v>546.04036755523634</v>
      </c>
      <c r="F402" s="13">
        <f t="shared" si="31"/>
        <v>558.80045944404537</v>
      </c>
      <c r="G402" s="13">
        <f t="shared" si="32"/>
        <v>63.800459444045373</v>
      </c>
      <c r="H402" s="15">
        <f t="shared" si="33"/>
        <v>63.800459444045373</v>
      </c>
      <c r="I402" s="15">
        <f>SUMSQ($G$3:G402)/B402</f>
        <v>38047.831428979764</v>
      </c>
      <c r="J402" s="15">
        <f>SUM($H$3:H402)/B402</f>
        <v>155.49023912934015</v>
      </c>
      <c r="K402" s="15">
        <f t="shared" si="34"/>
        <v>12.888981705867753</v>
      </c>
      <c r="L402" s="15">
        <f>AVERAGE($K$3:K402)</f>
        <v>38.502570581513261</v>
      </c>
      <c r="M402" s="15">
        <f>SUM($G$3:G402)/J402</f>
        <v>-1.6145032309388316</v>
      </c>
    </row>
    <row r="403" spans="1:13" x14ac:dyDescent="0.3">
      <c r="A403" s="17">
        <v>41188.791666666664</v>
      </c>
      <c r="B403" s="13">
        <v>401</v>
      </c>
      <c r="C403" s="15">
        <v>341</v>
      </c>
      <c r="D403" s="15" t="s">
        <v>2</v>
      </c>
      <c r="E403" s="15">
        <f t="shared" si="30"/>
        <v>505.03229404418909</v>
      </c>
      <c r="F403" s="13">
        <f t="shared" si="31"/>
        <v>546.04036755523634</v>
      </c>
      <c r="G403" s="13">
        <f t="shared" si="32"/>
        <v>205.04036755523634</v>
      </c>
      <c r="H403" s="15">
        <f t="shared" si="33"/>
        <v>205.04036755523634</v>
      </c>
      <c r="I403" s="15">
        <f>SUMSQ($G$3:G403)/B403</f>
        <v>38057.790832715938</v>
      </c>
      <c r="J403" s="15">
        <f>SUM($H$3:H403)/B403</f>
        <v>155.61380553439227</v>
      </c>
      <c r="K403" s="15">
        <f t="shared" si="34"/>
        <v>60.129140045523854</v>
      </c>
      <c r="L403" s="15">
        <f>AVERAGE($K$3:K403)</f>
        <v>38.556502176186605</v>
      </c>
      <c r="M403" s="15">
        <f>SUM($G$3:G403)/J403</f>
        <v>-0.29559797564598855</v>
      </c>
    </row>
    <row r="404" spans="1:13" x14ac:dyDescent="0.3">
      <c r="A404" s="17">
        <v>41188.833333333336</v>
      </c>
      <c r="B404" s="13">
        <v>402</v>
      </c>
      <c r="C404" s="15">
        <v>247</v>
      </c>
      <c r="D404" s="15" t="s">
        <v>2</v>
      </c>
      <c r="E404" s="15">
        <f t="shared" si="30"/>
        <v>453.42583523535131</v>
      </c>
      <c r="F404" s="13">
        <f t="shared" si="31"/>
        <v>505.03229404418909</v>
      </c>
      <c r="G404" s="13">
        <f t="shared" si="32"/>
        <v>258.03229404418909</v>
      </c>
      <c r="H404" s="15">
        <f t="shared" si="33"/>
        <v>258.03229404418909</v>
      </c>
      <c r="I404" s="15">
        <f>SUMSQ($G$3:G404)/B404</f>
        <v>38128.743255444773</v>
      </c>
      <c r="J404" s="15">
        <f>SUM($H$3:H404)/B404</f>
        <v>155.86857789386937</v>
      </c>
      <c r="K404" s="15">
        <f t="shared" si="34"/>
        <v>104.46651580736402</v>
      </c>
      <c r="L404" s="15">
        <f>AVERAGE($K$3:K404)</f>
        <v>38.720457433975604</v>
      </c>
      <c r="M404" s="15">
        <f>SUM($G$3:G404)/J404</f>
        <v>1.3603329869990037</v>
      </c>
    </row>
    <row r="405" spans="1:13" x14ac:dyDescent="0.3">
      <c r="A405" s="17">
        <v>41189.625</v>
      </c>
      <c r="B405" s="13">
        <v>403</v>
      </c>
      <c r="C405" s="15">
        <v>306</v>
      </c>
      <c r="D405" s="15" t="s">
        <v>2</v>
      </c>
      <c r="E405" s="15">
        <f t="shared" si="30"/>
        <v>423.94066818828105</v>
      </c>
      <c r="F405" s="13">
        <f t="shared" si="31"/>
        <v>453.42583523535131</v>
      </c>
      <c r="G405" s="13">
        <f t="shared" si="32"/>
        <v>147.42583523535131</v>
      </c>
      <c r="H405" s="15">
        <f t="shared" si="33"/>
        <v>147.42583523535131</v>
      </c>
      <c r="I405" s="15">
        <f>SUMSQ($G$3:G405)/B405</f>
        <v>38088.062445616968</v>
      </c>
      <c r="J405" s="15">
        <f>SUM($H$3:H405)/B405</f>
        <v>155.84762816022541</v>
      </c>
      <c r="K405" s="15">
        <f t="shared" si="34"/>
        <v>48.178377527892586</v>
      </c>
      <c r="L405" s="15">
        <f>AVERAGE($K$3:K405)</f>
        <v>38.743926218327758</v>
      </c>
      <c r="M405" s="15">
        <f>SUM($G$3:G405)/J405</f>
        <v>2.3064772151132722</v>
      </c>
    </row>
    <row r="406" spans="1:13" x14ac:dyDescent="0.3">
      <c r="A406" s="17">
        <v>41189.666666666664</v>
      </c>
      <c r="B406" s="13">
        <v>404</v>
      </c>
      <c r="C406" s="15">
        <v>333</v>
      </c>
      <c r="D406" s="15" t="s">
        <v>2</v>
      </c>
      <c r="E406" s="15">
        <f t="shared" si="30"/>
        <v>405.75253455062489</v>
      </c>
      <c r="F406" s="13">
        <f t="shared" si="31"/>
        <v>423.94066818828105</v>
      </c>
      <c r="G406" s="13">
        <f t="shared" si="32"/>
        <v>90.940668188281052</v>
      </c>
      <c r="H406" s="15">
        <f t="shared" si="33"/>
        <v>90.940668188281052</v>
      </c>
      <c r="I406" s="15">
        <f>SUMSQ($G$3:G406)/B406</f>
        <v>38014.255868104381</v>
      </c>
      <c r="J406" s="15">
        <f>SUM($H$3:H406)/B406</f>
        <v>155.68696736821565</v>
      </c>
      <c r="K406" s="15">
        <f t="shared" si="34"/>
        <v>27.309509966450769</v>
      </c>
      <c r="L406" s="15">
        <f>AVERAGE($K$3:K406)</f>
        <v>38.715623207803311</v>
      </c>
      <c r="M406" s="15">
        <f>SUM($G$3:G406)/J406</f>
        <v>2.8929824967561037</v>
      </c>
    </row>
    <row r="407" spans="1:13" x14ac:dyDescent="0.3">
      <c r="A407" s="17">
        <v>41189.708333333336</v>
      </c>
      <c r="B407" s="13">
        <v>405</v>
      </c>
      <c r="C407" s="15">
        <v>157</v>
      </c>
      <c r="D407" s="15" t="s">
        <v>2</v>
      </c>
      <c r="E407" s="15">
        <f t="shared" si="30"/>
        <v>356.00202764049993</v>
      </c>
      <c r="F407" s="13">
        <f t="shared" si="31"/>
        <v>405.75253455062489</v>
      </c>
      <c r="G407" s="13">
        <f t="shared" si="32"/>
        <v>248.75253455062489</v>
      </c>
      <c r="H407" s="15">
        <f t="shared" si="33"/>
        <v>248.75253455062489</v>
      </c>
      <c r="I407" s="15">
        <f>SUMSQ($G$3:G407)/B407</f>
        <v>38073.178257184023</v>
      </c>
      <c r="J407" s="15">
        <f>SUM($H$3:H407)/B407</f>
        <v>155.91675889212283</v>
      </c>
      <c r="K407" s="15">
        <f t="shared" si="34"/>
        <v>158.44110480931522</v>
      </c>
      <c r="L407" s="15">
        <f>AVERAGE($K$3:K407)</f>
        <v>39.011241680893463</v>
      </c>
      <c r="M407" s="15">
        <f>SUM($G$3:G407)/J407</f>
        <v>4.4841376327200813</v>
      </c>
    </row>
    <row r="408" spans="1:13" x14ac:dyDescent="0.3">
      <c r="A408" s="17">
        <v>41189.75</v>
      </c>
      <c r="B408" s="13">
        <v>406</v>
      </c>
      <c r="C408" s="15">
        <v>106</v>
      </c>
      <c r="D408" s="15" t="s">
        <v>2</v>
      </c>
      <c r="E408" s="15">
        <f t="shared" si="30"/>
        <v>306.00162211239996</v>
      </c>
      <c r="F408" s="13">
        <f t="shared" si="31"/>
        <v>356.00202764049993</v>
      </c>
      <c r="G408" s="13">
        <f t="shared" si="32"/>
        <v>250.00202764049993</v>
      </c>
      <c r="H408" s="15">
        <f t="shared" si="33"/>
        <v>250.00202764049993</v>
      </c>
      <c r="I408" s="15">
        <f>SUMSQ($G$3:G408)/B408</f>
        <v>38133.345339861793</v>
      </c>
      <c r="J408" s="15">
        <f>SUM($H$3:H408)/B408</f>
        <v>156.1484960072666</v>
      </c>
      <c r="K408" s="15">
        <f t="shared" si="34"/>
        <v>235.85096947216977</v>
      </c>
      <c r="L408" s="15">
        <f>AVERAGE($K$3:K408)</f>
        <v>39.496068596635524</v>
      </c>
      <c r="M408" s="15">
        <f>SUM($G$3:G408)/J408</f>
        <v>6.0785358682945052</v>
      </c>
    </row>
    <row r="409" spans="1:13" x14ac:dyDescent="0.3">
      <c r="A409" s="17">
        <v>41189.791666666664</v>
      </c>
      <c r="B409" s="13">
        <v>407</v>
      </c>
      <c r="C409" s="15">
        <v>114</v>
      </c>
      <c r="D409" s="15" t="s">
        <v>2</v>
      </c>
      <c r="E409" s="15">
        <f t="shared" si="30"/>
        <v>267.60129768991999</v>
      </c>
      <c r="F409" s="13">
        <f t="shared" si="31"/>
        <v>306.00162211239996</v>
      </c>
      <c r="G409" s="13">
        <f t="shared" si="32"/>
        <v>192.00162211239996</v>
      </c>
      <c r="H409" s="15">
        <f t="shared" si="33"/>
        <v>192.00162211239996</v>
      </c>
      <c r="I409" s="15">
        <f>SUMSQ($G$3:G409)/B409</f>
        <v>38130.228085694551</v>
      </c>
      <c r="J409" s="15">
        <f>SUM($H$3:H409)/B409</f>
        <v>156.23658722619814</v>
      </c>
      <c r="K409" s="15">
        <f t="shared" si="34"/>
        <v>168.42247553719295</v>
      </c>
      <c r="L409" s="15">
        <f>AVERAGE($K$3:K409)</f>
        <v>39.812841095260971</v>
      </c>
      <c r="M409" s="15">
        <f>SUM($G$3:G409)/J409</f>
        <v>7.3040244678453874</v>
      </c>
    </row>
    <row r="410" spans="1:13" x14ac:dyDescent="0.3">
      <c r="A410" s="17">
        <v>41189.833333333336</v>
      </c>
      <c r="B410" s="13">
        <v>408</v>
      </c>
      <c r="C410" s="15">
        <v>116</v>
      </c>
      <c r="D410" s="15" t="s">
        <v>2</v>
      </c>
      <c r="E410" s="15">
        <f t="shared" si="30"/>
        <v>237.281038151936</v>
      </c>
      <c r="F410" s="13">
        <f t="shared" si="31"/>
        <v>267.60129768991999</v>
      </c>
      <c r="G410" s="13">
        <f t="shared" si="32"/>
        <v>151.60129768991999</v>
      </c>
      <c r="H410" s="15">
        <f t="shared" si="33"/>
        <v>151.60129768991999</v>
      </c>
      <c r="I410" s="15">
        <f>SUMSQ($G$3:G410)/B410</f>
        <v>38093.102412595465</v>
      </c>
      <c r="J410" s="15">
        <f>SUM($H$3:H410)/B410</f>
        <v>156.22522622243275</v>
      </c>
      <c r="K410" s="15">
        <f t="shared" si="34"/>
        <v>130.69077387062066</v>
      </c>
      <c r="L410" s="15">
        <f>AVERAGE($K$3:K410)</f>
        <v>40.035581126573128</v>
      </c>
      <c r="M410" s="15">
        <f>SUM($G$3:G410)/J410</f>
        <v>8.2749577953698061</v>
      </c>
    </row>
    <row r="411" spans="1:13" x14ac:dyDescent="0.3">
      <c r="A411" s="17">
        <v>41190.625</v>
      </c>
      <c r="B411" s="13">
        <v>409</v>
      </c>
      <c r="C411" s="15">
        <v>370</v>
      </c>
      <c r="D411" s="15" t="s">
        <v>2</v>
      </c>
      <c r="E411" s="15">
        <f t="shared" si="30"/>
        <v>263.82483052154885</v>
      </c>
      <c r="F411" s="13">
        <f t="shared" si="31"/>
        <v>237.281038151936</v>
      </c>
      <c r="G411" s="13">
        <f t="shared" si="32"/>
        <v>-132.718961848064</v>
      </c>
      <c r="H411" s="15">
        <f t="shared" si="33"/>
        <v>132.718961848064</v>
      </c>
      <c r="I411" s="15">
        <f>SUMSQ($G$3:G411)/B411</f>
        <v>38043.032046877692</v>
      </c>
      <c r="J411" s="15">
        <f>SUM($H$3:H411)/B411</f>
        <v>156.16775369340007</v>
      </c>
      <c r="K411" s="15">
        <f t="shared" si="34"/>
        <v>35.869989688665946</v>
      </c>
      <c r="L411" s="15">
        <f>AVERAGE($K$3:K411)</f>
        <v>40.025396306431546</v>
      </c>
      <c r="M411" s="15">
        <f>SUM($G$3:G411)/J411</f>
        <v>7.4281544318818771</v>
      </c>
    </row>
    <row r="412" spans="1:13" x14ac:dyDescent="0.3">
      <c r="A412" s="17">
        <v>41190.666666666664</v>
      </c>
      <c r="B412" s="13">
        <v>410</v>
      </c>
      <c r="C412" s="15">
        <v>377</v>
      </c>
      <c r="D412" s="15" t="s">
        <v>2</v>
      </c>
      <c r="E412" s="15">
        <f t="shared" si="30"/>
        <v>286.45986441723909</v>
      </c>
      <c r="F412" s="13">
        <f t="shared" si="31"/>
        <v>263.82483052154885</v>
      </c>
      <c r="G412" s="13">
        <f t="shared" si="32"/>
        <v>-113.17516947845115</v>
      </c>
      <c r="H412" s="15">
        <f t="shared" si="33"/>
        <v>113.17516947845115</v>
      </c>
      <c r="I412" s="15">
        <f>SUMSQ($G$3:G412)/B412</f>
        <v>37981.484697949883</v>
      </c>
      <c r="J412" s="15">
        <f>SUM($H$3:H412)/B412</f>
        <v>156.0628937319002</v>
      </c>
      <c r="K412" s="15">
        <f t="shared" si="34"/>
        <v>30.019938853700573</v>
      </c>
      <c r="L412" s="15">
        <f>AVERAGE($K$3:K412)</f>
        <v>40.00099275166879</v>
      </c>
      <c r="M412" s="15">
        <f>SUM($G$3:G412)/J412</f>
        <v>6.7079559862232063</v>
      </c>
    </row>
    <row r="413" spans="1:13" x14ac:dyDescent="0.3">
      <c r="A413" s="17">
        <v>41190.708333333336</v>
      </c>
      <c r="B413" s="13">
        <v>411</v>
      </c>
      <c r="C413" s="15">
        <v>497</v>
      </c>
      <c r="D413" s="15" t="s">
        <v>2</v>
      </c>
      <c r="E413" s="15">
        <f t="shared" si="30"/>
        <v>328.56789153379128</v>
      </c>
      <c r="F413" s="13">
        <f t="shared" si="31"/>
        <v>286.45986441723909</v>
      </c>
      <c r="G413" s="13">
        <f t="shared" si="32"/>
        <v>-210.54013558276091</v>
      </c>
      <c r="H413" s="15">
        <f t="shared" si="33"/>
        <v>210.54013558276091</v>
      </c>
      <c r="I413" s="15">
        <f>SUMSQ($G$3:G413)/B413</f>
        <v>37996.924269709634</v>
      </c>
      <c r="J413" s="15">
        <f>SUM($H$3:H413)/B413</f>
        <v>156.19544176560061</v>
      </c>
      <c r="K413" s="15">
        <f t="shared" si="34"/>
        <v>42.362200318462961</v>
      </c>
      <c r="L413" s="15">
        <f>AVERAGE($K$3:K413)</f>
        <v>40.006737782244933</v>
      </c>
      <c r="M413" s="15">
        <f>SUM($G$3:G413)/J413</f>
        <v>5.3543360625626208</v>
      </c>
    </row>
    <row r="414" spans="1:13" x14ac:dyDescent="0.3">
      <c r="A414" s="17">
        <v>41190.75</v>
      </c>
      <c r="B414" s="13">
        <v>412</v>
      </c>
      <c r="C414" s="15">
        <v>456</v>
      </c>
      <c r="D414" s="15" t="s">
        <v>2</v>
      </c>
      <c r="E414" s="15">
        <f t="shared" si="30"/>
        <v>354.05431322703305</v>
      </c>
      <c r="F414" s="13">
        <f t="shared" si="31"/>
        <v>328.56789153379128</v>
      </c>
      <c r="G414" s="13">
        <f t="shared" si="32"/>
        <v>-127.43210846620872</v>
      </c>
      <c r="H414" s="15">
        <f t="shared" si="33"/>
        <v>127.43210846620872</v>
      </c>
      <c r="I414" s="15">
        <f>SUMSQ($G$3:G414)/B414</f>
        <v>37944.113633783505</v>
      </c>
      <c r="J414" s="15">
        <f>SUM($H$3:H414)/B414</f>
        <v>156.12562784982538</v>
      </c>
      <c r="K414" s="15">
        <f t="shared" si="34"/>
        <v>27.945637821537002</v>
      </c>
      <c r="L414" s="15">
        <f>AVERAGE($K$3:K414)</f>
        <v>39.977463267777196</v>
      </c>
      <c r="M414" s="15">
        <f>SUM($G$3:G414)/J414</f>
        <v>4.5405151476419769</v>
      </c>
    </row>
    <row r="415" spans="1:13" x14ac:dyDescent="0.3">
      <c r="A415" s="17">
        <v>41190.791666666664</v>
      </c>
      <c r="B415" s="13">
        <v>413</v>
      </c>
      <c r="C415" s="15">
        <v>371</v>
      </c>
      <c r="D415" s="15" t="s">
        <v>2</v>
      </c>
      <c r="E415" s="15">
        <f t="shared" si="30"/>
        <v>357.44345058162645</v>
      </c>
      <c r="F415" s="13">
        <f t="shared" si="31"/>
        <v>354.05431322703305</v>
      </c>
      <c r="G415" s="13">
        <f t="shared" si="32"/>
        <v>-16.945686772966951</v>
      </c>
      <c r="H415" s="15">
        <f t="shared" si="33"/>
        <v>16.945686772966951</v>
      </c>
      <c r="I415" s="15">
        <f>SUMSQ($G$3:G415)/B415</f>
        <v>37852.934560336595</v>
      </c>
      <c r="J415" s="15">
        <f>SUM($H$3:H415)/B415</f>
        <v>155.78863041380393</v>
      </c>
      <c r="K415" s="15">
        <f t="shared" si="34"/>
        <v>4.5675705587511999</v>
      </c>
      <c r="L415" s="15">
        <f>AVERAGE($K$3:K415)</f>
        <v>39.891725028772292</v>
      </c>
      <c r="M415" s="15">
        <f>SUM($G$3:G415)/J415</f>
        <v>4.4415634798017214</v>
      </c>
    </row>
    <row r="416" spans="1:13" x14ac:dyDescent="0.3">
      <c r="A416" s="17">
        <v>41190.833333333336</v>
      </c>
      <c r="B416" s="13">
        <v>414</v>
      </c>
      <c r="C416" s="15">
        <v>227</v>
      </c>
      <c r="D416" s="15" t="s">
        <v>2</v>
      </c>
      <c r="E416" s="15">
        <f t="shared" si="30"/>
        <v>331.35476046530118</v>
      </c>
      <c r="F416" s="13">
        <f t="shared" si="31"/>
        <v>357.44345058162645</v>
      </c>
      <c r="G416" s="13">
        <f t="shared" si="32"/>
        <v>130.44345058162645</v>
      </c>
      <c r="H416" s="15">
        <f t="shared" si="33"/>
        <v>130.44345058162645</v>
      </c>
      <c r="I416" s="15">
        <f>SUMSQ($G$3:G416)/B416</f>
        <v>37802.602577822836</v>
      </c>
      <c r="J416" s="15">
        <f>SUM($H$3:H416)/B416</f>
        <v>155.72741017266338</v>
      </c>
      <c r="K416" s="15">
        <f t="shared" si="34"/>
        <v>57.464075146090941</v>
      </c>
      <c r="L416" s="15">
        <f>AVERAGE($K$3:K416)</f>
        <v>39.934170318910745</v>
      </c>
      <c r="M416" s="15">
        <f>SUM($G$3:G416)/J416</f>
        <v>5.2809491988859207</v>
      </c>
    </row>
    <row r="417" spans="1:13" x14ac:dyDescent="0.3">
      <c r="A417" s="17">
        <v>41191.625</v>
      </c>
      <c r="B417" s="13">
        <v>415</v>
      </c>
      <c r="C417" s="15">
        <v>254</v>
      </c>
      <c r="D417" s="15" t="s">
        <v>2</v>
      </c>
      <c r="E417" s="15">
        <f t="shared" si="30"/>
        <v>315.88380837224099</v>
      </c>
      <c r="F417" s="13">
        <f t="shared" si="31"/>
        <v>331.35476046530118</v>
      </c>
      <c r="G417" s="13">
        <f t="shared" si="32"/>
        <v>77.354760465301183</v>
      </c>
      <c r="H417" s="15">
        <f t="shared" si="33"/>
        <v>77.354760465301183</v>
      </c>
      <c r="I417" s="15">
        <f>SUMSQ($G$3:G417)/B417</f>
        <v>37725.930665506741</v>
      </c>
      <c r="J417" s="15">
        <f>SUM($H$3:H417)/B417</f>
        <v>155.53856041433241</v>
      </c>
      <c r="K417" s="15">
        <f t="shared" si="34"/>
        <v>30.454630104449286</v>
      </c>
      <c r="L417" s="15">
        <f>AVERAGE($K$3:K417)</f>
        <v>39.911328053333726</v>
      </c>
      <c r="M417" s="15">
        <f>SUM($G$3:G417)/J417</f>
        <v>5.7846960912099217</v>
      </c>
    </row>
    <row r="418" spans="1:13" x14ac:dyDescent="0.3">
      <c r="A418" s="17">
        <v>41191.666666666664</v>
      </c>
      <c r="B418" s="13">
        <v>416</v>
      </c>
      <c r="C418" s="15">
        <v>424</v>
      </c>
      <c r="D418" s="15" t="s">
        <v>2</v>
      </c>
      <c r="E418" s="15">
        <f t="shared" si="30"/>
        <v>337.50704669779282</v>
      </c>
      <c r="F418" s="13">
        <f t="shared" si="31"/>
        <v>315.88380837224099</v>
      </c>
      <c r="G418" s="13">
        <f t="shared" si="32"/>
        <v>-108.11619162775901</v>
      </c>
      <c r="H418" s="15">
        <f t="shared" si="33"/>
        <v>108.11619162775901</v>
      </c>
      <c r="I418" s="15">
        <f>SUMSQ($G$3:G418)/B418</f>
        <v>37663.342156436032</v>
      </c>
      <c r="J418" s="15">
        <f>SUM($H$3:H418)/B418</f>
        <v>155.42456433551851</v>
      </c>
      <c r="K418" s="15">
        <f t="shared" si="34"/>
        <v>25.499101798999767</v>
      </c>
      <c r="L418" s="15">
        <f>AVERAGE($K$3:K418)</f>
        <v>39.876683278683885</v>
      </c>
      <c r="M418" s="15">
        <f>SUM($G$3:G418)/J418</f>
        <v>5.0933204427360961</v>
      </c>
    </row>
    <row r="419" spans="1:13" x14ac:dyDescent="0.3">
      <c r="A419" s="17">
        <v>41191.708333333336</v>
      </c>
      <c r="B419" s="13">
        <v>417</v>
      </c>
      <c r="C419" s="15">
        <v>806</v>
      </c>
      <c r="D419" s="15" t="s">
        <v>2</v>
      </c>
      <c r="E419" s="15">
        <f t="shared" si="30"/>
        <v>431.2056373582343</v>
      </c>
      <c r="F419" s="13">
        <f t="shared" si="31"/>
        <v>337.50704669779282</v>
      </c>
      <c r="G419" s="13">
        <f t="shared" si="32"/>
        <v>-468.49295330220718</v>
      </c>
      <c r="H419" s="15">
        <f t="shared" si="33"/>
        <v>468.49295330220718</v>
      </c>
      <c r="I419" s="15">
        <f>SUMSQ($G$3:G419)/B419</f>
        <v>38099.366868995712</v>
      </c>
      <c r="J419" s="15">
        <f>SUM($H$3:H419)/B419</f>
        <v>156.17532785822041</v>
      </c>
      <c r="K419" s="15">
        <f t="shared" si="34"/>
        <v>58.12567658836317</v>
      </c>
      <c r="L419" s="15">
        <f>AVERAGE($K$3:K419)</f>
        <v>39.920445852568008</v>
      </c>
      <c r="M419" s="15">
        <f>SUM($G$3:G419)/J419</f>
        <v>2.0690474094896056</v>
      </c>
    </row>
    <row r="420" spans="1:13" x14ac:dyDescent="0.3">
      <c r="A420" s="17">
        <v>41191.75</v>
      </c>
      <c r="B420" s="13">
        <v>418</v>
      </c>
      <c r="C420" s="15">
        <v>784</v>
      </c>
      <c r="D420" s="15" t="s">
        <v>2</v>
      </c>
      <c r="E420" s="15">
        <f t="shared" si="30"/>
        <v>501.76450988658746</v>
      </c>
      <c r="F420" s="13">
        <f t="shared" si="31"/>
        <v>431.2056373582343</v>
      </c>
      <c r="G420" s="13">
        <f t="shared" si="32"/>
        <v>-352.7943626417657</v>
      </c>
      <c r="H420" s="15">
        <f t="shared" si="33"/>
        <v>352.7943626417657</v>
      </c>
      <c r="I420" s="15">
        <f>SUMSQ($G$3:G420)/B420</f>
        <v>38305.980494456991</v>
      </c>
      <c r="J420" s="15">
        <f>SUM($H$3:H420)/B420</f>
        <v>156.64570832420975</v>
      </c>
      <c r="K420" s="15">
        <f t="shared" si="34"/>
        <v>44.99928094920481</v>
      </c>
      <c r="L420" s="15">
        <f>AVERAGE($K$3:K420)</f>
        <v>39.932596175765703</v>
      </c>
      <c r="M420" s="15">
        <f>SUM($G$3:G420)/J420</f>
        <v>-0.18934578819827694</v>
      </c>
    </row>
    <row r="421" spans="1:13" x14ac:dyDescent="0.3">
      <c r="A421" s="17">
        <v>41191.791666666664</v>
      </c>
      <c r="B421" s="13">
        <v>419</v>
      </c>
      <c r="C421" s="15">
        <v>514</v>
      </c>
      <c r="D421" s="15" t="s">
        <v>2</v>
      </c>
      <c r="E421" s="15">
        <f t="shared" si="30"/>
        <v>504.21160790927001</v>
      </c>
      <c r="F421" s="13">
        <f t="shared" si="31"/>
        <v>501.76450988658746</v>
      </c>
      <c r="G421" s="13">
        <f t="shared" si="32"/>
        <v>-12.235490113412538</v>
      </c>
      <c r="H421" s="15">
        <f t="shared" si="33"/>
        <v>12.235490113412538</v>
      </c>
      <c r="I421" s="15">
        <f>SUMSQ($G$3:G421)/B421</f>
        <v>38214.915403105821</v>
      </c>
      <c r="J421" s="15">
        <f>SUM($H$3:H421)/B421</f>
        <v>156.30105386547277</v>
      </c>
      <c r="K421" s="15">
        <f t="shared" si="34"/>
        <v>2.3804455473565249</v>
      </c>
      <c r="L421" s="15">
        <f>AVERAGE($K$3:K421)</f>
        <v>39.842972904576186</v>
      </c>
      <c r="M421" s="15">
        <f>SUM($G$3:G421)/J421</f>
        <v>-0.26804486718302462</v>
      </c>
    </row>
    <row r="422" spans="1:13" x14ac:dyDescent="0.3">
      <c r="A422" s="17">
        <v>41191.833333333336</v>
      </c>
      <c r="B422" s="13">
        <v>420</v>
      </c>
      <c r="C422" s="15">
        <v>360</v>
      </c>
      <c r="D422" s="15" t="s">
        <v>2</v>
      </c>
      <c r="E422" s="15">
        <f t="shared" si="30"/>
        <v>475.36928632741603</v>
      </c>
      <c r="F422" s="13">
        <f t="shared" si="31"/>
        <v>504.21160790927001</v>
      </c>
      <c r="G422" s="13">
        <f t="shared" si="32"/>
        <v>144.21160790927001</v>
      </c>
      <c r="H422" s="15">
        <f t="shared" si="33"/>
        <v>144.21160790927001</v>
      </c>
      <c r="I422" s="15">
        <f>SUMSQ($G$3:G422)/B422</f>
        <v>38173.444147040755</v>
      </c>
      <c r="J422" s="15">
        <f>SUM($H$3:H422)/B422</f>
        <v>156.27226947033895</v>
      </c>
      <c r="K422" s="15">
        <f t="shared" si="34"/>
        <v>40.058779974797226</v>
      </c>
      <c r="L422" s="15">
        <f>AVERAGE($K$3:K422)</f>
        <v>39.843486730933847</v>
      </c>
      <c r="M422" s="15">
        <f>SUM($G$3:G422)/J422</f>
        <v>0.65472852625815692</v>
      </c>
    </row>
    <row r="423" spans="1:13" x14ac:dyDescent="0.3">
      <c r="A423" s="17">
        <v>41192.625</v>
      </c>
      <c r="B423" s="13">
        <v>421</v>
      </c>
      <c r="C423" s="15">
        <v>319</v>
      </c>
      <c r="D423" s="15" t="s">
        <v>2</v>
      </c>
      <c r="E423" s="15">
        <f t="shared" si="30"/>
        <v>444.09542906193286</v>
      </c>
      <c r="F423" s="13">
        <f t="shared" si="31"/>
        <v>475.36928632741603</v>
      </c>
      <c r="G423" s="13">
        <f t="shared" si="32"/>
        <v>156.36928632741603</v>
      </c>
      <c r="H423" s="15">
        <f t="shared" si="33"/>
        <v>156.36928632741603</v>
      </c>
      <c r="I423" s="15">
        <f>SUMSQ($G$3:G423)/B423</f>
        <v>38140.850107989696</v>
      </c>
      <c r="J423" s="15">
        <f>SUM($H$3:H423)/B423</f>
        <v>156.27249991418</v>
      </c>
      <c r="K423" s="15">
        <f t="shared" si="34"/>
        <v>49.018585055616306</v>
      </c>
      <c r="L423" s="15">
        <f>AVERAGE($K$3:K423)</f>
        <v>39.865280313652811</v>
      </c>
      <c r="M423" s="15">
        <f>SUM($G$3:G423)/J423</f>
        <v>1.6553469046365195</v>
      </c>
    </row>
    <row r="424" spans="1:13" x14ac:dyDescent="0.3">
      <c r="A424" s="17">
        <v>41192.666666666664</v>
      </c>
      <c r="B424" s="13">
        <v>422</v>
      </c>
      <c r="C424" s="15">
        <v>534.428</v>
      </c>
      <c r="D424" s="15" t="s">
        <v>2</v>
      </c>
      <c r="E424" s="15">
        <f t="shared" si="30"/>
        <v>462.16194324954631</v>
      </c>
      <c r="F424" s="13">
        <f t="shared" si="31"/>
        <v>444.09542906193286</v>
      </c>
      <c r="G424" s="13">
        <f t="shared" si="32"/>
        <v>-90.332570938067136</v>
      </c>
      <c r="H424" s="15">
        <f t="shared" si="33"/>
        <v>90.332570938067136</v>
      </c>
      <c r="I424" s="15">
        <f>SUMSQ($G$3:G424)/B424</f>
        <v>38069.805376388489</v>
      </c>
      <c r="J424" s="15">
        <f>SUM($H$3:H424)/B424</f>
        <v>156.11624415831244</v>
      </c>
      <c r="K424" s="15">
        <f t="shared" si="34"/>
        <v>16.902664332345449</v>
      </c>
      <c r="L424" s="15">
        <f>AVERAGE($K$3:K424)</f>
        <v>39.81086653170658</v>
      </c>
      <c r="M424" s="15">
        <f>SUM($G$3:G424)/J424</f>
        <v>1.0783799532351068</v>
      </c>
    </row>
    <row r="425" spans="1:13" x14ac:dyDescent="0.3">
      <c r="A425" s="17">
        <v>41192.708333333336</v>
      </c>
      <c r="B425" s="13">
        <v>423</v>
      </c>
      <c r="C425" s="15">
        <v>844.428</v>
      </c>
      <c r="D425" s="15" t="s">
        <v>2</v>
      </c>
      <c r="E425" s="15">
        <f t="shared" si="30"/>
        <v>538.61515459963709</v>
      </c>
      <c r="F425" s="13">
        <f t="shared" si="31"/>
        <v>462.16194324954631</v>
      </c>
      <c r="G425" s="13">
        <f t="shared" si="32"/>
        <v>-382.26605675045369</v>
      </c>
      <c r="H425" s="15">
        <f t="shared" si="33"/>
        <v>382.26605675045369</v>
      </c>
      <c r="I425" s="15">
        <f>SUMSQ($G$3:G425)/B425</f>
        <v>38325.26053659452</v>
      </c>
      <c r="J425" s="15">
        <f>SUM($H$3:H425)/B425</f>
        <v>156.65087728500782</v>
      </c>
      <c r="K425" s="15">
        <f t="shared" si="34"/>
        <v>45.26923038440858</v>
      </c>
      <c r="L425" s="15">
        <f>AVERAGE($K$3:K425)</f>
        <v>39.823770465164507</v>
      </c>
      <c r="M425" s="15">
        <f>SUM($G$3:G425)/J425</f>
        <v>-1.3655424877486124</v>
      </c>
    </row>
    <row r="426" spans="1:13" x14ac:dyDescent="0.3">
      <c r="A426" s="17">
        <v>41192.75</v>
      </c>
      <c r="B426" s="13">
        <v>424</v>
      </c>
      <c r="C426" s="15">
        <v>811.56399999999996</v>
      </c>
      <c r="D426" s="15" t="s">
        <v>2</v>
      </c>
      <c r="E426" s="15">
        <f t="shared" si="30"/>
        <v>593.20492367970974</v>
      </c>
      <c r="F426" s="13">
        <f t="shared" si="31"/>
        <v>538.61515459963709</v>
      </c>
      <c r="G426" s="13">
        <f t="shared" si="32"/>
        <v>-272.94884540036287</v>
      </c>
      <c r="H426" s="15">
        <f t="shared" si="33"/>
        <v>272.94884540036287</v>
      </c>
      <c r="I426" s="15">
        <f>SUMSQ($G$3:G426)/B426</f>
        <v>38410.580847134137</v>
      </c>
      <c r="J426" s="15">
        <f>SUM($H$3:H426)/B426</f>
        <v>156.92516494565723</v>
      </c>
      <c r="K426" s="15">
        <f t="shared" si="34"/>
        <v>33.632448630097308</v>
      </c>
      <c r="L426" s="15">
        <f>AVERAGE($K$3:K426)</f>
        <v>39.809168291025195</v>
      </c>
      <c r="M426" s="15">
        <f>SUM($G$3:G426)/J426</f>
        <v>-3.1025124252361573</v>
      </c>
    </row>
    <row r="427" spans="1:13" x14ac:dyDescent="0.3">
      <c r="A427" s="17">
        <v>41192.791666666664</v>
      </c>
      <c r="B427" s="13">
        <v>425</v>
      </c>
      <c r="C427" s="15">
        <v>566</v>
      </c>
      <c r="D427" s="15" t="s">
        <v>2</v>
      </c>
      <c r="E427" s="15">
        <f t="shared" si="30"/>
        <v>587.76393894376781</v>
      </c>
      <c r="F427" s="13">
        <f t="shared" si="31"/>
        <v>593.20492367970974</v>
      </c>
      <c r="G427" s="13">
        <f t="shared" si="32"/>
        <v>27.204923679709736</v>
      </c>
      <c r="H427" s="15">
        <f t="shared" si="33"/>
        <v>27.204923679709736</v>
      </c>
      <c r="I427" s="15">
        <f>SUMSQ($G$3:G427)/B427</f>
        <v>38321.944440134808</v>
      </c>
      <c r="J427" s="15">
        <f>SUM($H$3:H427)/B427</f>
        <v>156.61994084856087</v>
      </c>
      <c r="K427" s="15">
        <f t="shared" si="34"/>
        <v>4.8065236183232756</v>
      </c>
      <c r="L427" s="15">
        <f>AVERAGE($K$3:K427)</f>
        <v>39.726809127089432</v>
      </c>
      <c r="M427" s="15">
        <f>SUM($G$3:G427)/J427</f>
        <v>-2.934858408871944</v>
      </c>
    </row>
    <row r="428" spans="1:13" x14ac:dyDescent="0.3">
      <c r="A428" s="17">
        <v>41192.833333333336</v>
      </c>
      <c r="B428" s="13">
        <v>426</v>
      </c>
      <c r="C428" s="15">
        <v>392</v>
      </c>
      <c r="D428" s="15" t="s">
        <v>2</v>
      </c>
      <c r="E428" s="15">
        <f t="shared" si="30"/>
        <v>548.61115115501423</v>
      </c>
      <c r="F428" s="13">
        <f t="shared" si="31"/>
        <v>587.76393894376781</v>
      </c>
      <c r="G428" s="13">
        <f t="shared" si="32"/>
        <v>195.76393894376781</v>
      </c>
      <c r="H428" s="15">
        <f t="shared" si="33"/>
        <v>195.76393894376781</v>
      </c>
      <c r="I428" s="15">
        <f>SUMSQ($G$3:G428)/B428</f>
        <v>38321.948138141015</v>
      </c>
      <c r="J428" s="15">
        <f>SUM($H$3:H428)/B428</f>
        <v>156.71182816803318</v>
      </c>
      <c r="K428" s="15">
        <f t="shared" si="34"/>
        <v>49.93978034279791</v>
      </c>
      <c r="L428" s="15">
        <f>AVERAGE($K$3:K428)</f>
        <v>39.750783237924423</v>
      </c>
      <c r="M428" s="15">
        <f>SUM($G$3:G428)/J428</f>
        <v>-1.6839406095735137</v>
      </c>
    </row>
    <row r="429" spans="1:13" x14ac:dyDescent="0.3">
      <c r="A429" s="17">
        <v>41193.625</v>
      </c>
      <c r="B429" s="13">
        <v>427</v>
      </c>
      <c r="C429" s="15">
        <v>460</v>
      </c>
      <c r="D429" s="15" t="s">
        <v>2</v>
      </c>
      <c r="E429" s="15">
        <f t="shared" si="30"/>
        <v>530.88892092401147</v>
      </c>
      <c r="F429" s="13">
        <f t="shared" si="31"/>
        <v>548.61115115501423</v>
      </c>
      <c r="G429" s="13">
        <f t="shared" si="32"/>
        <v>88.611151155014227</v>
      </c>
      <c r="H429" s="15">
        <f t="shared" si="33"/>
        <v>88.611151155014227</v>
      </c>
      <c r="I429" s="15">
        <f>SUMSQ($G$3:G429)/B429</f>
        <v>38250.589796152439</v>
      </c>
      <c r="J429" s="15">
        <f>SUM($H$3:H429)/B429</f>
        <v>156.55234180500503</v>
      </c>
      <c r="K429" s="15">
        <f t="shared" si="34"/>
        <v>19.26329372935092</v>
      </c>
      <c r="L429" s="15">
        <f>AVERAGE($K$3:K429)</f>
        <v>39.702803168817695</v>
      </c>
      <c r="M429" s="15">
        <f>SUM($G$3:G429)/J429</f>
        <v>-1.1196399764876559</v>
      </c>
    </row>
    <row r="430" spans="1:13" x14ac:dyDescent="0.3">
      <c r="A430" s="17">
        <v>41193.666666666664</v>
      </c>
      <c r="B430" s="13">
        <v>428</v>
      </c>
      <c r="C430" s="15">
        <v>481</v>
      </c>
      <c r="D430" s="15" t="s">
        <v>2</v>
      </c>
      <c r="E430" s="15">
        <f t="shared" si="30"/>
        <v>520.91113673920927</v>
      </c>
      <c r="F430" s="13">
        <f t="shared" si="31"/>
        <v>530.88892092401147</v>
      </c>
      <c r="G430" s="13">
        <f t="shared" si="32"/>
        <v>49.888920924011472</v>
      </c>
      <c r="H430" s="15">
        <f t="shared" si="33"/>
        <v>49.888920924011472</v>
      </c>
      <c r="I430" s="15">
        <f>SUMSQ($G$3:G430)/B430</f>
        <v>38167.034456514142</v>
      </c>
      <c r="J430" s="15">
        <f>SUM($H$3:H430)/B430</f>
        <v>156.30312820481581</v>
      </c>
      <c r="K430" s="15">
        <f t="shared" si="34"/>
        <v>10.371917032019017</v>
      </c>
      <c r="L430" s="15">
        <f>AVERAGE($K$3:K430)</f>
        <v>39.634273061021432</v>
      </c>
      <c r="M430" s="15">
        <f>SUM($G$3:G430)/J430</f>
        <v>-0.80224459237514067</v>
      </c>
    </row>
    <row r="431" spans="1:13" x14ac:dyDescent="0.3">
      <c r="A431" s="17">
        <v>41193.708333333336</v>
      </c>
      <c r="B431" s="13">
        <v>429</v>
      </c>
      <c r="C431" s="15">
        <v>827</v>
      </c>
      <c r="D431" s="15" t="s">
        <v>2</v>
      </c>
      <c r="E431" s="15">
        <f t="shared" si="30"/>
        <v>582.12890939136742</v>
      </c>
      <c r="F431" s="13">
        <f t="shared" si="31"/>
        <v>520.91113673920927</v>
      </c>
      <c r="G431" s="13">
        <f t="shared" si="32"/>
        <v>-306.08886326079073</v>
      </c>
      <c r="H431" s="15">
        <f t="shared" si="33"/>
        <v>306.08886326079073</v>
      </c>
      <c r="I431" s="15">
        <f>SUMSQ($G$3:G431)/B431</f>
        <v>38296.459532867921</v>
      </c>
      <c r="J431" s="15">
        <f>SUM($H$3:H431)/B431</f>
        <v>156.65227910238218</v>
      </c>
      <c r="K431" s="15">
        <f t="shared" si="34"/>
        <v>37.011954445077478</v>
      </c>
      <c r="L431" s="15">
        <f>AVERAGE($K$3:K431)</f>
        <v>39.62816043021504</v>
      </c>
      <c r="M431" s="15">
        <f>SUM($G$3:G431)/J431</f>
        <v>-2.7543946702008824</v>
      </c>
    </row>
    <row r="432" spans="1:13" x14ac:dyDescent="0.3">
      <c r="A432" s="17">
        <v>41193.75</v>
      </c>
      <c r="B432" s="13">
        <v>430</v>
      </c>
      <c r="C432" s="15">
        <v>692</v>
      </c>
      <c r="D432" s="15" t="s">
        <v>2</v>
      </c>
      <c r="E432" s="15">
        <f t="shared" si="30"/>
        <v>604.10312751309391</v>
      </c>
      <c r="F432" s="13">
        <f t="shared" si="31"/>
        <v>582.12890939136742</v>
      </c>
      <c r="G432" s="13">
        <f t="shared" si="32"/>
        <v>-109.87109060863258</v>
      </c>
      <c r="H432" s="15">
        <f t="shared" si="33"/>
        <v>109.87109060863258</v>
      </c>
      <c r="I432" s="15">
        <f>SUMSQ($G$3:G432)/B432</f>
        <v>38235.471618957832</v>
      </c>
      <c r="J432" s="15">
        <f>SUM($H$3:H432)/B432</f>
        <v>156.54348564076881</v>
      </c>
      <c r="K432" s="15">
        <f t="shared" si="34"/>
        <v>15.877325232461356</v>
      </c>
      <c r="L432" s="15">
        <f>AVERAGE($K$3:K432)</f>
        <v>39.572925929755144</v>
      </c>
      <c r="M432" s="15">
        <f>SUM($G$3:G432)/J432</f>
        <v>-3.4581655763391907</v>
      </c>
    </row>
    <row r="433" spans="1:13" x14ac:dyDescent="0.3">
      <c r="A433" s="17">
        <v>41193.791666666664</v>
      </c>
      <c r="B433" s="13">
        <v>431</v>
      </c>
      <c r="C433" s="15">
        <v>579.56399999999996</v>
      </c>
      <c r="D433" s="15" t="s">
        <v>2</v>
      </c>
      <c r="E433" s="15">
        <f t="shared" si="30"/>
        <v>599.19530201047519</v>
      </c>
      <c r="F433" s="13">
        <f t="shared" si="31"/>
        <v>604.10312751309391</v>
      </c>
      <c r="G433" s="13">
        <f t="shared" si="32"/>
        <v>24.539127513093945</v>
      </c>
      <c r="H433" s="15">
        <f t="shared" si="33"/>
        <v>24.539127513093945</v>
      </c>
      <c r="I433" s="15">
        <f>SUMSQ($G$3:G433)/B433</f>
        <v>38148.155371069537</v>
      </c>
      <c r="J433" s="15">
        <f>SUM($H$3:H433)/B433</f>
        <v>156.2372110279436</v>
      </c>
      <c r="K433" s="15">
        <f t="shared" si="34"/>
        <v>4.2340669042752737</v>
      </c>
      <c r="L433" s="15">
        <f>AVERAGE($K$3:K433)</f>
        <v>39.490933217399046</v>
      </c>
      <c r="M433" s="15">
        <f>SUM($G$3:G433)/J433</f>
        <v>-3.3078814088503345</v>
      </c>
    </row>
    <row r="434" spans="1:13" x14ac:dyDescent="0.3">
      <c r="A434" s="17">
        <v>41193.833333333336</v>
      </c>
      <c r="B434" s="13">
        <v>432</v>
      </c>
      <c r="C434" s="15">
        <v>415</v>
      </c>
      <c r="D434" s="15" t="s">
        <v>2</v>
      </c>
      <c r="E434" s="15">
        <f t="shared" si="30"/>
        <v>562.35624160838017</v>
      </c>
      <c r="F434" s="13">
        <f t="shared" si="31"/>
        <v>599.19530201047519</v>
      </c>
      <c r="G434" s="13">
        <f t="shared" si="32"/>
        <v>184.19530201047519</v>
      </c>
      <c r="H434" s="15">
        <f t="shared" si="33"/>
        <v>184.19530201047519</v>
      </c>
      <c r="I434" s="15">
        <f>SUMSQ($G$3:G434)/B434</f>
        <v>38138.386282902087</v>
      </c>
      <c r="J434" s="15">
        <f>SUM($H$3:H434)/B434</f>
        <v>156.3019288311439</v>
      </c>
      <c r="K434" s="15">
        <f t="shared" si="34"/>
        <v>44.38441012300607</v>
      </c>
      <c r="L434" s="15">
        <f>AVERAGE($K$3:K434)</f>
        <v>39.502260710236094</v>
      </c>
      <c r="M434" s="15">
        <f>SUM($G$3:G434)/J434</f>
        <v>-2.1280534808935134</v>
      </c>
    </row>
    <row r="435" spans="1:13" x14ac:dyDescent="0.3">
      <c r="A435" s="17">
        <v>41194.625</v>
      </c>
      <c r="B435" s="13">
        <v>433</v>
      </c>
      <c r="C435" s="15">
        <v>455</v>
      </c>
      <c r="D435" s="15" t="s">
        <v>2</v>
      </c>
      <c r="E435" s="15">
        <f t="shared" si="30"/>
        <v>540.88499328670423</v>
      </c>
      <c r="F435" s="13">
        <f t="shared" si="31"/>
        <v>562.35624160838017</v>
      </c>
      <c r="G435" s="13">
        <f t="shared" si="32"/>
        <v>107.35624160838017</v>
      </c>
      <c r="H435" s="15">
        <f t="shared" si="33"/>
        <v>107.35624160838017</v>
      </c>
      <c r="I435" s="15">
        <f>SUMSQ($G$3:G435)/B435</f>
        <v>38076.924334471085</v>
      </c>
      <c r="J435" s="15">
        <f>SUM($H$3:H435)/B435</f>
        <v>156.18889029252315</v>
      </c>
      <c r="K435" s="15">
        <f t="shared" si="34"/>
        <v>23.59477837546817</v>
      </c>
      <c r="L435" s="15">
        <f>AVERAGE($K$3:K435)</f>
        <v>39.465522875744711</v>
      </c>
      <c r="M435" s="15">
        <f>SUM($G$3:G435)/J435</f>
        <v>-1.4422448465394417</v>
      </c>
    </row>
    <row r="436" spans="1:13" x14ac:dyDescent="0.3">
      <c r="A436" s="17">
        <v>41194.666666666664</v>
      </c>
      <c r="B436" s="13">
        <v>434</v>
      </c>
      <c r="C436" s="15">
        <v>520</v>
      </c>
      <c r="D436" s="15" t="s">
        <v>2</v>
      </c>
      <c r="E436" s="15">
        <f t="shared" si="30"/>
        <v>536.70799462936338</v>
      </c>
      <c r="F436" s="13">
        <f t="shared" si="31"/>
        <v>540.88499328670423</v>
      </c>
      <c r="G436" s="13">
        <f t="shared" si="32"/>
        <v>20.88499328670423</v>
      </c>
      <c r="H436" s="15">
        <f t="shared" si="33"/>
        <v>20.88499328670423</v>
      </c>
      <c r="I436" s="15">
        <f>SUMSQ($G$3:G436)/B436</f>
        <v>37990.194515600379</v>
      </c>
      <c r="J436" s="15">
        <f>SUM($H$3:H436)/B436</f>
        <v>155.87713016117334</v>
      </c>
      <c r="K436" s="15">
        <f t="shared" si="34"/>
        <v>4.0163448628277365</v>
      </c>
      <c r="L436" s="15">
        <f>AVERAGE($K$3:K436)</f>
        <v>39.383842742074393</v>
      </c>
      <c r="M436" s="15">
        <f>SUM($G$3:G436)/J436</f>
        <v>-1.3111456992637716</v>
      </c>
    </row>
    <row r="437" spans="1:13" x14ac:dyDescent="0.3">
      <c r="A437" s="17">
        <v>41194.708333333336</v>
      </c>
      <c r="B437" s="13">
        <v>435</v>
      </c>
      <c r="C437" s="15">
        <v>837</v>
      </c>
      <c r="D437" s="15" t="s">
        <v>2</v>
      </c>
      <c r="E437" s="15">
        <f t="shared" si="30"/>
        <v>596.76639570349073</v>
      </c>
      <c r="F437" s="13">
        <f t="shared" si="31"/>
        <v>536.70799462936338</v>
      </c>
      <c r="G437" s="13">
        <f t="shared" si="32"/>
        <v>-300.29200537063662</v>
      </c>
      <c r="H437" s="15">
        <f t="shared" si="33"/>
        <v>300.29200537063662</v>
      </c>
      <c r="I437" s="15">
        <f>SUMSQ($G$3:G437)/B437</f>
        <v>38110.160248873755</v>
      </c>
      <c r="J437" s="15">
        <f>SUM($H$3:H437)/B437</f>
        <v>156.20911838004568</v>
      </c>
      <c r="K437" s="15">
        <f t="shared" si="34"/>
        <v>35.877181047865783</v>
      </c>
      <c r="L437" s="15">
        <f>AVERAGE($K$3:K437)</f>
        <v>39.375781450823339</v>
      </c>
      <c r="M437" s="15">
        <f>SUM($G$3:G437)/J437</f>
        <v>-3.2307309549447223</v>
      </c>
    </row>
    <row r="438" spans="1:13" x14ac:dyDescent="0.3">
      <c r="A438" s="17">
        <v>41194.75</v>
      </c>
      <c r="B438" s="13">
        <v>436</v>
      </c>
      <c r="C438" s="15">
        <v>642</v>
      </c>
      <c r="D438" s="15" t="s">
        <v>2</v>
      </c>
      <c r="E438" s="15">
        <f t="shared" si="30"/>
        <v>605.81311656279263</v>
      </c>
      <c r="F438" s="13">
        <f t="shared" si="31"/>
        <v>596.76639570349073</v>
      </c>
      <c r="G438" s="13">
        <f t="shared" si="32"/>
        <v>-45.23360429650927</v>
      </c>
      <c r="H438" s="15">
        <f t="shared" si="33"/>
        <v>45.23360429650927</v>
      </c>
      <c r="I438" s="15">
        <f>SUMSQ($G$3:G438)/B438</f>
        <v>38027.444466095723</v>
      </c>
      <c r="J438" s="15">
        <f>SUM($H$3:H438)/B438</f>
        <v>155.95458738444123</v>
      </c>
      <c r="K438" s="15">
        <f t="shared" si="34"/>
        <v>7.0457327564656183</v>
      </c>
      <c r="L438" s="15">
        <f>AVERAGE($K$3:K438)</f>
        <v>39.301629962992244</v>
      </c>
      <c r="M438" s="15">
        <f>SUM($G$3:G438)/J438</f>
        <v>-3.5260472148599868</v>
      </c>
    </row>
    <row r="439" spans="1:13" x14ac:dyDescent="0.3">
      <c r="A439" s="17">
        <v>41194.791666666664</v>
      </c>
      <c r="B439" s="13">
        <v>437</v>
      </c>
      <c r="C439" s="15">
        <v>493</v>
      </c>
      <c r="D439" s="15" t="s">
        <v>2</v>
      </c>
      <c r="E439" s="15">
        <f t="shared" si="30"/>
        <v>583.25049325023417</v>
      </c>
      <c r="F439" s="13">
        <f t="shared" si="31"/>
        <v>605.81311656279263</v>
      </c>
      <c r="G439" s="13">
        <f t="shared" si="32"/>
        <v>112.81311656279263</v>
      </c>
      <c r="H439" s="15">
        <f t="shared" si="33"/>
        <v>112.81311656279263</v>
      </c>
      <c r="I439" s="15">
        <f>SUMSQ($G$3:G439)/B439</f>
        <v>37969.548252829169</v>
      </c>
      <c r="J439" s="15">
        <f>SUM($H$3:H439)/B439</f>
        <v>155.8558654832475</v>
      </c>
      <c r="K439" s="15">
        <f t="shared" si="34"/>
        <v>22.882985104014733</v>
      </c>
      <c r="L439" s="15">
        <f>AVERAGE($K$3:K439)</f>
        <v>39.264058693292064</v>
      </c>
      <c r="M439" s="15">
        <f>SUM($G$3:G439)/J439</f>
        <v>-2.8044508981006966</v>
      </c>
    </row>
    <row r="440" spans="1:13" x14ac:dyDescent="0.3">
      <c r="A440" s="17">
        <v>41194.833333333336</v>
      </c>
      <c r="B440" s="13">
        <v>438</v>
      </c>
      <c r="C440" s="15">
        <v>308</v>
      </c>
      <c r="D440" s="15" t="s">
        <v>2</v>
      </c>
      <c r="E440" s="15">
        <f t="shared" si="30"/>
        <v>528.20039460018734</v>
      </c>
      <c r="F440" s="13">
        <f t="shared" si="31"/>
        <v>583.25049325023417</v>
      </c>
      <c r="G440" s="13">
        <f t="shared" si="32"/>
        <v>275.25049325023417</v>
      </c>
      <c r="H440" s="15">
        <f t="shared" si="33"/>
        <v>275.25049325023417</v>
      </c>
      <c r="I440" s="15">
        <f>SUMSQ($G$3:G440)/B440</f>
        <v>38055.834293426582</v>
      </c>
      <c r="J440" s="15">
        <f>SUM($H$3:H440)/B440</f>
        <v>156.12845595760135</v>
      </c>
      <c r="K440" s="15">
        <f t="shared" si="34"/>
        <v>89.367043263063039</v>
      </c>
      <c r="L440" s="15">
        <f>AVERAGE($K$3:K440)</f>
        <v>39.378449069022139</v>
      </c>
      <c r="M440" s="15">
        <f>SUM($G$3:G440)/J440</f>
        <v>-1.0365799603018571</v>
      </c>
    </row>
    <row r="441" spans="1:13" x14ac:dyDescent="0.3">
      <c r="A441" s="17">
        <v>41195.625</v>
      </c>
      <c r="B441" s="13">
        <v>439</v>
      </c>
      <c r="C441" s="15">
        <v>499</v>
      </c>
      <c r="D441" s="15" t="s">
        <v>2</v>
      </c>
      <c r="E441" s="15">
        <f t="shared" si="30"/>
        <v>522.36031568014982</v>
      </c>
      <c r="F441" s="13">
        <f t="shared" si="31"/>
        <v>528.20039460018734</v>
      </c>
      <c r="G441" s="13">
        <f t="shared" si="32"/>
        <v>29.200394600187337</v>
      </c>
      <c r="H441" s="15">
        <f t="shared" si="33"/>
        <v>29.200394600187337</v>
      </c>
      <c r="I441" s="15">
        <f>SUMSQ($G$3:G441)/B441</f>
        <v>37971.089028623348</v>
      </c>
      <c r="J441" s="15">
        <f>SUM($H$3:H441)/B441</f>
        <v>155.83932597728835</v>
      </c>
      <c r="K441" s="15">
        <f t="shared" si="34"/>
        <v>5.8517824850074822</v>
      </c>
      <c r="L441" s="15">
        <f>AVERAGE($K$3:K441)</f>
        <v>39.302078530106378</v>
      </c>
      <c r="M441" s="15">
        <f>SUM($G$3:G441)/J441</f>
        <v>-0.85112812986411279</v>
      </c>
    </row>
    <row r="442" spans="1:13" x14ac:dyDescent="0.3">
      <c r="A442" s="17">
        <v>41195.666666666664</v>
      </c>
      <c r="B442" s="13">
        <v>440</v>
      </c>
      <c r="C442" s="15">
        <v>534.428</v>
      </c>
      <c r="D442" s="15" t="s">
        <v>2</v>
      </c>
      <c r="E442" s="15">
        <f t="shared" si="30"/>
        <v>524.7738525441199</v>
      </c>
      <c r="F442" s="13">
        <f t="shared" si="31"/>
        <v>522.36031568014982</v>
      </c>
      <c r="G442" s="13">
        <f t="shared" si="32"/>
        <v>-12.067684319850173</v>
      </c>
      <c r="H442" s="15">
        <f t="shared" si="33"/>
        <v>12.067684319850173</v>
      </c>
      <c r="I442" s="15">
        <f>SUMSQ($G$3:G442)/B442</f>
        <v>37885.12207402385</v>
      </c>
      <c r="J442" s="15">
        <f>SUM($H$3:H442)/B442</f>
        <v>155.51257224624871</v>
      </c>
      <c r="K442" s="15">
        <f t="shared" si="34"/>
        <v>2.2580561497245975</v>
      </c>
      <c r="L442" s="15">
        <f>AVERAGE($K$3:K442)</f>
        <v>39.217887570150964</v>
      </c>
      <c r="M442" s="15">
        <f>SUM($G$3:G442)/J442</f>
        <v>-0.93051588246540684</v>
      </c>
    </row>
    <row r="443" spans="1:13" x14ac:dyDescent="0.3">
      <c r="A443" s="17">
        <v>41195.708333333336</v>
      </c>
      <c r="B443" s="13">
        <v>441</v>
      </c>
      <c r="C443" s="15">
        <v>528</v>
      </c>
      <c r="D443" s="15" t="s">
        <v>2</v>
      </c>
      <c r="E443" s="15">
        <f t="shared" si="30"/>
        <v>525.4190820352959</v>
      </c>
      <c r="F443" s="13">
        <f t="shared" si="31"/>
        <v>524.7738525441199</v>
      </c>
      <c r="G443" s="13">
        <f t="shared" si="32"/>
        <v>-3.2261474558800955</v>
      </c>
      <c r="H443" s="15">
        <f t="shared" si="33"/>
        <v>3.2261474558800955</v>
      </c>
      <c r="I443" s="15">
        <f>SUMSQ($G$3:G443)/B443</f>
        <v>37799.238368702725</v>
      </c>
      <c r="J443" s="15">
        <f>SUM($H$3:H443)/B443</f>
        <v>155.16725155511406</v>
      </c>
      <c r="K443" s="15">
        <f t="shared" si="34"/>
        <v>0.61101277573486656</v>
      </c>
      <c r="L443" s="15">
        <f>AVERAGE($K$3:K443)</f>
        <v>39.130343636376779</v>
      </c>
      <c r="M443" s="15">
        <f>SUM($G$3:G443)/J443</f>
        <v>-0.95337814114416408</v>
      </c>
    </row>
    <row r="444" spans="1:13" x14ac:dyDescent="0.3">
      <c r="A444" s="17">
        <v>41195.75</v>
      </c>
      <c r="B444" s="13">
        <v>442</v>
      </c>
      <c r="C444" s="15">
        <v>473</v>
      </c>
      <c r="D444" s="15" t="s">
        <v>2</v>
      </c>
      <c r="E444" s="15">
        <f t="shared" si="30"/>
        <v>514.93526562823672</v>
      </c>
      <c r="F444" s="13">
        <f t="shared" si="31"/>
        <v>525.4190820352959</v>
      </c>
      <c r="G444" s="13">
        <f t="shared" si="32"/>
        <v>52.419082035295901</v>
      </c>
      <c r="H444" s="15">
        <f t="shared" si="33"/>
        <v>52.419082035295901</v>
      </c>
      <c r="I444" s="15">
        <f>SUMSQ($G$3:G444)/B444</f>
        <v>37719.936381808424</v>
      </c>
      <c r="J444" s="15">
        <f>SUM($H$3:H444)/B444</f>
        <v>154.93478963312353</v>
      </c>
      <c r="K444" s="15">
        <f t="shared" si="34"/>
        <v>11.08225835841351</v>
      </c>
      <c r="L444" s="15">
        <f>AVERAGE($K$3:K444)</f>
        <v>39.066886429865548</v>
      </c>
      <c r="M444" s="15">
        <f>SUM($G$3:G444)/J444</f>
        <v>-0.61647861042015906</v>
      </c>
    </row>
    <row r="445" spans="1:13" x14ac:dyDescent="0.3">
      <c r="A445" s="17">
        <v>41195.791666666664</v>
      </c>
      <c r="B445" s="13">
        <v>443</v>
      </c>
      <c r="C445" s="15">
        <v>332</v>
      </c>
      <c r="D445" s="15" t="s">
        <v>2</v>
      </c>
      <c r="E445" s="15">
        <f t="shared" si="30"/>
        <v>478.34821250258938</v>
      </c>
      <c r="F445" s="13">
        <f t="shared" si="31"/>
        <v>514.93526562823672</v>
      </c>
      <c r="G445" s="13">
        <f t="shared" si="32"/>
        <v>182.93526562823672</v>
      </c>
      <c r="H445" s="15">
        <f t="shared" si="33"/>
        <v>182.93526562823672</v>
      </c>
      <c r="I445" s="15">
        <f>SUMSQ($G$3:G445)/B445</f>
        <v>37710.332262234304</v>
      </c>
      <c r="J445" s="15">
        <f>SUM($H$3:H445)/B445</f>
        <v>154.99799612521184</v>
      </c>
      <c r="K445" s="15">
        <f t="shared" si="34"/>
        <v>55.100983622962865</v>
      </c>
      <c r="L445" s="15">
        <f>AVERAGE($K$3:K445)</f>
        <v>39.10308078018857</v>
      </c>
      <c r="M445" s="15">
        <f>SUM($G$3:G445)/J445</f>
        <v>0.56401556145827614</v>
      </c>
    </row>
    <row r="446" spans="1:13" x14ac:dyDescent="0.3">
      <c r="A446" s="17">
        <v>41195.833333333336</v>
      </c>
      <c r="B446" s="13">
        <v>444</v>
      </c>
      <c r="C446" s="15">
        <v>255</v>
      </c>
      <c r="D446" s="15" t="s">
        <v>2</v>
      </c>
      <c r="E446" s="15">
        <f t="shared" si="30"/>
        <v>433.67857000207152</v>
      </c>
      <c r="F446" s="13">
        <f t="shared" si="31"/>
        <v>478.34821250258938</v>
      </c>
      <c r="G446" s="13">
        <f t="shared" si="32"/>
        <v>223.34821250258938</v>
      </c>
      <c r="H446" s="15">
        <f t="shared" si="33"/>
        <v>223.34821250258938</v>
      </c>
      <c r="I446" s="15">
        <f>SUMSQ($G$3:G446)/B446</f>
        <v>37737.751387833108</v>
      </c>
      <c r="J446" s="15">
        <f>SUM($H$3:H446)/B446</f>
        <v>155.15193805398971</v>
      </c>
      <c r="K446" s="15">
        <f t="shared" si="34"/>
        <v>87.587534314740935</v>
      </c>
      <c r="L446" s="15">
        <f>AVERAGE($K$3:K446)</f>
        <v>39.212279999860989</v>
      </c>
      <c r="M446" s="15">
        <f>SUM($G$3:G446)/J446</f>
        <v>2.0030010466509092</v>
      </c>
    </row>
    <row r="447" spans="1:13" x14ac:dyDescent="0.3">
      <c r="A447" s="17">
        <v>41196.625</v>
      </c>
      <c r="B447" s="13">
        <v>445</v>
      </c>
      <c r="C447" s="15">
        <v>499</v>
      </c>
      <c r="D447" s="15" t="s">
        <v>2</v>
      </c>
      <c r="E447" s="15">
        <f t="shared" si="30"/>
        <v>446.74285600165723</v>
      </c>
      <c r="F447" s="13">
        <f t="shared" si="31"/>
        <v>433.67857000207152</v>
      </c>
      <c r="G447" s="13">
        <f t="shared" si="32"/>
        <v>-65.321429997928476</v>
      </c>
      <c r="H447" s="15">
        <f t="shared" si="33"/>
        <v>65.321429997928476</v>
      </c>
      <c r="I447" s="15">
        <f>SUMSQ($G$3:G447)/B447</f>
        <v>37662.535967224438</v>
      </c>
      <c r="J447" s="15">
        <f>SUM($H$3:H447)/B447</f>
        <v>154.95007174375138</v>
      </c>
      <c r="K447" s="15">
        <f t="shared" si="34"/>
        <v>13.0904669334526</v>
      </c>
      <c r="L447" s="15">
        <f>AVERAGE($K$3:K447)</f>
        <v>39.153579296340965</v>
      </c>
      <c r="M447" s="15">
        <f>SUM($G$3:G447)/J447</f>
        <v>1.5840461482330876</v>
      </c>
    </row>
    <row r="448" spans="1:13" x14ac:dyDescent="0.3">
      <c r="A448" s="17">
        <v>41196.666666666664</v>
      </c>
      <c r="B448" s="13">
        <v>446</v>
      </c>
      <c r="C448" s="15">
        <v>534.428</v>
      </c>
      <c r="D448" s="15" t="s">
        <v>2</v>
      </c>
      <c r="E448" s="15">
        <f t="shared" si="30"/>
        <v>464.27988480132581</v>
      </c>
      <c r="F448" s="13">
        <f t="shared" si="31"/>
        <v>446.74285600165723</v>
      </c>
      <c r="G448" s="13">
        <f t="shared" si="32"/>
        <v>-87.685143998342767</v>
      </c>
      <c r="H448" s="15">
        <f t="shared" si="33"/>
        <v>87.685143998342767</v>
      </c>
      <c r="I448" s="15">
        <f>SUMSQ($G$3:G448)/B448</f>
        <v>37595.330022181355</v>
      </c>
      <c r="J448" s="15">
        <f>SUM($H$3:H448)/B448</f>
        <v>154.79925352010696</v>
      </c>
      <c r="K448" s="15">
        <f t="shared" si="34"/>
        <v>16.407288539960998</v>
      </c>
      <c r="L448" s="15">
        <f>AVERAGE($K$3:K448)</f>
        <v>39.102578644420831</v>
      </c>
      <c r="M448" s="15">
        <f>SUM($G$3:G448)/J448</f>
        <v>1.0191452266615439</v>
      </c>
    </row>
    <row r="449" spans="1:13" x14ac:dyDescent="0.3">
      <c r="A449" s="17">
        <v>41196.708333333336</v>
      </c>
      <c r="B449" s="13">
        <v>447</v>
      </c>
      <c r="C449" s="15">
        <v>539</v>
      </c>
      <c r="D449" s="15" t="s">
        <v>2</v>
      </c>
      <c r="E449" s="15">
        <f t="shared" si="30"/>
        <v>479.22390784106068</v>
      </c>
      <c r="F449" s="13">
        <f t="shared" si="31"/>
        <v>464.27988480132581</v>
      </c>
      <c r="G449" s="13">
        <f t="shared" si="32"/>
        <v>-74.720115198674193</v>
      </c>
      <c r="H449" s="15">
        <f t="shared" si="33"/>
        <v>74.720115198674193</v>
      </c>
      <c r="I449" s="15">
        <f>SUMSQ($G$3:G449)/B449</f>
        <v>37523.714285253212</v>
      </c>
      <c r="J449" s="15">
        <f>SUM($H$3:H449)/B449</f>
        <v>154.62010555965634</v>
      </c>
      <c r="K449" s="15">
        <f t="shared" si="34"/>
        <v>13.862730092518403</v>
      </c>
      <c r="L449" s="15">
        <f>AVERAGE($K$3:K449)</f>
        <v>39.04611365884611</v>
      </c>
      <c r="M449" s="15">
        <f>SUM($G$3:G449)/J449</f>
        <v>0.53707637060869162</v>
      </c>
    </row>
    <row r="450" spans="1:13" x14ac:dyDescent="0.3">
      <c r="A450" s="17">
        <v>41196.75</v>
      </c>
      <c r="B450" s="13">
        <v>448</v>
      </c>
      <c r="C450" s="15">
        <v>453</v>
      </c>
      <c r="D450" s="15" t="s">
        <v>2</v>
      </c>
      <c r="E450" s="15">
        <f t="shared" si="30"/>
        <v>473.97912627284859</v>
      </c>
      <c r="F450" s="13">
        <f t="shared" si="31"/>
        <v>479.22390784106068</v>
      </c>
      <c r="G450" s="13">
        <f t="shared" si="32"/>
        <v>26.223907841060679</v>
      </c>
      <c r="H450" s="15">
        <f t="shared" si="33"/>
        <v>26.223907841060679</v>
      </c>
      <c r="I450" s="15">
        <f>SUMSQ($G$3:G450)/B450</f>
        <v>37441.491024220188</v>
      </c>
      <c r="J450" s="15">
        <f>SUM($H$3:H450)/B450</f>
        <v>154.33350690403449</v>
      </c>
      <c r="K450" s="15">
        <f t="shared" si="34"/>
        <v>5.7889421282694657</v>
      </c>
      <c r="L450" s="15">
        <f>AVERAGE($K$3:K450)</f>
        <v>38.971878900965358</v>
      </c>
      <c r="M450" s="15">
        <f>SUM($G$3:G450)/J450</f>
        <v>0.70799086439548342</v>
      </c>
    </row>
    <row r="451" spans="1:13" x14ac:dyDescent="0.3">
      <c r="A451" s="17">
        <v>41196.791666666664</v>
      </c>
      <c r="B451" s="13">
        <v>449</v>
      </c>
      <c r="C451" s="15">
        <v>336</v>
      </c>
      <c r="D451" s="15" t="s">
        <v>2</v>
      </c>
      <c r="E451" s="15">
        <f t="shared" si="30"/>
        <v>446.38330101827887</v>
      </c>
      <c r="F451" s="13">
        <f t="shared" si="31"/>
        <v>473.97912627284859</v>
      </c>
      <c r="G451" s="13">
        <f t="shared" si="32"/>
        <v>137.97912627284859</v>
      </c>
      <c r="H451" s="15">
        <f t="shared" si="33"/>
        <v>137.97912627284859</v>
      </c>
      <c r="I451" s="15">
        <f>SUMSQ($G$3:G451)/B451</f>
        <v>37400.503826587221</v>
      </c>
      <c r="J451" s="15">
        <f>SUM($H$3:H451)/B451</f>
        <v>154.29708289372007</v>
      </c>
      <c r="K451" s="15">
        <f t="shared" si="34"/>
        <v>41.065216152633511</v>
      </c>
      <c r="L451" s="15">
        <f>AVERAGE($K$3:K451)</f>
        <v>38.976541122015846</v>
      </c>
      <c r="M451" s="15">
        <f>SUM($G$3:G451)/J451</f>
        <v>1.6024012547361337</v>
      </c>
    </row>
    <row r="452" spans="1:13" x14ac:dyDescent="0.3">
      <c r="A452" s="17">
        <v>41196.833333333336</v>
      </c>
      <c r="B452" s="13">
        <v>450</v>
      </c>
      <c r="C452" s="15">
        <v>246</v>
      </c>
      <c r="D452" s="15" t="s">
        <v>2</v>
      </c>
      <c r="E452" s="15">
        <f t="shared" ref="E452:E515" si="35">$P$2*C452+(1-$P$2)*E451</f>
        <v>406.30664081462311</v>
      </c>
      <c r="F452" s="13">
        <f t="shared" ref="F452:F515" si="36">E451</f>
        <v>446.38330101827887</v>
      </c>
      <c r="G452" s="13">
        <f t="shared" ref="G452:G515" si="37">F452-C452</f>
        <v>200.38330101827887</v>
      </c>
      <c r="H452" s="15">
        <f t="shared" ref="H452:H515" si="38">ABS(G452)</f>
        <v>200.38330101827887</v>
      </c>
      <c r="I452" s="15">
        <f>SUMSQ($G$3:G452)/B452</f>
        <v>37406.621523254769</v>
      </c>
      <c r="J452" s="15">
        <f>SUM($H$3:H452)/B452</f>
        <v>154.39949671177465</v>
      </c>
      <c r="K452" s="15">
        <f t="shared" ref="K452:K515" si="39">(H452/C452)*100</f>
        <v>81.45662643019466</v>
      </c>
      <c r="L452" s="15">
        <f>AVERAGE($K$3:K452)</f>
        <v>39.070941311589571</v>
      </c>
      <c r="M452" s="15">
        <f>SUM($G$3:G452)/J452</f>
        <v>2.8991619129750994</v>
      </c>
    </row>
    <row r="453" spans="1:13" x14ac:dyDescent="0.3">
      <c r="A453" s="17">
        <v>41197.625</v>
      </c>
      <c r="B453" s="13">
        <v>451</v>
      </c>
      <c r="C453" s="15">
        <v>260</v>
      </c>
      <c r="D453" s="15" t="s">
        <v>2</v>
      </c>
      <c r="E453" s="15">
        <f t="shared" si="35"/>
        <v>377.04531265169851</v>
      </c>
      <c r="F453" s="13">
        <f t="shared" si="36"/>
        <v>406.30664081462311</v>
      </c>
      <c r="G453" s="13">
        <f t="shared" si="37"/>
        <v>146.30664081462311</v>
      </c>
      <c r="H453" s="15">
        <f t="shared" si="38"/>
        <v>146.30664081462311</v>
      </c>
      <c r="I453" s="15">
        <f>SUMSQ($G$3:G453)/B453</f>
        <v>37371.142613328389</v>
      </c>
      <c r="J453" s="15">
        <f>SUM($H$3:H453)/B453</f>
        <v>154.38155246366568</v>
      </c>
      <c r="K453" s="15">
        <f t="shared" si="39"/>
        <v>56.271784928701194</v>
      </c>
      <c r="L453" s="15">
        <f>AVERAGE($K$3:K453)</f>
        <v>39.109080654421305</v>
      </c>
      <c r="M453" s="15">
        <f>SUM($G$3:G453)/J453</f>
        <v>3.8471939916766242</v>
      </c>
    </row>
    <row r="454" spans="1:13" x14ac:dyDescent="0.3">
      <c r="A454" s="17">
        <v>41197.666666666664</v>
      </c>
      <c r="B454" s="13">
        <v>452</v>
      </c>
      <c r="C454" s="15">
        <v>447</v>
      </c>
      <c r="D454" s="15" t="s">
        <v>2</v>
      </c>
      <c r="E454" s="15">
        <f t="shared" si="35"/>
        <v>391.03625012135888</v>
      </c>
      <c r="F454" s="13">
        <f t="shared" si="36"/>
        <v>377.04531265169851</v>
      </c>
      <c r="G454" s="13">
        <f t="shared" si="37"/>
        <v>-69.954687348301491</v>
      </c>
      <c r="H454" s="15">
        <f t="shared" si="38"/>
        <v>69.954687348301491</v>
      </c>
      <c r="I454" s="15">
        <f>SUMSQ($G$3:G454)/B454</f>
        <v>37299.289771887394</v>
      </c>
      <c r="J454" s="15">
        <f>SUM($H$3:H454)/B454</f>
        <v>154.19476736385292</v>
      </c>
      <c r="K454" s="15">
        <f t="shared" si="39"/>
        <v>15.649818198725166</v>
      </c>
      <c r="L454" s="15">
        <f>AVERAGE($K$3:K454)</f>
        <v>39.057179631289237</v>
      </c>
      <c r="M454" s="15">
        <f>SUM($G$3:G454)/J454</f>
        <v>3.3981768815746265</v>
      </c>
    </row>
    <row r="455" spans="1:13" x14ac:dyDescent="0.3">
      <c r="A455" s="17">
        <v>41197.708333333336</v>
      </c>
      <c r="B455" s="13">
        <v>453</v>
      </c>
      <c r="C455" s="15">
        <v>766</v>
      </c>
      <c r="D455" s="15" t="s">
        <v>2</v>
      </c>
      <c r="E455" s="15">
        <f t="shared" si="35"/>
        <v>466.02900009708719</v>
      </c>
      <c r="F455" s="13">
        <f t="shared" si="36"/>
        <v>391.03625012135888</v>
      </c>
      <c r="G455" s="13">
        <f t="shared" si="37"/>
        <v>-374.96374987864112</v>
      </c>
      <c r="H455" s="15">
        <f t="shared" si="38"/>
        <v>374.96374987864112</v>
      </c>
      <c r="I455" s="15">
        <f>SUMSQ($G$3:G455)/B455</f>
        <v>37527.321833589747</v>
      </c>
      <c r="J455" s="15">
        <f>SUM($H$3:H455)/B455</f>
        <v>154.68211611112619</v>
      </c>
      <c r="K455" s="15">
        <f t="shared" si="39"/>
        <v>48.95088118520119</v>
      </c>
      <c r="L455" s="15">
        <f>AVERAGE($K$3:K455)</f>
        <v>39.079020032070503</v>
      </c>
      <c r="M455" s="15">
        <f>SUM($G$3:G455)/J455</f>
        <v>0.96337797531761882</v>
      </c>
    </row>
    <row r="456" spans="1:13" x14ac:dyDescent="0.3">
      <c r="A456" s="17">
        <v>41197.75</v>
      </c>
      <c r="B456" s="13">
        <v>454</v>
      </c>
      <c r="C456" s="15">
        <v>592</v>
      </c>
      <c r="D456" s="15" t="s">
        <v>2</v>
      </c>
      <c r="E456" s="15">
        <f t="shared" si="35"/>
        <v>491.22320007766973</v>
      </c>
      <c r="F456" s="13">
        <f t="shared" si="36"/>
        <v>466.02900009708719</v>
      </c>
      <c r="G456" s="13">
        <f t="shared" si="37"/>
        <v>-125.97099990291281</v>
      </c>
      <c r="H456" s="15">
        <f t="shared" si="38"/>
        <v>125.97099990291281</v>
      </c>
      <c r="I456" s="15">
        <f>SUMSQ($G$3:G456)/B456</f>
        <v>37479.615602274658</v>
      </c>
      <c r="J456" s="15">
        <f>SUM($H$3:H456)/B456</f>
        <v>154.61887576705524</v>
      </c>
      <c r="K456" s="15">
        <f t="shared" si="39"/>
        <v>21.278885118735271</v>
      </c>
      <c r="L456" s="15">
        <f>AVERAGE($K$3:K456)</f>
        <v>39.039812686446417</v>
      </c>
      <c r="M456" s="15">
        <f>SUM($G$3:G456)/J456</f>
        <v>0.14905259024641851</v>
      </c>
    </row>
    <row r="457" spans="1:13" x14ac:dyDescent="0.3">
      <c r="A457" s="17">
        <v>41197.791666666664</v>
      </c>
      <c r="B457" s="13">
        <v>455</v>
      </c>
      <c r="C457" s="15">
        <v>239</v>
      </c>
      <c r="D457" s="15" t="s">
        <v>2</v>
      </c>
      <c r="E457" s="15">
        <f t="shared" si="35"/>
        <v>440.7785600621358</v>
      </c>
      <c r="F457" s="13">
        <f t="shared" si="36"/>
        <v>491.22320007766973</v>
      </c>
      <c r="G457" s="13">
        <f t="shared" si="37"/>
        <v>252.22320007766973</v>
      </c>
      <c r="H457" s="15">
        <f t="shared" si="38"/>
        <v>252.22320007766973</v>
      </c>
      <c r="I457" s="15">
        <f>SUMSQ($G$3:G457)/B457</f>
        <v>37537.059398000252</v>
      </c>
      <c r="J457" s="15">
        <f>SUM($H$3:H457)/B457</f>
        <v>154.83339076554012</v>
      </c>
      <c r="K457" s="15">
        <f t="shared" si="39"/>
        <v>105.53271969776976</v>
      </c>
      <c r="L457" s="15">
        <f>AVERAGE($K$3:K457)</f>
        <v>39.185950943614166</v>
      </c>
      <c r="M457" s="15">
        <f>SUM($G$3:G457)/J457</f>
        <v>1.7778435429898418</v>
      </c>
    </row>
    <row r="458" spans="1:13" x14ac:dyDescent="0.3">
      <c r="A458" s="17">
        <v>41197.833333333336</v>
      </c>
      <c r="B458" s="13">
        <v>456</v>
      </c>
      <c r="C458" s="15">
        <v>256</v>
      </c>
      <c r="D458" s="15" t="s">
        <v>2</v>
      </c>
      <c r="E458" s="15">
        <f t="shared" si="35"/>
        <v>403.82284804970863</v>
      </c>
      <c r="F458" s="13">
        <f t="shared" si="36"/>
        <v>440.7785600621358</v>
      </c>
      <c r="G458" s="13">
        <f t="shared" si="37"/>
        <v>184.7785600621358</v>
      </c>
      <c r="H458" s="15">
        <f t="shared" si="38"/>
        <v>184.7785600621358</v>
      </c>
      <c r="I458" s="15">
        <f>SUMSQ($G$3:G458)/B458</f>
        <v>37529.616540238487</v>
      </c>
      <c r="J458" s="15">
        <f>SUM($H$3:H458)/B458</f>
        <v>154.89905999645373</v>
      </c>
      <c r="K458" s="15">
        <f t="shared" si="39"/>
        <v>72.179125024271798</v>
      </c>
      <c r="L458" s="15">
        <f>AVERAGE($K$3:K458)</f>
        <v>39.25830439554543</v>
      </c>
      <c r="M458" s="15">
        <f>SUM($G$3:G458)/J458</f>
        <v>2.9699864162145766</v>
      </c>
    </row>
    <row r="459" spans="1:13" x14ac:dyDescent="0.3">
      <c r="A459" s="17">
        <v>41198.625</v>
      </c>
      <c r="B459" s="13">
        <v>457</v>
      </c>
      <c r="C459" s="15">
        <v>346</v>
      </c>
      <c r="D459" s="15" t="s">
        <v>2</v>
      </c>
      <c r="E459" s="15">
        <f t="shared" si="35"/>
        <v>392.25827843976691</v>
      </c>
      <c r="F459" s="13">
        <f t="shared" si="36"/>
        <v>403.82284804970863</v>
      </c>
      <c r="G459" s="13">
        <f t="shared" si="37"/>
        <v>57.822848049708625</v>
      </c>
      <c r="H459" s="15">
        <f t="shared" si="38"/>
        <v>57.822848049708625</v>
      </c>
      <c r="I459" s="15">
        <f>SUMSQ($G$3:G459)/B459</f>
        <v>37454.810993665931</v>
      </c>
      <c r="J459" s="15">
        <f>SUM($H$3:H459)/B459</f>
        <v>154.68663940138427</v>
      </c>
      <c r="K459" s="15">
        <f t="shared" si="39"/>
        <v>16.711805794713474</v>
      </c>
      <c r="L459" s="15">
        <f>AVERAGE($K$3:K459)</f>
        <v>39.208968512392623</v>
      </c>
      <c r="M459" s="15">
        <f>SUM($G$3:G459)/J459</f>
        <v>3.347871245555992</v>
      </c>
    </row>
    <row r="460" spans="1:13" x14ac:dyDescent="0.3">
      <c r="A460" s="17">
        <v>41198.666666666664</v>
      </c>
      <c r="B460" s="13">
        <v>458</v>
      </c>
      <c r="C460" s="15">
        <v>446</v>
      </c>
      <c r="D460" s="15" t="s">
        <v>2</v>
      </c>
      <c r="E460" s="15">
        <f t="shared" si="35"/>
        <v>403.00662275181355</v>
      </c>
      <c r="F460" s="13">
        <f t="shared" si="36"/>
        <v>392.25827843976691</v>
      </c>
      <c r="G460" s="13">
        <f t="shared" si="37"/>
        <v>-53.741721560233088</v>
      </c>
      <c r="H460" s="15">
        <f t="shared" si="38"/>
        <v>53.741721560233088</v>
      </c>
      <c r="I460" s="15">
        <f>SUMSQ($G$3:G460)/B460</f>
        <v>37379.337984151942</v>
      </c>
      <c r="J460" s="15">
        <f>SUM($H$3:H460)/B460</f>
        <v>154.46623565063939</v>
      </c>
      <c r="K460" s="15">
        <f t="shared" si="39"/>
        <v>12.049713354312351</v>
      </c>
      <c r="L460" s="15">
        <f>AVERAGE($K$3:K460)</f>
        <v>39.14966882864136</v>
      </c>
      <c r="M460" s="15">
        <f>SUM($G$3:G460)/J460</f>
        <v>3.0047293417124759</v>
      </c>
    </row>
    <row r="461" spans="1:13" x14ac:dyDescent="0.3">
      <c r="A461" s="17">
        <v>41198.708333333336</v>
      </c>
      <c r="B461" s="13">
        <v>459</v>
      </c>
      <c r="C461" s="15">
        <v>844.428</v>
      </c>
      <c r="D461" s="15" t="s">
        <v>2</v>
      </c>
      <c r="E461" s="15">
        <f t="shared" si="35"/>
        <v>491.29089820145089</v>
      </c>
      <c r="F461" s="13">
        <f t="shared" si="36"/>
        <v>403.00662275181355</v>
      </c>
      <c r="G461" s="13">
        <f t="shared" si="37"/>
        <v>-441.42137724818645</v>
      </c>
      <c r="H461" s="15">
        <f t="shared" si="38"/>
        <v>441.42137724818645</v>
      </c>
      <c r="I461" s="15">
        <f>SUMSQ($G$3:G461)/B461</f>
        <v>37722.417492447225</v>
      </c>
      <c r="J461" s="15">
        <f>SUM($H$3:H461)/B461</f>
        <v>155.09141025106979</v>
      </c>
      <c r="K461" s="15">
        <f t="shared" si="39"/>
        <v>52.274602126905599</v>
      </c>
      <c r="L461" s="15">
        <f>AVERAGE($K$3:K461)</f>
        <v>39.178263454563499</v>
      </c>
      <c r="M461" s="15">
        <f>SUM($G$3:G461)/J461</f>
        <v>0.14641593160061395</v>
      </c>
    </row>
    <row r="462" spans="1:13" x14ac:dyDescent="0.3">
      <c r="A462" s="17">
        <v>41198.75</v>
      </c>
      <c r="B462" s="13">
        <v>460</v>
      </c>
      <c r="C462" s="15">
        <v>811.56399999999996</v>
      </c>
      <c r="D462" s="15" t="s">
        <v>2</v>
      </c>
      <c r="E462" s="15">
        <f t="shared" si="35"/>
        <v>555.3455185611607</v>
      </c>
      <c r="F462" s="13">
        <f t="shared" si="36"/>
        <v>491.29089820145089</v>
      </c>
      <c r="G462" s="13">
        <f t="shared" si="37"/>
        <v>-320.27310179854908</v>
      </c>
      <c r="H462" s="15">
        <f t="shared" si="38"/>
        <v>320.27310179854908</v>
      </c>
      <c r="I462" s="15">
        <f>SUMSQ($G$3:G462)/B462</f>
        <v>37863.401062541168</v>
      </c>
      <c r="J462" s="15">
        <f>SUM($H$3:H462)/B462</f>
        <v>155.45050088486863</v>
      </c>
      <c r="K462" s="15">
        <f t="shared" si="39"/>
        <v>39.463690084645094</v>
      </c>
      <c r="L462" s="15">
        <f>AVERAGE($K$3:K462)</f>
        <v>39.178883947237594</v>
      </c>
      <c r="M462" s="15">
        <f>SUM($G$3:G462)/J462</f>
        <v>-1.9142122205432555</v>
      </c>
    </row>
    <row r="463" spans="1:13" x14ac:dyDescent="0.3">
      <c r="A463" s="17">
        <v>41198.791666666664</v>
      </c>
      <c r="B463" s="13">
        <v>461</v>
      </c>
      <c r="C463" s="15">
        <v>531</v>
      </c>
      <c r="D463" s="15" t="s">
        <v>2</v>
      </c>
      <c r="E463" s="15">
        <f t="shared" si="35"/>
        <v>550.47641484892858</v>
      </c>
      <c r="F463" s="13">
        <f t="shared" si="36"/>
        <v>555.3455185611607</v>
      </c>
      <c r="G463" s="13">
        <f t="shared" si="37"/>
        <v>24.345518561160702</v>
      </c>
      <c r="H463" s="15">
        <f t="shared" si="38"/>
        <v>24.345518561160702</v>
      </c>
      <c r="I463" s="15">
        <f>SUMSQ($G$3:G463)/B463</f>
        <v>37782.553564084497</v>
      </c>
      <c r="J463" s="15">
        <f>SUM($H$3:H463)/B463</f>
        <v>155.16610829848318</v>
      </c>
      <c r="K463" s="15">
        <f t="shared" si="39"/>
        <v>4.5848434201809232</v>
      </c>
      <c r="L463" s="15">
        <f>AVERAGE($K$3:K463)</f>
        <v>39.103842644575863</v>
      </c>
      <c r="M463" s="15">
        <f>SUM($G$3:G463)/J463</f>
        <v>-1.7608209222896121</v>
      </c>
    </row>
    <row r="464" spans="1:13" x14ac:dyDescent="0.3">
      <c r="A464" s="17">
        <v>41198.833333333336</v>
      </c>
      <c r="B464" s="13">
        <v>462</v>
      </c>
      <c r="C464" s="15">
        <v>427</v>
      </c>
      <c r="D464" s="15" t="s">
        <v>2</v>
      </c>
      <c r="E464" s="15">
        <f t="shared" si="35"/>
        <v>525.78113187914289</v>
      </c>
      <c r="F464" s="13">
        <f t="shared" si="36"/>
        <v>550.47641484892858</v>
      </c>
      <c r="G464" s="13">
        <f t="shared" si="37"/>
        <v>123.47641484892858</v>
      </c>
      <c r="H464" s="15">
        <f t="shared" si="38"/>
        <v>123.47641484892858</v>
      </c>
      <c r="I464" s="15">
        <f>SUMSQ($G$3:G464)/B464</f>
        <v>37733.774065079859</v>
      </c>
      <c r="J464" s="15">
        <f>SUM($H$3:H464)/B464</f>
        <v>155.09751588841922</v>
      </c>
      <c r="K464" s="15">
        <f t="shared" si="39"/>
        <v>28.917193173051192</v>
      </c>
      <c r="L464" s="15">
        <f>AVERAGE($K$3:K464)</f>
        <v>39.081793619745724</v>
      </c>
      <c r="M464" s="15">
        <f>SUM($G$3:G464)/J464</f>
        <v>-0.96547848761823651</v>
      </c>
    </row>
    <row r="465" spans="1:13" x14ac:dyDescent="0.3">
      <c r="A465" s="17">
        <v>41199.625</v>
      </c>
      <c r="B465" s="13">
        <v>463</v>
      </c>
      <c r="C465" s="15">
        <v>301</v>
      </c>
      <c r="D465" s="15" t="s">
        <v>2</v>
      </c>
      <c r="E465" s="15">
        <f t="shared" si="35"/>
        <v>480.82490550331431</v>
      </c>
      <c r="F465" s="13">
        <f t="shared" si="36"/>
        <v>525.78113187914289</v>
      </c>
      <c r="G465" s="13">
        <f t="shared" si="37"/>
        <v>224.78113187914289</v>
      </c>
      <c r="H465" s="15">
        <f t="shared" si="38"/>
        <v>224.78113187914289</v>
      </c>
      <c r="I465" s="15">
        <f>SUMSQ($G$3:G465)/B465</f>
        <v>37761.404266340745</v>
      </c>
      <c r="J465" s="15">
        <f>SUM($H$3:H465)/B465</f>
        <v>155.24802045859357</v>
      </c>
      <c r="K465" s="15">
        <f t="shared" si="39"/>
        <v>74.678116903369727</v>
      </c>
      <c r="L465" s="15">
        <f>AVERAGE($K$3:K465)</f>
        <v>39.158675527485734</v>
      </c>
      <c r="M465" s="15">
        <f>SUM($G$3:G465)/J465</f>
        <v>0.48334153687879028</v>
      </c>
    </row>
    <row r="466" spans="1:13" x14ac:dyDescent="0.3">
      <c r="A466" s="17">
        <v>41199.666666666664</v>
      </c>
      <c r="B466" s="13">
        <v>464</v>
      </c>
      <c r="C466" s="15">
        <v>466</v>
      </c>
      <c r="D466" s="15" t="s">
        <v>2</v>
      </c>
      <c r="E466" s="15">
        <f t="shared" si="35"/>
        <v>477.85992440265147</v>
      </c>
      <c r="F466" s="13">
        <f t="shared" si="36"/>
        <v>480.82490550331431</v>
      </c>
      <c r="G466" s="13">
        <f t="shared" si="37"/>
        <v>14.824905503314312</v>
      </c>
      <c r="H466" s="15">
        <f t="shared" si="38"/>
        <v>14.824905503314312</v>
      </c>
      <c r="I466" s="15">
        <f>SUMSQ($G$3:G466)/B466</f>
        <v>37680.495588661528</v>
      </c>
      <c r="J466" s="15">
        <f>SUM($H$3:H466)/B466</f>
        <v>154.94538443498305</v>
      </c>
      <c r="K466" s="15">
        <f t="shared" si="39"/>
        <v>3.1813101938442729</v>
      </c>
      <c r="L466" s="15">
        <f>AVERAGE($K$3:K466)</f>
        <v>39.08113810219772</v>
      </c>
      <c r="M466" s="15">
        <f>SUM($G$3:G466)/J466</f>
        <v>0.57996385395312167</v>
      </c>
    </row>
    <row r="467" spans="1:13" x14ac:dyDescent="0.3">
      <c r="A467" s="17">
        <v>41199.708333333336</v>
      </c>
      <c r="B467" s="13">
        <v>465</v>
      </c>
      <c r="C467" s="15">
        <v>844.428</v>
      </c>
      <c r="D467" s="15" t="s">
        <v>2</v>
      </c>
      <c r="E467" s="15">
        <f t="shared" si="35"/>
        <v>551.17353952212125</v>
      </c>
      <c r="F467" s="13">
        <f t="shared" si="36"/>
        <v>477.85992440265147</v>
      </c>
      <c r="G467" s="13">
        <f t="shared" si="37"/>
        <v>-366.56807559734852</v>
      </c>
      <c r="H467" s="15">
        <f t="shared" si="38"/>
        <v>366.56807559734852</v>
      </c>
      <c r="I467" s="15">
        <f>SUMSQ($G$3:G467)/B467</f>
        <v>37888.434639109873</v>
      </c>
      <c r="J467" s="15">
        <f>SUM($H$3:H467)/B467</f>
        <v>155.40048699662253</v>
      </c>
      <c r="K467" s="15">
        <f t="shared" si="39"/>
        <v>43.410222730339179</v>
      </c>
      <c r="L467" s="15">
        <f>AVERAGE($K$3:K467)</f>
        <v>39.090447961613073</v>
      </c>
      <c r="M467" s="15">
        <f>SUM($G$3:G467)/J467</f>
        <v>-1.7805951489341318</v>
      </c>
    </row>
    <row r="468" spans="1:13" x14ac:dyDescent="0.3">
      <c r="A468" s="17">
        <v>41199.75</v>
      </c>
      <c r="B468" s="13">
        <v>466</v>
      </c>
      <c r="C468" s="15">
        <v>811.56399999999996</v>
      </c>
      <c r="D468" s="15" t="s">
        <v>2</v>
      </c>
      <c r="E468" s="15">
        <f t="shared" si="35"/>
        <v>603.25163161769706</v>
      </c>
      <c r="F468" s="13">
        <f t="shared" si="36"/>
        <v>551.17353952212125</v>
      </c>
      <c r="G468" s="13">
        <f t="shared" si="37"/>
        <v>-260.39046047787872</v>
      </c>
      <c r="H468" s="15">
        <f t="shared" si="38"/>
        <v>260.39046047787872</v>
      </c>
      <c r="I468" s="15">
        <f>SUMSQ($G$3:G468)/B468</f>
        <v>37952.629397197365</v>
      </c>
      <c r="J468" s="15">
        <f>SUM($H$3:H468)/B468</f>
        <v>155.62578736889992</v>
      </c>
      <c r="K468" s="15">
        <f t="shared" si="39"/>
        <v>32.08501861564568</v>
      </c>
      <c r="L468" s="15">
        <f>AVERAGE($K$3:K468)</f>
        <v>39.07541485142859</v>
      </c>
      <c r="M468" s="15">
        <f>SUM($G$3:G468)/J468</f>
        <v>-3.4512006194251006</v>
      </c>
    </row>
    <row r="469" spans="1:13" x14ac:dyDescent="0.3">
      <c r="A469" s="17">
        <v>41199.791666666664</v>
      </c>
      <c r="B469" s="13">
        <v>467</v>
      </c>
      <c r="C469" s="15">
        <v>516</v>
      </c>
      <c r="D469" s="15" t="s">
        <v>2</v>
      </c>
      <c r="E469" s="15">
        <f t="shared" si="35"/>
        <v>585.80130529415771</v>
      </c>
      <c r="F469" s="13">
        <f t="shared" si="36"/>
        <v>603.25163161769706</v>
      </c>
      <c r="G469" s="13">
        <f t="shared" si="37"/>
        <v>87.251631617697058</v>
      </c>
      <c r="H469" s="15">
        <f t="shared" si="38"/>
        <v>87.251631617697058</v>
      </c>
      <c r="I469" s="15">
        <f>SUMSQ($G$3:G469)/B469</f>
        <v>37887.661983541591</v>
      </c>
      <c r="J469" s="15">
        <f>SUM($H$3:H469)/B469</f>
        <v>155.4793759004819</v>
      </c>
      <c r="K469" s="15">
        <f t="shared" si="39"/>
        <v>16.909230933662219</v>
      </c>
      <c r="L469" s="15">
        <f>AVERAGE($K$3:K469)</f>
        <v>39.027949789506181</v>
      </c>
      <c r="M469" s="15">
        <f>SUM($G$3:G469)/J469</f>
        <v>-2.8932723683963224</v>
      </c>
    </row>
    <row r="470" spans="1:13" x14ac:dyDescent="0.3">
      <c r="A470" s="17">
        <v>41199.833333333336</v>
      </c>
      <c r="B470" s="13">
        <v>468</v>
      </c>
      <c r="C470" s="15">
        <v>414</v>
      </c>
      <c r="D470" s="15" t="s">
        <v>2</v>
      </c>
      <c r="E470" s="15">
        <f t="shared" si="35"/>
        <v>551.44104423532622</v>
      </c>
      <c r="F470" s="13">
        <f t="shared" si="36"/>
        <v>585.80130529415771</v>
      </c>
      <c r="G470" s="13">
        <f t="shared" si="37"/>
        <v>171.80130529415771</v>
      </c>
      <c r="H470" s="15">
        <f t="shared" si="38"/>
        <v>171.80130529415771</v>
      </c>
      <c r="I470" s="15">
        <f>SUMSQ($G$3:G470)/B470</f>
        <v>37869.773151313464</v>
      </c>
      <c r="J470" s="15">
        <f>SUM($H$3:H470)/B470</f>
        <v>155.51425181798976</v>
      </c>
      <c r="K470" s="15">
        <f t="shared" si="39"/>
        <v>41.497899829506693</v>
      </c>
      <c r="L470" s="15">
        <f>AVERAGE($K$3:K470)</f>
        <v>39.033227460531826</v>
      </c>
      <c r="M470" s="15">
        <f>SUM($G$3:G470)/J470</f>
        <v>-1.7878932226714919</v>
      </c>
    </row>
    <row r="471" spans="1:13" x14ac:dyDescent="0.3">
      <c r="A471" s="17">
        <v>41200.625</v>
      </c>
      <c r="B471" s="13">
        <v>469</v>
      </c>
      <c r="C471" s="15">
        <v>353</v>
      </c>
      <c r="D471" s="15" t="s">
        <v>2</v>
      </c>
      <c r="E471" s="15">
        <f t="shared" si="35"/>
        <v>511.75283538826102</v>
      </c>
      <c r="F471" s="13">
        <f t="shared" si="36"/>
        <v>551.44104423532622</v>
      </c>
      <c r="G471" s="13">
        <f t="shared" si="37"/>
        <v>198.44104423532622</v>
      </c>
      <c r="H471" s="15">
        <f t="shared" si="38"/>
        <v>198.44104423532622</v>
      </c>
      <c r="I471" s="15">
        <f>SUMSQ($G$3:G471)/B471</f>
        <v>37872.990794993406</v>
      </c>
      <c r="J471" s="15">
        <f>SUM($H$3:H471)/B471</f>
        <v>155.60578016003097</v>
      </c>
      <c r="K471" s="15">
        <f t="shared" si="39"/>
        <v>56.215593267797793</v>
      </c>
      <c r="L471" s="15">
        <f>AVERAGE($K$3:K471)</f>
        <v>39.06986363496096</v>
      </c>
      <c r="M471" s="15">
        <f>SUM($G$3:G471)/J471</f>
        <v>-0.51156089791150305</v>
      </c>
    </row>
    <row r="472" spans="1:13" x14ac:dyDescent="0.3">
      <c r="A472" s="17">
        <v>41200.666666666664</v>
      </c>
      <c r="B472" s="13">
        <v>470</v>
      </c>
      <c r="C472" s="15">
        <v>450</v>
      </c>
      <c r="D472" s="15" t="s">
        <v>2</v>
      </c>
      <c r="E472" s="15">
        <f t="shared" si="35"/>
        <v>499.40226831060886</v>
      </c>
      <c r="F472" s="13">
        <f t="shared" si="36"/>
        <v>511.75283538826102</v>
      </c>
      <c r="G472" s="13">
        <f t="shared" si="37"/>
        <v>61.752835388261019</v>
      </c>
      <c r="H472" s="15">
        <f t="shared" si="38"/>
        <v>61.752835388261019</v>
      </c>
      <c r="I472" s="15">
        <f>SUMSQ($G$3:G472)/B472</f>
        <v>37800.523607511488</v>
      </c>
      <c r="J472" s="15">
        <f>SUM($H$3:H472)/B472</f>
        <v>155.4060930434953</v>
      </c>
      <c r="K472" s="15">
        <f t="shared" si="39"/>
        <v>13.722852308502448</v>
      </c>
      <c r="L472" s="15">
        <f>AVERAGE($K$3:K472)</f>
        <v>39.015933823628075</v>
      </c>
      <c r="M472" s="15">
        <f>SUM($G$3:G472)/J472</f>
        <v>-0.11485390875651685</v>
      </c>
    </row>
    <row r="473" spans="1:13" x14ac:dyDescent="0.3">
      <c r="A473" s="17">
        <v>41200.708333333336</v>
      </c>
      <c r="B473" s="13">
        <v>471</v>
      </c>
      <c r="C473" s="15">
        <v>844.428</v>
      </c>
      <c r="D473" s="15" t="s">
        <v>2</v>
      </c>
      <c r="E473" s="15">
        <f t="shared" si="35"/>
        <v>568.40741464848713</v>
      </c>
      <c r="F473" s="13">
        <f t="shared" si="36"/>
        <v>499.40226831060886</v>
      </c>
      <c r="G473" s="13">
        <f t="shared" si="37"/>
        <v>-345.02573168939114</v>
      </c>
      <c r="H473" s="15">
        <f t="shared" si="38"/>
        <v>345.02573168939114</v>
      </c>
      <c r="I473" s="15">
        <f>SUMSQ($G$3:G473)/B473</f>
        <v>37973.012422628868</v>
      </c>
      <c r="J473" s="15">
        <f>SUM($H$3:H473)/B473</f>
        <v>155.80868250983477</v>
      </c>
      <c r="K473" s="15">
        <f t="shared" si="39"/>
        <v>40.859106008965966</v>
      </c>
      <c r="L473" s="15">
        <f>AVERAGE($K$3:K473)</f>
        <v>39.01984714036977</v>
      </c>
      <c r="M473" s="15">
        <f>SUM($G$3:G473)/J473</f>
        <v>-2.3289763001308388</v>
      </c>
    </row>
    <row r="474" spans="1:13" x14ac:dyDescent="0.3">
      <c r="A474" s="17">
        <v>41200.75</v>
      </c>
      <c r="B474" s="13">
        <v>472</v>
      </c>
      <c r="C474" s="15">
        <v>788</v>
      </c>
      <c r="D474" s="15" t="s">
        <v>2</v>
      </c>
      <c r="E474" s="15">
        <f t="shared" si="35"/>
        <v>612.32593171878978</v>
      </c>
      <c r="F474" s="13">
        <f t="shared" si="36"/>
        <v>568.40741464848713</v>
      </c>
      <c r="G474" s="13">
        <f t="shared" si="37"/>
        <v>-219.59258535151287</v>
      </c>
      <c r="H474" s="15">
        <f t="shared" si="38"/>
        <v>219.59258535151287</v>
      </c>
      <c r="I474" s="15">
        <f>SUMSQ($G$3:G474)/B474</f>
        <v>37994.724056354993</v>
      </c>
      <c r="J474" s="15">
        <f>SUM($H$3:H474)/B474</f>
        <v>155.9438178972112</v>
      </c>
      <c r="K474" s="15">
        <f t="shared" si="39"/>
        <v>27.867079359329043</v>
      </c>
      <c r="L474" s="15">
        <f>AVERAGE($K$3:K474)</f>
        <v>38.996218395070962</v>
      </c>
      <c r="M474" s="15">
        <f>SUM($G$3:G474)/J474</f>
        <v>-3.7351100038826539</v>
      </c>
    </row>
    <row r="475" spans="1:13" x14ac:dyDescent="0.3">
      <c r="A475" s="17">
        <v>41200.791666666664</v>
      </c>
      <c r="B475" s="13">
        <v>473</v>
      </c>
      <c r="C475" s="15">
        <v>513</v>
      </c>
      <c r="D475" s="15" t="s">
        <v>2</v>
      </c>
      <c r="E475" s="15">
        <f t="shared" si="35"/>
        <v>592.46074537503182</v>
      </c>
      <c r="F475" s="13">
        <f t="shared" si="36"/>
        <v>612.32593171878978</v>
      </c>
      <c r="G475" s="13">
        <f t="shared" si="37"/>
        <v>99.325931718789775</v>
      </c>
      <c r="H475" s="15">
        <f t="shared" si="38"/>
        <v>99.325931718789775</v>
      </c>
      <c r="I475" s="15">
        <f>SUMSQ($G$3:G475)/B475</f>
        <v>37935.254535541993</v>
      </c>
      <c r="J475" s="15">
        <f>SUM($H$3:H475)/B475</f>
        <v>155.82411834926529</v>
      </c>
      <c r="K475" s="15">
        <f t="shared" si="39"/>
        <v>19.361780062142255</v>
      </c>
      <c r="L475" s="15">
        <f>AVERAGE($K$3:K475)</f>
        <v>38.954707954620794</v>
      </c>
      <c r="M475" s="15">
        <f>SUM($G$3:G475)/J475</f>
        <v>-3.1005558553511086</v>
      </c>
    </row>
    <row r="476" spans="1:13" x14ac:dyDescent="0.3">
      <c r="A476" s="17">
        <v>41200.833333333336</v>
      </c>
      <c r="B476" s="13">
        <v>474</v>
      </c>
      <c r="C476" s="15">
        <v>387</v>
      </c>
      <c r="D476" s="15" t="s">
        <v>2</v>
      </c>
      <c r="E476" s="15">
        <f t="shared" si="35"/>
        <v>551.3685963000255</v>
      </c>
      <c r="F476" s="13">
        <f t="shared" si="36"/>
        <v>592.46074537503182</v>
      </c>
      <c r="G476" s="13">
        <f t="shared" si="37"/>
        <v>205.46074537503182</v>
      </c>
      <c r="H476" s="15">
        <f t="shared" si="38"/>
        <v>205.46074537503182</v>
      </c>
      <c r="I476" s="15">
        <f>SUMSQ($G$3:G476)/B476</f>
        <v>37944.28167342073</v>
      </c>
      <c r="J476" s="15">
        <f>SUM($H$3:H476)/B476</f>
        <v>155.92883697168253</v>
      </c>
      <c r="K476" s="15">
        <f t="shared" si="39"/>
        <v>53.090631879853177</v>
      </c>
      <c r="L476" s="15">
        <f>AVERAGE($K$3:K476)</f>
        <v>38.984530578935626</v>
      </c>
      <c r="M476" s="15">
        <f>SUM($G$3:G476)/J476</f>
        <v>-1.7808164453130308</v>
      </c>
    </row>
    <row r="477" spans="1:13" x14ac:dyDescent="0.3">
      <c r="A477" s="17">
        <v>41201.625</v>
      </c>
      <c r="B477" s="13">
        <v>475</v>
      </c>
      <c r="C477" s="15">
        <v>395</v>
      </c>
      <c r="D477" s="15" t="s">
        <v>2</v>
      </c>
      <c r="E477" s="15">
        <f t="shared" si="35"/>
        <v>520.09487704002049</v>
      </c>
      <c r="F477" s="13">
        <f t="shared" si="36"/>
        <v>551.3685963000255</v>
      </c>
      <c r="G477" s="13">
        <f t="shared" si="37"/>
        <v>156.3685963000255</v>
      </c>
      <c r="H477" s="15">
        <f t="shared" si="38"/>
        <v>156.3685963000255</v>
      </c>
      <c r="I477" s="15">
        <f>SUMSQ($G$3:G477)/B477</f>
        <v>37915.875054968979</v>
      </c>
      <c r="J477" s="15">
        <f>SUM($H$3:H477)/B477</f>
        <v>155.92976278079485</v>
      </c>
      <c r="K477" s="15">
        <f t="shared" si="39"/>
        <v>39.586986405069744</v>
      </c>
      <c r="L477" s="15">
        <f>AVERAGE($K$3:K477)</f>
        <v>38.985798906990645</v>
      </c>
      <c r="M477" s="15">
        <f>SUM($G$3:G477)/J477</f>
        <v>-0.77799156950056447</v>
      </c>
    </row>
    <row r="478" spans="1:13" x14ac:dyDescent="0.3">
      <c r="A478" s="17">
        <v>41201.666666666664</v>
      </c>
      <c r="B478" s="13">
        <v>476</v>
      </c>
      <c r="C478" s="15">
        <v>534.428</v>
      </c>
      <c r="D478" s="15" t="s">
        <v>2</v>
      </c>
      <c r="E478" s="15">
        <f t="shared" si="35"/>
        <v>522.96150163201651</v>
      </c>
      <c r="F478" s="13">
        <f t="shared" si="36"/>
        <v>520.09487704002049</v>
      </c>
      <c r="G478" s="13">
        <f t="shared" si="37"/>
        <v>-14.333122959979505</v>
      </c>
      <c r="H478" s="15">
        <f t="shared" si="38"/>
        <v>14.333122959979505</v>
      </c>
      <c r="I478" s="15">
        <f>SUMSQ($G$3:G478)/B478</f>
        <v>37836.651448579942</v>
      </c>
      <c r="J478" s="15">
        <f>SUM($H$3:H478)/B478</f>
        <v>155.63229084839818</v>
      </c>
      <c r="K478" s="15">
        <f t="shared" si="39"/>
        <v>2.6819558406332575</v>
      </c>
      <c r="L478" s="15">
        <f>AVERAGE($K$3:K478)</f>
        <v>38.909530329120152</v>
      </c>
      <c r="M478" s="15">
        <f>SUM($G$3:G478)/J478</f>
        <v>-0.87157467835381985</v>
      </c>
    </row>
    <row r="479" spans="1:13" x14ac:dyDescent="0.3">
      <c r="A479" s="17">
        <v>41201.708333333336</v>
      </c>
      <c r="B479" s="13">
        <v>477</v>
      </c>
      <c r="C479" s="15">
        <v>425</v>
      </c>
      <c r="D479" s="15" t="s">
        <v>2</v>
      </c>
      <c r="E479" s="15">
        <f t="shared" si="35"/>
        <v>503.36920130561322</v>
      </c>
      <c r="F479" s="13">
        <f t="shared" si="36"/>
        <v>522.96150163201651</v>
      </c>
      <c r="G479" s="13">
        <f t="shared" si="37"/>
        <v>97.961501632016507</v>
      </c>
      <c r="H479" s="15">
        <f t="shared" si="38"/>
        <v>97.961501632016507</v>
      </c>
      <c r="I479" s="15">
        <f>SUMSQ($G$3:G479)/B479</f>
        <v>37777.447684121704</v>
      </c>
      <c r="J479" s="15">
        <f>SUM($H$3:H479)/B479</f>
        <v>155.51138772635124</v>
      </c>
      <c r="K479" s="15">
        <f t="shared" si="39"/>
        <v>23.049765089886236</v>
      </c>
      <c r="L479" s="15">
        <f>AVERAGE($K$3:K479)</f>
        <v>38.876281345390105</v>
      </c>
      <c r="M479" s="15">
        <f>SUM($G$3:G479)/J479</f>
        <v>-0.2423209178221411</v>
      </c>
    </row>
    <row r="480" spans="1:13" x14ac:dyDescent="0.3">
      <c r="A480" s="17">
        <v>41201.75</v>
      </c>
      <c r="B480" s="13">
        <v>478</v>
      </c>
      <c r="C480" s="15">
        <v>233</v>
      </c>
      <c r="D480" s="15" t="s">
        <v>2</v>
      </c>
      <c r="E480" s="15">
        <f t="shared" si="35"/>
        <v>449.29536104449062</v>
      </c>
      <c r="F480" s="13">
        <f t="shared" si="36"/>
        <v>503.36920130561322</v>
      </c>
      <c r="G480" s="13">
        <f t="shared" si="37"/>
        <v>270.36920130561322</v>
      </c>
      <c r="H480" s="15">
        <f t="shared" si="38"/>
        <v>270.36920130561322</v>
      </c>
      <c r="I480" s="15">
        <f>SUMSQ($G$3:G480)/B480</f>
        <v>37851.343201549564</v>
      </c>
      <c r="J480" s="15">
        <f>SUM($H$3:H480)/B480</f>
        <v>155.75167603927858</v>
      </c>
      <c r="K480" s="15">
        <f t="shared" si="39"/>
        <v>116.0382838221516</v>
      </c>
      <c r="L480" s="15">
        <f>AVERAGE($K$3:K480)</f>
        <v>39.037708128814288</v>
      </c>
      <c r="M480" s="15">
        <f>SUM($G$3:G480)/J480</f>
        <v>1.493952071766397</v>
      </c>
    </row>
    <row r="481" spans="1:13" x14ac:dyDescent="0.3">
      <c r="A481" s="17">
        <v>41201.791666666664</v>
      </c>
      <c r="B481" s="13">
        <v>479</v>
      </c>
      <c r="C481" s="15">
        <v>232</v>
      </c>
      <c r="D481" s="15" t="s">
        <v>2</v>
      </c>
      <c r="E481" s="15">
        <f t="shared" si="35"/>
        <v>405.83628883559254</v>
      </c>
      <c r="F481" s="13">
        <f t="shared" si="36"/>
        <v>449.29536104449062</v>
      </c>
      <c r="G481" s="13">
        <f t="shared" si="37"/>
        <v>217.29536104449062</v>
      </c>
      <c r="H481" s="15">
        <f t="shared" si="38"/>
        <v>217.29536104449062</v>
      </c>
      <c r="I481" s="15">
        <f>SUMSQ($G$3:G481)/B481</f>
        <v>37870.896292843725</v>
      </c>
      <c r="J481" s="15">
        <f>SUM($H$3:H481)/B481</f>
        <v>155.88015972404941</v>
      </c>
      <c r="K481" s="15">
        <f t="shared" si="39"/>
        <v>93.661793553659749</v>
      </c>
      <c r="L481" s="15">
        <f>AVERAGE($K$3:K481)</f>
        <v>39.151745885442359</v>
      </c>
      <c r="M481" s="15">
        <f>SUM($G$3:G481)/J481</f>
        <v>2.8867105405912405</v>
      </c>
    </row>
    <row r="482" spans="1:13" x14ac:dyDescent="0.3">
      <c r="A482" s="17">
        <v>41201.833333333336</v>
      </c>
      <c r="B482" s="13">
        <v>480</v>
      </c>
      <c r="C482" s="15">
        <v>229</v>
      </c>
      <c r="D482" s="15" t="s">
        <v>2</v>
      </c>
      <c r="E482" s="15">
        <f t="shared" si="35"/>
        <v>370.46903106847407</v>
      </c>
      <c r="F482" s="13">
        <f t="shared" si="36"/>
        <v>405.83628883559254</v>
      </c>
      <c r="G482" s="13">
        <f t="shared" si="37"/>
        <v>176.83628883559254</v>
      </c>
      <c r="H482" s="15">
        <f t="shared" si="38"/>
        <v>176.83628883559254</v>
      </c>
      <c r="I482" s="15">
        <f>SUMSQ($G$3:G482)/B482</f>
        <v>37857.146661086023</v>
      </c>
      <c r="J482" s="15">
        <f>SUM($H$3:H482)/B482</f>
        <v>155.92381832636511</v>
      </c>
      <c r="K482" s="15">
        <f t="shared" si="39"/>
        <v>77.221086827769668</v>
      </c>
      <c r="L482" s="15">
        <f>AVERAGE($K$3:K482)</f>
        <v>39.231057012405543</v>
      </c>
      <c r="M482" s="15">
        <f>SUM($G$3:G482)/J482</f>
        <v>4.0200220576182737</v>
      </c>
    </row>
    <row r="483" spans="1:13" x14ac:dyDescent="0.3">
      <c r="A483" s="17">
        <v>41202.625</v>
      </c>
      <c r="B483" s="13">
        <v>481</v>
      </c>
      <c r="C483" s="15">
        <v>499</v>
      </c>
      <c r="D483" s="15" t="s">
        <v>2</v>
      </c>
      <c r="E483" s="15">
        <f t="shared" si="35"/>
        <v>396.17522485477929</v>
      </c>
      <c r="F483" s="13">
        <f t="shared" si="36"/>
        <v>370.46903106847407</v>
      </c>
      <c r="G483" s="13">
        <f t="shared" si="37"/>
        <v>-128.53096893152593</v>
      </c>
      <c r="H483" s="15">
        <f t="shared" si="38"/>
        <v>128.53096893152593</v>
      </c>
      <c r="I483" s="15">
        <f>SUMSQ($G$3:G483)/B483</f>
        <v>37812.787125355026</v>
      </c>
      <c r="J483" s="15">
        <f>SUM($H$3:H483)/B483</f>
        <v>155.86686853552345</v>
      </c>
      <c r="K483" s="15">
        <f t="shared" si="39"/>
        <v>25.757709204714619</v>
      </c>
      <c r="L483" s="15">
        <f>AVERAGE($K$3:K483)</f>
        <v>39.203045894302228</v>
      </c>
      <c r="M483" s="15">
        <f>SUM($G$3:G483)/J483</f>
        <v>3.1968706674501663</v>
      </c>
    </row>
    <row r="484" spans="1:13" x14ac:dyDescent="0.3">
      <c r="A484" s="17">
        <v>41202.666666666664</v>
      </c>
      <c r="B484" s="13">
        <v>482</v>
      </c>
      <c r="C484" s="15">
        <v>534.428</v>
      </c>
      <c r="D484" s="15" t="s">
        <v>2</v>
      </c>
      <c r="E484" s="15">
        <f t="shared" si="35"/>
        <v>423.82577988382349</v>
      </c>
      <c r="F484" s="13">
        <f t="shared" si="36"/>
        <v>396.17522485477929</v>
      </c>
      <c r="G484" s="13">
        <f t="shared" si="37"/>
        <v>-138.25277514522071</v>
      </c>
      <c r="H484" s="15">
        <f t="shared" si="38"/>
        <v>138.25277514522071</v>
      </c>
      <c r="I484" s="15">
        <f>SUMSQ($G$3:G484)/B484</f>
        <v>37773.992608155851</v>
      </c>
      <c r="J484" s="15">
        <f>SUM($H$3:H484)/B484</f>
        <v>155.83032477330289</v>
      </c>
      <c r="K484" s="15">
        <f t="shared" si="39"/>
        <v>25.869298604343467</v>
      </c>
      <c r="L484" s="15">
        <f>AVERAGE($K$3:K484)</f>
        <v>39.175382518181983</v>
      </c>
      <c r="M484" s="15">
        <f>SUM($G$3:G484)/J484</f>
        <v>2.3104196530878758</v>
      </c>
    </row>
    <row r="485" spans="1:13" x14ac:dyDescent="0.3">
      <c r="A485" s="17">
        <v>41202.708333333336</v>
      </c>
      <c r="B485" s="13">
        <v>483</v>
      </c>
      <c r="C485" s="15">
        <v>731</v>
      </c>
      <c r="D485" s="15" t="s">
        <v>2</v>
      </c>
      <c r="E485" s="15">
        <f t="shared" si="35"/>
        <v>485.26062390705886</v>
      </c>
      <c r="F485" s="13">
        <f t="shared" si="36"/>
        <v>423.82577988382349</v>
      </c>
      <c r="G485" s="13">
        <f t="shared" si="37"/>
        <v>-307.17422011617651</v>
      </c>
      <c r="H485" s="15">
        <f t="shared" si="38"/>
        <v>307.17422011617651</v>
      </c>
      <c r="I485" s="15">
        <f>SUMSQ($G$3:G485)/B485</f>
        <v>37891.139624503317</v>
      </c>
      <c r="J485" s="15">
        <f>SUM($H$3:H485)/B485</f>
        <v>156.14366617152834</v>
      </c>
      <c r="K485" s="15">
        <f t="shared" si="39"/>
        <v>42.021097143115803</v>
      </c>
      <c r="L485" s="15">
        <f>AVERAGE($K$3:K485)</f>
        <v>39.181274266887847</v>
      </c>
      <c r="M485" s="15">
        <f>SUM($G$3:G485)/J485</f>
        <v>0.33852942026519095</v>
      </c>
    </row>
    <row r="486" spans="1:13" x14ac:dyDescent="0.3">
      <c r="A486" s="17">
        <v>41202.75</v>
      </c>
      <c r="B486" s="13">
        <v>484</v>
      </c>
      <c r="C486" s="15">
        <v>521</v>
      </c>
      <c r="D486" s="15" t="s">
        <v>2</v>
      </c>
      <c r="E486" s="15">
        <f t="shared" si="35"/>
        <v>492.4084991256471</v>
      </c>
      <c r="F486" s="13">
        <f t="shared" si="36"/>
        <v>485.26062390705886</v>
      </c>
      <c r="G486" s="13">
        <f t="shared" si="37"/>
        <v>-35.739376092941143</v>
      </c>
      <c r="H486" s="15">
        <f t="shared" si="38"/>
        <v>35.739376092941143</v>
      </c>
      <c r="I486" s="15">
        <f>SUMSQ($G$3:G486)/B486</f>
        <v>37815.491201732679</v>
      </c>
      <c r="J486" s="15">
        <f>SUM($H$3:H486)/B486</f>
        <v>155.89489697715109</v>
      </c>
      <c r="K486" s="15">
        <f t="shared" si="39"/>
        <v>6.8597650850174938</v>
      </c>
      <c r="L486" s="15">
        <f>AVERAGE($K$3:K486)</f>
        <v>39.114494289239353</v>
      </c>
      <c r="M486" s="15">
        <f>SUM($G$3:G486)/J486</f>
        <v>0.10981660738194042</v>
      </c>
    </row>
    <row r="487" spans="1:13" x14ac:dyDescent="0.3">
      <c r="A487" s="17">
        <v>41202.791666666664</v>
      </c>
      <c r="B487" s="13">
        <v>485</v>
      </c>
      <c r="C487" s="15">
        <v>345</v>
      </c>
      <c r="D487" s="15" t="s">
        <v>2</v>
      </c>
      <c r="E487" s="15">
        <f t="shared" si="35"/>
        <v>462.9267993005177</v>
      </c>
      <c r="F487" s="13">
        <f t="shared" si="36"/>
        <v>492.4084991256471</v>
      </c>
      <c r="G487" s="13">
        <f t="shared" si="37"/>
        <v>147.4084991256471</v>
      </c>
      <c r="H487" s="15">
        <f t="shared" si="38"/>
        <v>147.4084991256471</v>
      </c>
      <c r="I487" s="15">
        <f>SUMSQ($G$3:G487)/B487</f>
        <v>37782.323726295035</v>
      </c>
      <c r="J487" s="15">
        <f>SUM($H$3:H487)/B487</f>
        <v>155.87739924962221</v>
      </c>
      <c r="K487" s="15">
        <f t="shared" si="39"/>
        <v>42.727101195839737</v>
      </c>
      <c r="L487" s="15">
        <f>AVERAGE($K$3:K487)</f>
        <v>39.121942963273582</v>
      </c>
      <c r="M487" s="15">
        <f>SUM($G$3:G487)/J487</f>
        <v>1.0554984148558899</v>
      </c>
    </row>
    <row r="488" spans="1:13" x14ac:dyDescent="0.3">
      <c r="A488" s="17">
        <v>41202.833333333336</v>
      </c>
      <c r="B488" s="13">
        <v>486</v>
      </c>
      <c r="C488" s="15">
        <v>259</v>
      </c>
      <c r="D488" s="15" t="s">
        <v>2</v>
      </c>
      <c r="E488" s="15">
        <f t="shared" si="35"/>
        <v>422.14143944041422</v>
      </c>
      <c r="F488" s="13">
        <f t="shared" si="36"/>
        <v>462.9267993005177</v>
      </c>
      <c r="G488" s="13">
        <f t="shared" si="37"/>
        <v>203.9267993005177</v>
      </c>
      <c r="H488" s="15">
        <f t="shared" si="38"/>
        <v>203.9267993005177</v>
      </c>
      <c r="I488" s="15">
        <f>SUMSQ($G$3:G488)/B488</f>
        <v>37790.15050766676</v>
      </c>
      <c r="J488" s="15">
        <f>SUM($H$3:H488)/B488</f>
        <v>155.97626632791625</v>
      </c>
      <c r="K488" s="15">
        <f t="shared" si="39"/>
        <v>78.736215946145833</v>
      </c>
      <c r="L488" s="15">
        <f>AVERAGE($K$3:K488)</f>
        <v>39.203453813032574</v>
      </c>
      <c r="M488" s="15">
        <f>SUM($G$3:G488)/J488</f>
        <v>2.3622513590992877</v>
      </c>
    </row>
    <row r="489" spans="1:13" x14ac:dyDescent="0.3">
      <c r="A489" s="17">
        <v>41203.625</v>
      </c>
      <c r="B489" s="13">
        <v>487</v>
      </c>
      <c r="C489" s="15">
        <v>499</v>
      </c>
      <c r="D489" s="15" t="s">
        <v>2</v>
      </c>
      <c r="E489" s="15">
        <f t="shared" si="35"/>
        <v>437.51315155233141</v>
      </c>
      <c r="F489" s="13">
        <f t="shared" si="36"/>
        <v>422.14143944041422</v>
      </c>
      <c r="G489" s="13">
        <f t="shared" si="37"/>
        <v>-76.858560559585783</v>
      </c>
      <c r="H489" s="15">
        <f t="shared" si="38"/>
        <v>76.858560559585783</v>
      </c>
      <c r="I489" s="15">
        <f>SUMSQ($G$3:G489)/B489</f>
        <v>37724.68251551815</v>
      </c>
      <c r="J489" s="15">
        <f>SUM($H$3:H489)/B489</f>
        <v>155.81380697315581</v>
      </c>
      <c r="K489" s="15">
        <f t="shared" si="39"/>
        <v>15.402517146209577</v>
      </c>
      <c r="L489" s="15">
        <f>AVERAGE($K$3:K489)</f>
        <v>39.154581253141771</v>
      </c>
      <c r="M489" s="15">
        <f>SUM($G$3:G489)/J489</f>
        <v>1.8714425391775726</v>
      </c>
    </row>
    <row r="490" spans="1:13" x14ac:dyDescent="0.3">
      <c r="A490" s="17">
        <v>41203.666666666664</v>
      </c>
      <c r="B490" s="13">
        <v>488</v>
      </c>
      <c r="C490" s="15">
        <v>534.428</v>
      </c>
      <c r="D490" s="15" t="s">
        <v>2</v>
      </c>
      <c r="E490" s="15">
        <f t="shared" si="35"/>
        <v>456.89612124186516</v>
      </c>
      <c r="F490" s="13">
        <f t="shared" si="36"/>
        <v>437.51315155233141</v>
      </c>
      <c r="G490" s="13">
        <f t="shared" si="37"/>
        <v>-96.914848447668589</v>
      </c>
      <c r="H490" s="15">
        <f t="shared" si="38"/>
        <v>96.914848447668589</v>
      </c>
      <c r="I490" s="15">
        <f>SUMSQ($G$3:G490)/B490</f>
        <v>37666.624739563464</v>
      </c>
      <c r="J490" s="15">
        <f>SUM($H$3:H490)/B490</f>
        <v>155.69311238601344</v>
      </c>
      <c r="K490" s="15">
        <f t="shared" si="39"/>
        <v>18.134313405672717</v>
      </c>
      <c r="L490" s="15">
        <f>AVERAGE($K$3:K490)</f>
        <v>39.111506933782202</v>
      </c>
      <c r="M490" s="15">
        <f>SUM($G$3:G490)/J490</f>
        <v>1.2504197207543739</v>
      </c>
    </row>
    <row r="491" spans="1:13" x14ac:dyDescent="0.3">
      <c r="A491" s="17">
        <v>41203.708333333336</v>
      </c>
      <c r="B491" s="13">
        <v>489</v>
      </c>
      <c r="C491" s="15">
        <v>491</v>
      </c>
      <c r="D491" s="15" t="s">
        <v>2</v>
      </c>
      <c r="E491" s="15">
        <f t="shared" si="35"/>
        <v>463.71689699349213</v>
      </c>
      <c r="F491" s="13">
        <f t="shared" si="36"/>
        <v>456.89612124186516</v>
      </c>
      <c r="G491" s="13">
        <f t="shared" si="37"/>
        <v>-34.10387875813484</v>
      </c>
      <c r="H491" s="15">
        <f t="shared" si="38"/>
        <v>34.10387875813484</v>
      </c>
      <c r="I491" s="15">
        <f>SUMSQ($G$3:G491)/B491</f>
        <v>37591.975352665278</v>
      </c>
      <c r="J491" s="15">
        <f>SUM($H$3:H491)/B491</f>
        <v>155.44446364648812</v>
      </c>
      <c r="K491" s="15">
        <f t="shared" si="39"/>
        <v>6.9458001544062817</v>
      </c>
      <c r="L491" s="15">
        <f>AVERAGE($K$3:K491)</f>
        <v>39.045728392311091</v>
      </c>
      <c r="M491" s="15">
        <f>SUM($G$3:G491)/J491</f>
        <v>1.0330239854675667</v>
      </c>
    </row>
    <row r="492" spans="1:13" x14ac:dyDescent="0.3">
      <c r="A492" s="17">
        <v>41203.75</v>
      </c>
      <c r="B492" s="13">
        <v>490</v>
      </c>
      <c r="C492" s="15">
        <v>413</v>
      </c>
      <c r="D492" s="15" t="s">
        <v>2</v>
      </c>
      <c r="E492" s="15">
        <f t="shared" si="35"/>
        <v>453.57351759479377</v>
      </c>
      <c r="F492" s="13">
        <f t="shared" si="36"/>
        <v>463.71689699349213</v>
      </c>
      <c r="G492" s="13">
        <f t="shared" si="37"/>
        <v>50.716896993492128</v>
      </c>
      <c r="H492" s="15">
        <f t="shared" si="38"/>
        <v>50.716896993492128</v>
      </c>
      <c r="I492" s="15">
        <f>SUMSQ($G$3:G492)/B492</f>
        <v>37520.506430804016</v>
      </c>
      <c r="J492" s="15">
        <f>SUM($H$3:H492)/B492</f>
        <v>155.23073391862485</v>
      </c>
      <c r="K492" s="15">
        <f t="shared" si="39"/>
        <v>12.280120337407295</v>
      </c>
      <c r="L492" s="15">
        <f>AVERAGE($K$3:K492)</f>
        <v>38.991104702403121</v>
      </c>
      <c r="M492" s="15">
        <f>SUM($G$3:G492)/J492</f>
        <v>1.3611657370583625</v>
      </c>
    </row>
    <row r="493" spans="1:13" x14ac:dyDescent="0.3">
      <c r="A493" s="17">
        <v>41203.791666666664</v>
      </c>
      <c r="B493" s="13">
        <v>491</v>
      </c>
      <c r="C493" s="15">
        <v>266</v>
      </c>
      <c r="D493" s="15" t="s">
        <v>2</v>
      </c>
      <c r="E493" s="15">
        <f t="shared" si="35"/>
        <v>416.05881407583502</v>
      </c>
      <c r="F493" s="13">
        <f t="shared" si="36"/>
        <v>453.57351759479377</v>
      </c>
      <c r="G493" s="13">
        <f t="shared" si="37"/>
        <v>187.57351759479377</v>
      </c>
      <c r="H493" s="15">
        <f t="shared" si="38"/>
        <v>187.57351759479377</v>
      </c>
      <c r="I493" s="15">
        <f>SUMSQ($G$3:G493)/B493</f>
        <v>37515.747404474241</v>
      </c>
      <c r="J493" s="15">
        <f>SUM($H$3:H493)/B493</f>
        <v>155.29660516847449</v>
      </c>
      <c r="K493" s="15">
        <f t="shared" si="39"/>
        <v>70.516359998042759</v>
      </c>
      <c r="L493" s="15">
        <f>AVERAGE($K$3:K493)</f>
        <v>39.055310925001173</v>
      </c>
      <c r="M493" s="15">
        <f>SUM($G$3:G493)/J493</f>
        <v>2.5684288044193537</v>
      </c>
    </row>
    <row r="494" spans="1:13" x14ac:dyDescent="0.3">
      <c r="A494" s="17">
        <v>41203.833333333336</v>
      </c>
      <c r="B494" s="13">
        <v>492</v>
      </c>
      <c r="C494" s="15">
        <v>195</v>
      </c>
      <c r="D494" s="15" t="s">
        <v>2</v>
      </c>
      <c r="E494" s="15">
        <f t="shared" si="35"/>
        <v>371.84705126066802</v>
      </c>
      <c r="F494" s="13">
        <f t="shared" si="36"/>
        <v>416.05881407583502</v>
      </c>
      <c r="G494" s="13">
        <f t="shared" si="37"/>
        <v>221.05881407583502</v>
      </c>
      <c r="H494" s="15">
        <f t="shared" si="38"/>
        <v>221.05881407583502</v>
      </c>
      <c r="I494" s="15">
        <f>SUMSQ($G$3:G494)/B494</f>
        <v>37538.819054628992</v>
      </c>
      <c r="J494" s="15">
        <f>SUM($H$3:H494)/B494</f>
        <v>155.43026819470896</v>
      </c>
      <c r="K494" s="15">
        <f t="shared" si="39"/>
        <v>113.3634943978641</v>
      </c>
      <c r="L494" s="15">
        <f>AVERAGE($K$3:K494)</f>
        <v>39.2063438182387</v>
      </c>
      <c r="M494" s="15">
        <f>SUM($G$3:G494)/J494</f>
        <v>3.9884579446423896</v>
      </c>
    </row>
    <row r="495" spans="1:13" x14ac:dyDescent="0.3">
      <c r="A495" s="17">
        <v>41204.625</v>
      </c>
      <c r="B495" s="13">
        <v>493</v>
      </c>
      <c r="C495" s="15">
        <v>296</v>
      </c>
      <c r="D495" s="15" t="s">
        <v>2</v>
      </c>
      <c r="E495" s="15">
        <f t="shared" si="35"/>
        <v>356.67764100853441</v>
      </c>
      <c r="F495" s="13">
        <f t="shared" si="36"/>
        <v>371.84705126066802</v>
      </c>
      <c r="G495" s="13">
        <f t="shared" si="37"/>
        <v>75.847051260668024</v>
      </c>
      <c r="H495" s="15">
        <f t="shared" si="38"/>
        <v>75.847051260668024</v>
      </c>
      <c r="I495" s="15">
        <f>SUMSQ($G$3:G495)/B495</f>
        <v>37474.344320613389</v>
      </c>
      <c r="J495" s="15">
        <f>SUM($H$3:H495)/B495</f>
        <v>155.26884179119165</v>
      </c>
      <c r="K495" s="15">
        <f t="shared" si="39"/>
        <v>25.624003804279738</v>
      </c>
      <c r="L495" s="15">
        <f>AVERAGE($K$3:K495)</f>
        <v>39.178793432814849</v>
      </c>
      <c r="M495" s="15">
        <f>SUM($G$3:G495)/J495</f>
        <v>4.4810931237282103</v>
      </c>
    </row>
    <row r="496" spans="1:13" x14ac:dyDescent="0.3">
      <c r="A496" s="17">
        <v>41204.666666666664</v>
      </c>
      <c r="B496" s="13">
        <v>494</v>
      </c>
      <c r="C496" s="15">
        <v>524</v>
      </c>
      <c r="D496" s="15" t="s">
        <v>2</v>
      </c>
      <c r="E496" s="15">
        <f t="shared" si="35"/>
        <v>390.14211280682753</v>
      </c>
      <c r="F496" s="13">
        <f t="shared" si="36"/>
        <v>356.67764100853441</v>
      </c>
      <c r="G496" s="13">
        <f t="shared" si="37"/>
        <v>-167.32235899146559</v>
      </c>
      <c r="H496" s="15">
        <f t="shared" si="38"/>
        <v>167.32235899146559</v>
      </c>
      <c r="I496" s="15">
        <f>SUMSQ($G$3:G496)/B496</f>
        <v>37455.158951175858</v>
      </c>
      <c r="J496" s="15">
        <f>SUM($H$3:H496)/B496</f>
        <v>155.29324162358085</v>
      </c>
      <c r="K496" s="15">
        <f t="shared" si="39"/>
        <v>31.931747899134656</v>
      </c>
      <c r="L496" s="15">
        <f>AVERAGE($K$3:K496)</f>
        <v>39.16412330015558</v>
      </c>
      <c r="M496" s="15">
        <f>SUM($G$3:G496)/J496</f>
        <v>3.4029283873744753</v>
      </c>
    </row>
    <row r="497" spans="1:13" x14ac:dyDescent="0.3">
      <c r="A497" s="17">
        <v>41204.708333333336</v>
      </c>
      <c r="B497" s="13">
        <v>495</v>
      </c>
      <c r="C497" s="15">
        <v>844.428</v>
      </c>
      <c r="D497" s="15" t="s">
        <v>2</v>
      </c>
      <c r="E497" s="15">
        <f t="shared" si="35"/>
        <v>480.99929024546208</v>
      </c>
      <c r="F497" s="13">
        <f t="shared" si="36"/>
        <v>390.14211280682753</v>
      </c>
      <c r="G497" s="13">
        <f t="shared" si="37"/>
        <v>-454.28588719317247</v>
      </c>
      <c r="H497" s="15">
        <f t="shared" si="38"/>
        <v>454.28588719317247</v>
      </c>
      <c r="I497" s="15">
        <f>SUMSQ($G$3:G497)/B497</f>
        <v>37796.412503401538</v>
      </c>
      <c r="J497" s="15">
        <f>SUM($H$3:H497)/B497</f>
        <v>155.8972671701861</v>
      </c>
      <c r="K497" s="15">
        <f t="shared" si="39"/>
        <v>53.798060603529542</v>
      </c>
      <c r="L497" s="15">
        <f>AVERAGE($K$3:K497)</f>
        <v>39.193686809859372</v>
      </c>
      <c r="M497" s="15">
        <f>SUM($G$3:G497)/J497</f>
        <v>0.47573568441164948</v>
      </c>
    </row>
    <row r="498" spans="1:13" x14ac:dyDescent="0.3">
      <c r="A498" s="17">
        <v>41204.75</v>
      </c>
      <c r="B498" s="13">
        <v>496</v>
      </c>
      <c r="C498" s="15">
        <v>786</v>
      </c>
      <c r="D498" s="15" t="s">
        <v>2</v>
      </c>
      <c r="E498" s="15">
        <f t="shared" si="35"/>
        <v>541.99943219636975</v>
      </c>
      <c r="F498" s="13">
        <f t="shared" si="36"/>
        <v>480.99929024546208</v>
      </c>
      <c r="G498" s="13">
        <f t="shared" si="37"/>
        <v>-305.00070975453792</v>
      </c>
      <c r="H498" s="15">
        <f t="shared" si="38"/>
        <v>305.00070975453792</v>
      </c>
      <c r="I498" s="15">
        <f>SUMSQ($G$3:G498)/B498</f>
        <v>37907.761334948656</v>
      </c>
      <c r="J498" s="15">
        <f>SUM($H$3:H498)/B498</f>
        <v>156.19787894959001</v>
      </c>
      <c r="K498" s="15">
        <f t="shared" si="39"/>
        <v>38.804161546378865</v>
      </c>
      <c r="L498" s="15">
        <f>AVERAGE($K$3:K498)</f>
        <v>39.192901476666869</v>
      </c>
      <c r="M498" s="15">
        <f>SUM($G$3:G498)/J498</f>
        <v>-1.4778357952858077</v>
      </c>
    </row>
    <row r="499" spans="1:13" x14ac:dyDescent="0.3">
      <c r="A499" s="17">
        <v>41204.791666666664</v>
      </c>
      <c r="B499" s="13">
        <v>497</v>
      </c>
      <c r="C499" s="15">
        <v>514</v>
      </c>
      <c r="D499" s="15" t="s">
        <v>2</v>
      </c>
      <c r="E499" s="15">
        <f t="shared" si="35"/>
        <v>536.39954575709589</v>
      </c>
      <c r="F499" s="13">
        <f t="shared" si="36"/>
        <v>541.99943219636975</v>
      </c>
      <c r="G499" s="13">
        <f t="shared" si="37"/>
        <v>27.999432196369753</v>
      </c>
      <c r="H499" s="15">
        <f t="shared" si="38"/>
        <v>27.999432196369753</v>
      </c>
      <c r="I499" s="15">
        <f>SUMSQ($G$3:G499)/B499</f>
        <v>37833.065574120425</v>
      </c>
      <c r="J499" s="15">
        <f>SUM($H$3:H499)/B499</f>
        <v>155.93993438871834</v>
      </c>
      <c r="K499" s="15">
        <f t="shared" si="39"/>
        <v>5.447360349488279</v>
      </c>
      <c r="L499" s="15">
        <f>AVERAGE($K$3:K499)</f>
        <v>39.125003003573951</v>
      </c>
      <c r="M499" s="15">
        <f>SUM($G$3:G499)/J499</f>
        <v>-1.3007276504133778</v>
      </c>
    </row>
    <row r="500" spans="1:13" x14ac:dyDescent="0.3">
      <c r="A500" s="17">
        <v>41204.833333333336</v>
      </c>
      <c r="B500" s="13">
        <v>498</v>
      </c>
      <c r="C500" s="15">
        <v>403</v>
      </c>
      <c r="D500" s="15" t="s">
        <v>2</v>
      </c>
      <c r="E500" s="15">
        <f t="shared" si="35"/>
        <v>509.71963660567678</v>
      </c>
      <c r="F500" s="13">
        <f t="shared" si="36"/>
        <v>536.39954575709589</v>
      </c>
      <c r="G500" s="13">
        <f t="shared" si="37"/>
        <v>133.39954575709589</v>
      </c>
      <c r="H500" s="15">
        <f t="shared" si="38"/>
        <v>133.39954575709589</v>
      </c>
      <c r="I500" s="15">
        <f>SUMSQ($G$3:G500)/B500</f>
        <v>37792.829375795278</v>
      </c>
      <c r="J500" s="15">
        <f>SUM($H$3:H500)/B500</f>
        <v>155.89467256415688</v>
      </c>
      <c r="K500" s="15">
        <f t="shared" si="39"/>
        <v>33.101624257343893</v>
      </c>
      <c r="L500" s="15">
        <f>AVERAGE($K$3:K500)</f>
        <v>39.112907865529309</v>
      </c>
      <c r="M500" s="15">
        <f>SUM($G$3:G500)/J500</f>
        <v>-0.44540225502178338</v>
      </c>
    </row>
    <row r="501" spans="1:13" x14ac:dyDescent="0.3">
      <c r="A501" s="17">
        <v>41205.625</v>
      </c>
      <c r="B501" s="13">
        <v>499</v>
      </c>
      <c r="C501" s="15">
        <v>346</v>
      </c>
      <c r="D501" s="15" t="s">
        <v>2</v>
      </c>
      <c r="E501" s="15">
        <f t="shared" si="35"/>
        <v>476.97570928454144</v>
      </c>
      <c r="F501" s="13">
        <f t="shared" si="36"/>
        <v>509.71963660567678</v>
      </c>
      <c r="G501" s="13">
        <f t="shared" si="37"/>
        <v>163.71963660567678</v>
      </c>
      <c r="H501" s="15">
        <f t="shared" si="38"/>
        <v>163.71963660567678</v>
      </c>
      <c r="I501" s="15">
        <f>SUMSQ($G$3:G501)/B501</f>
        <v>37770.807912938566</v>
      </c>
      <c r="J501" s="15">
        <f>SUM($H$3:H501)/B501</f>
        <v>155.91035385482124</v>
      </c>
      <c r="K501" s="15">
        <f t="shared" si="39"/>
        <v>47.317814047883459</v>
      </c>
      <c r="L501" s="15">
        <f>AVERAGE($K$3:K501)</f>
        <v>39.129350563289542</v>
      </c>
      <c r="M501" s="15">
        <f>SUM($G$3:G501)/J501</f>
        <v>0.60473083133088668</v>
      </c>
    </row>
    <row r="502" spans="1:13" x14ac:dyDescent="0.3">
      <c r="A502" s="17">
        <v>41205.666666666664</v>
      </c>
      <c r="B502" s="13">
        <v>500</v>
      </c>
      <c r="C502" s="15">
        <v>534.428</v>
      </c>
      <c r="D502" s="15" t="s">
        <v>2</v>
      </c>
      <c r="E502" s="15">
        <f t="shared" si="35"/>
        <v>488.4661674276332</v>
      </c>
      <c r="F502" s="13">
        <f t="shared" si="36"/>
        <v>476.97570928454144</v>
      </c>
      <c r="G502" s="13">
        <f t="shared" si="37"/>
        <v>-57.45229071545856</v>
      </c>
      <c r="H502" s="15">
        <f t="shared" si="38"/>
        <v>57.45229071545856</v>
      </c>
      <c r="I502" s="15">
        <f>SUMSQ($G$3:G502)/B502</f>
        <v>37701.867828529597</v>
      </c>
      <c r="J502" s="15">
        <f>SUM($H$3:H502)/B502</f>
        <v>155.71343772854252</v>
      </c>
      <c r="K502" s="15">
        <f t="shared" si="39"/>
        <v>10.750239642282695</v>
      </c>
      <c r="L502" s="15">
        <f>AVERAGE($K$3:K502)</f>
        <v>39.072592341447525</v>
      </c>
      <c r="M502" s="15">
        <f>SUM($G$3:G502)/J502</f>
        <v>0.23653390305638941</v>
      </c>
    </row>
    <row r="503" spans="1:13" x14ac:dyDescent="0.3">
      <c r="A503" s="17">
        <v>41205.708333333336</v>
      </c>
      <c r="B503" s="13">
        <v>501</v>
      </c>
      <c r="C503" s="15">
        <v>844.428</v>
      </c>
      <c r="D503" s="15" t="s">
        <v>2</v>
      </c>
      <c r="E503" s="15">
        <f t="shared" si="35"/>
        <v>559.6585339421066</v>
      </c>
      <c r="F503" s="13">
        <f t="shared" si="36"/>
        <v>488.4661674276332</v>
      </c>
      <c r="G503" s="13">
        <f t="shared" si="37"/>
        <v>-355.9618325723668</v>
      </c>
      <c r="H503" s="15">
        <f t="shared" si="38"/>
        <v>355.9618325723668</v>
      </c>
      <c r="I503" s="15">
        <f>SUMSQ($G$3:G503)/B503</f>
        <v>37879.526428169811</v>
      </c>
      <c r="J503" s="15">
        <f>SUM($H$3:H503)/B503</f>
        <v>156.11313512344037</v>
      </c>
      <c r="K503" s="15">
        <f t="shared" si="39"/>
        <v>42.154195807382841</v>
      </c>
      <c r="L503" s="15">
        <f>AVERAGE($K$3:K503)</f>
        <v>39.078743246569154</v>
      </c>
      <c r="M503" s="15">
        <f>SUM($G$3:G503)/J503</f>
        <v>-2.0442246908677268</v>
      </c>
    </row>
    <row r="504" spans="1:13" x14ac:dyDescent="0.3">
      <c r="A504" s="17">
        <v>41205.75</v>
      </c>
      <c r="B504" s="13">
        <v>502</v>
      </c>
      <c r="C504" s="15">
        <v>811.56399999999996</v>
      </c>
      <c r="D504" s="15" t="s">
        <v>2</v>
      </c>
      <c r="E504" s="15">
        <f t="shared" si="35"/>
        <v>610.03962715368527</v>
      </c>
      <c r="F504" s="13">
        <f t="shared" si="36"/>
        <v>559.6585339421066</v>
      </c>
      <c r="G504" s="13">
        <f t="shared" si="37"/>
        <v>-251.90546605789336</v>
      </c>
      <c r="H504" s="15">
        <f t="shared" si="38"/>
        <v>251.90546605789336</v>
      </c>
      <c r="I504" s="15">
        <f>SUMSQ($G$3:G504)/B504</f>
        <v>37930.476303471951</v>
      </c>
      <c r="J504" s="15">
        <f>SUM($H$3:H504)/B504</f>
        <v>156.30395649980383</v>
      </c>
      <c r="K504" s="15">
        <f t="shared" si="39"/>
        <v>31.039507180936237</v>
      </c>
      <c r="L504" s="15">
        <f>AVERAGE($K$3:K504)</f>
        <v>39.062728832095779</v>
      </c>
      <c r="M504" s="15">
        <f>SUM($G$3:G504)/J504</f>
        <v>-3.6533674785559036</v>
      </c>
    </row>
    <row r="505" spans="1:13" x14ac:dyDescent="0.3">
      <c r="A505" s="17">
        <v>41205.791666666664</v>
      </c>
      <c r="B505" s="13">
        <v>503</v>
      </c>
      <c r="C505" s="15">
        <v>482</v>
      </c>
      <c r="D505" s="15" t="s">
        <v>2</v>
      </c>
      <c r="E505" s="15">
        <f t="shared" si="35"/>
        <v>584.43170172294822</v>
      </c>
      <c r="F505" s="13">
        <f t="shared" si="36"/>
        <v>610.03962715368527</v>
      </c>
      <c r="G505" s="13">
        <f t="shared" si="37"/>
        <v>128.03962715368527</v>
      </c>
      <c r="H505" s="15">
        <f t="shared" si="38"/>
        <v>128.03962715368527</v>
      </c>
      <c r="I505" s="15">
        <f>SUMSQ($G$3:G505)/B505</f>
        <v>37887.660537702926</v>
      </c>
      <c r="J505" s="15">
        <f>SUM($H$3:H505)/B505</f>
        <v>156.2477649901694</v>
      </c>
      <c r="K505" s="15">
        <f t="shared" si="39"/>
        <v>26.564237998689894</v>
      </c>
      <c r="L505" s="15">
        <f>AVERAGE($K$3:K505)</f>
        <v>39.037880937794775</v>
      </c>
      <c r="M505" s="15">
        <f>SUM($G$3:G505)/J505</f>
        <v>-2.835216006578952</v>
      </c>
    </row>
    <row r="506" spans="1:13" x14ac:dyDescent="0.3">
      <c r="A506" s="17">
        <v>41205.833333333336</v>
      </c>
      <c r="B506" s="13">
        <v>504</v>
      </c>
      <c r="C506" s="15">
        <v>379</v>
      </c>
      <c r="D506" s="15" t="s">
        <v>2</v>
      </c>
      <c r="E506" s="15">
        <f t="shared" si="35"/>
        <v>543.34536137835858</v>
      </c>
      <c r="F506" s="13">
        <f t="shared" si="36"/>
        <v>584.43170172294822</v>
      </c>
      <c r="G506" s="13">
        <f t="shared" si="37"/>
        <v>205.43170172294822</v>
      </c>
      <c r="H506" s="15">
        <f t="shared" si="38"/>
        <v>205.43170172294822</v>
      </c>
      <c r="I506" s="15">
        <f>SUMSQ($G$3:G506)/B506</f>
        <v>37896.221100272538</v>
      </c>
      <c r="J506" s="15">
        <f>SUM($H$3:H506)/B506</f>
        <v>156.34535216622652</v>
      </c>
      <c r="K506" s="15">
        <f t="shared" si="39"/>
        <v>54.203615230329348</v>
      </c>
      <c r="L506" s="15">
        <f>AVERAGE($K$3:K506)</f>
        <v>39.067971680438696</v>
      </c>
      <c r="M506" s="15">
        <f>SUM($G$3:G506)/J506</f>
        <v>-1.5194852886754684</v>
      </c>
    </row>
    <row r="507" spans="1:13" x14ac:dyDescent="0.3">
      <c r="A507" s="17">
        <v>41206.625</v>
      </c>
      <c r="B507" s="13">
        <v>505</v>
      </c>
      <c r="C507" s="15">
        <v>308</v>
      </c>
      <c r="D507" s="15" t="s">
        <v>2</v>
      </c>
      <c r="E507" s="15">
        <f t="shared" si="35"/>
        <v>496.27628910268692</v>
      </c>
      <c r="F507" s="13">
        <f t="shared" si="36"/>
        <v>543.34536137835858</v>
      </c>
      <c r="G507" s="13">
        <f t="shared" si="37"/>
        <v>235.34536137835858</v>
      </c>
      <c r="H507" s="15">
        <f t="shared" si="38"/>
        <v>235.34536137835858</v>
      </c>
      <c r="I507" s="15">
        <f>SUMSQ($G$3:G507)/B507</f>
        <v>37930.857175563702</v>
      </c>
      <c r="J507" s="15">
        <f>SUM($H$3:H507)/B507</f>
        <v>156.50178782803272</v>
      </c>
      <c r="K507" s="15">
        <f t="shared" si="39"/>
        <v>76.41083161635018</v>
      </c>
      <c r="L507" s="15">
        <f>AVERAGE($K$3:K507)</f>
        <v>39.141917937737531</v>
      </c>
      <c r="M507" s="15">
        <f>SUM($G$3:G507)/J507</f>
        <v>-1.417939834301629E-2</v>
      </c>
    </row>
    <row r="508" spans="1:13" x14ac:dyDescent="0.3">
      <c r="A508" s="17">
        <v>41206.666666666664</v>
      </c>
      <c r="B508" s="13">
        <v>506</v>
      </c>
      <c r="C508" s="15">
        <v>532</v>
      </c>
      <c r="D508" s="15" t="s">
        <v>2</v>
      </c>
      <c r="E508" s="15">
        <f t="shared" si="35"/>
        <v>503.42103128214956</v>
      </c>
      <c r="F508" s="13">
        <f t="shared" si="36"/>
        <v>496.27628910268692</v>
      </c>
      <c r="G508" s="13">
        <f t="shared" si="37"/>
        <v>-35.723710897313083</v>
      </c>
      <c r="H508" s="15">
        <f t="shared" si="38"/>
        <v>35.723710897313083</v>
      </c>
      <c r="I508" s="15">
        <f>SUMSQ($G$3:G508)/B508</f>
        <v>37858.417109051275</v>
      </c>
      <c r="J508" s="15">
        <f>SUM($H$3:H508)/B508</f>
        <v>156.26309597639099</v>
      </c>
      <c r="K508" s="15">
        <f t="shared" si="39"/>
        <v>6.7149832513746404</v>
      </c>
      <c r="L508" s="15">
        <f>AVERAGE($K$3:K508)</f>
        <v>39.077833086578707</v>
      </c>
      <c r="M508" s="15">
        <f>SUM($G$3:G508)/J508</f>
        <v>-0.2428136461218813</v>
      </c>
    </row>
    <row r="509" spans="1:13" x14ac:dyDescent="0.3">
      <c r="A509" s="17">
        <v>41206.708333333336</v>
      </c>
      <c r="B509" s="13">
        <v>507</v>
      </c>
      <c r="C509" s="15">
        <v>844.428</v>
      </c>
      <c r="D509" s="15" t="s">
        <v>2</v>
      </c>
      <c r="E509" s="15">
        <f t="shared" si="35"/>
        <v>571.62242502571962</v>
      </c>
      <c r="F509" s="13">
        <f t="shared" si="36"/>
        <v>503.42103128214956</v>
      </c>
      <c r="G509" s="13">
        <f t="shared" si="37"/>
        <v>-341.00696871785044</v>
      </c>
      <c r="H509" s="15">
        <f t="shared" si="38"/>
        <v>341.00696871785044</v>
      </c>
      <c r="I509" s="15">
        <f>SUMSQ($G$3:G509)/B509</f>
        <v>38013.106133913381</v>
      </c>
      <c r="J509" s="15">
        <f>SUM($H$3:H509)/B509</f>
        <v>156.62748231315913</v>
      </c>
      <c r="K509" s="15">
        <f t="shared" si="39"/>
        <v>40.383190599772917</v>
      </c>
      <c r="L509" s="15">
        <f>AVERAGE($K$3:K509)</f>
        <v>39.080407756229981</v>
      </c>
      <c r="M509" s="15">
        <f>SUM($G$3:G509)/J509</f>
        <v>-2.4194335196457013</v>
      </c>
    </row>
    <row r="510" spans="1:13" x14ac:dyDescent="0.3">
      <c r="A510" s="17">
        <v>41206.75</v>
      </c>
      <c r="B510" s="13">
        <v>508</v>
      </c>
      <c r="C510" s="15">
        <v>811.56399999999996</v>
      </c>
      <c r="D510" s="15" t="s">
        <v>2</v>
      </c>
      <c r="E510" s="15">
        <f t="shared" si="35"/>
        <v>619.61074002057569</v>
      </c>
      <c r="F510" s="13">
        <f t="shared" si="36"/>
        <v>571.62242502571962</v>
      </c>
      <c r="G510" s="13">
        <f t="shared" si="37"/>
        <v>-239.94157497428034</v>
      </c>
      <c r="H510" s="15">
        <f t="shared" si="38"/>
        <v>239.94157497428034</v>
      </c>
      <c r="I510" s="15">
        <f>SUMSQ($G$3:G510)/B510</f>
        <v>38051.607813573275</v>
      </c>
      <c r="J510" s="15">
        <f>SUM($H$3:H510)/B510</f>
        <v>156.79148643257079</v>
      </c>
      <c r="K510" s="15">
        <f t="shared" si="39"/>
        <v>29.56533002625552</v>
      </c>
      <c r="L510" s="15">
        <f>AVERAGE($K$3:K510)</f>
        <v>39.061677288257592</v>
      </c>
      <c r="M510" s="15">
        <f>SUM($G$3:G510)/J510</f>
        <v>-3.9472255149938258</v>
      </c>
    </row>
    <row r="511" spans="1:13" x14ac:dyDescent="0.3">
      <c r="A511" s="17">
        <v>41206.791666666664</v>
      </c>
      <c r="B511" s="13">
        <v>509</v>
      </c>
      <c r="C511" s="15">
        <v>572</v>
      </c>
      <c r="D511" s="15" t="s">
        <v>2</v>
      </c>
      <c r="E511" s="15">
        <f t="shared" si="35"/>
        <v>610.08859201646055</v>
      </c>
      <c r="F511" s="13">
        <f t="shared" si="36"/>
        <v>619.61074002057569</v>
      </c>
      <c r="G511" s="13">
        <f t="shared" si="37"/>
        <v>47.61074002057569</v>
      </c>
      <c r="H511" s="15">
        <f t="shared" si="38"/>
        <v>47.61074002057569</v>
      </c>
      <c r="I511" s="15">
        <f>SUMSQ($G$3:G511)/B511</f>
        <v>37981.303638232865</v>
      </c>
      <c r="J511" s="15">
        <f>SUM($H$3:H511)/B511</f>
        <v>156.57698594846079</v>
      </c>
      <c r="K511" s="15">
        <f t="shared" si="39"/>
        <v>8.3235559476530927</v>
      </c>
      <c r="L511" s="15">
        <f>AVERAGE($K$3:K511)</f>
        <v>39.001288051832042</v>
      </c>
      <c r="M511" s="15">
        <f>SUM($G$3:G511)/J511</f>
        <v>-3.6485605614347434</v>
      </c>
    </row>
    <row r="512" spans="1:13" x14ac:dyDescent="0.3">
      <c r="A512" s="17">
        <v>41206.833333333336</v>
      </c>
      <c r="B512" s="13">
        <v>510</v>
      </c>
      <c r="C512" s="15">
        <v>427</v>
      </c>
      <c r="D512" s="15" t="s">
        <v>2</v>
      </c>
      <c r="E512" s="15">
        <f t="shared" si="35"/>
        <v>573.47087361316846</v>
      </c>
      <c r="F512" s="13">
        <f t="shared" si="36"/>
        <v>610.08859201646055</v>
      </c>
      <c r="G512" s="13">
        <f t="shared" si="37"/>
        <v>183.08859201646055</v>
      </c>
      <c r="H512" s="15">
        <f t="shared" si="38"/>
        <v>183.08859201646055</v>
      </c>
      <c r="I512" s="15">
        <f>SUMSQ($G$3:G512)/B512</f>
        <v>37972.558792915879</v>
      </c>
      <c r="J512" s="15">
        <f>SUM($H$3:H512)/B512</f>
        <v>156.62896948977058</v>
      </c>
      <c r="K512" s="15">
        <f t="shared" si="39"/>
        <v>42.877890401981396</v>
      </c>
      <c r="L512" s="15">
        <f>AVERAGE($K$3:K512)</f>
        <v>39.008889232910768</v>
      </c>
      <c r="M512" s="15">
        <f>SUM($G$3:G512)/J512</f>
        <v>-2.4784177857262111</v>
      </c>
    </row>
    <row r="513" spans="1:13" x14ac:dyDescent="0.3">
      <c r="A513" s="17">
        <v>41207.625</v>
      </c>
      <c r="B513" s="13">
        <v>511</v>
      </c>
      <c r="C513" s="15">
        <v>305</v>
      </c>
      <c r="D513" s="15" t="s">
        <v>2</v>
      </c>
      <c r="E513" s="15">
        <f t="shared" si="35"/>
        <v>519.77669889053482</v>
      </c>
      <c r="F513" s="13">
        <f t="shared" si="36"/>
        <v>573.47087361316846</v>
      </c>
      <c r="G513" s="13">
        <f t="shared" si="37"/>
        <v>268.47087361316846</v>
      </c>
      <c r="H513" s="15">
        <f t="shared" si="38"/>
        <v>268.47087361316846</v>
      </c>
      <c r="I513" s="15">
        <f>SUMSQ($G$3:G513)/B513</f>
        <v>38039.298619110989</v>
      </c>
      <c r="J513" s="15">
        <f>SUM($H$3:H513)/B513</f>
        <v>156.84783818668527</v>
      </c>
      <c r="K513" s="15">
        <f t="shared" si="39"/>
        <v>88.023237250219168</v>
      </c>
      <c r="L513" s="15">
        <f>AVERAGE($K$3:K513)</f>
        <v>39.104807722181427</v>
      </c>
      <c r="M513" s="15">
        <f>SUM($G$3:G513)/J513</f>
        <v>-0.76329486918239253</v>
      </c>
    </row>
    <row r="514" spans="1:13" x14ac:dyDescent="0.3">
      <c r="A514" s="17">
        <v>41207.666666666664</v>
      </c>
      <c r="B514" s="13">
        <v>512</v>
      </c>
      <c r="C514" s="15">
        <v>499</v>
      </c>
      <c r="D514" s="15" t="s">
        <v>2</v>
      </c>
      <c r="E514" s="15">
        <f t="shared" si="35"/>
        <v>515.62135911242785</v>
      </c>
      <c r="F514" s="13">
        <f t="shared" si="36"/>
        <v>519.77669889053482</v>
      </c>
      <c r="G514" s="13">
        <f t="shared" si="37"/>
        <v>20.776698890534817</v>
      </c>
      <c r="H514" s="15">
        <f t="shared" si="38"/>
        <v>20.776698890534817</v>
      </c>
      <c r="I514" s="15">
        <f>SUMSQ($G$3:G514)/B514</f>
        <v>37965.846221840831</v>
      </c>
      <c r="J514" s="15">
        <f>SUM($H$3:H514)/B514</f>
        <v>156.58207424274747</v>
      </c>
      <c r="K514" s="15">
        <f t="shared" si="39"/>
        <v>4.1636671123316269</v>
      </c>
      <c r="L514" s="15">
        <f>AVERAGE($K$3:K514)</f>
        <v>39.03656330692781</v>
      </c>
      <c r="M514" s="15">
        <f>SUM($G$3:G514)/J514</f>
        <v>-0.63190152332711913</v>
      </c>
    </row>
    <row r="515" spans="1:13" x14ac:dyDescent="0.3">
      <c r="A515" s="17">
        <v>41207.708333333336</v>
      </c>
      <c r="B515" s="13">
        <v>513</v>
      </c>
      <c r="C515" s="15">
        <v>844.428</v>
      </c>
      <c r="D515" s="15" t="s">
        <v>2</v>
      </c>
      <c r="E515" s="15">
        <f t="shared" si="35"/>
        <v>581.3826872899424</v>
      </c>
      <c r="F515" s="13">
        <f t="shared" si="36"/>
        <v>515.62135911242785</v>
      </c>
      <c r="G515" s="13">
        <f t="shared" si="37"/>
        <v>-328.80664088757214</v>
      </c>
      <c r="H515" s="15">
        <f t="shared" si="38"/>
        <v>328.80664088757214</v>
      </c>
      <c r="I515" s="15">
        <f>SUMSQ($G$3:G515)/B515</f>
        <v>38102.586886304627</v>
      </c>
      <c r="J515" s="15">
        <f>SUM($H$3:H515)/B515</f>
        <v>156.9177946455639</v>
      </c>
      <c r="K515" s="15">
        <f t="shared" si="39"/>
        <v>38.938386800008068</v>
      </c>
      <c r="L515" s="15">
        <f>AVERAGE($K$3:K515)</f>
        <v>39.036371929721341</v>
      </c>
      <c r="M515" s="15">
        <f>SUM($G$3:G515)/J515</f>
        <v>-2.7259565627560707</v>
      </c>
    </row>
    <row r="516" spans="1:13" x14ac:dyDescent="0.3">
      <c r="A516" s="17">
        <v>41207.75</v>
      </c>
      <c r="B516" s="13">
        <v>514</v>
      </c>
      <c r="C516" s="15">
        <v>809</v>
      </c>
      <c r="D516" s="15" t="s">
        <v>2</v>
      </c>
      <c r="E516" s="15">
        <f t="shared" ref="E516:E548" si="40">$P$2*C516+(1-$P$2)*E515</f>
        <v>626.90614983195394</v>
      </c>
      <c r="F516" s="13">
        <f t="shared" ref="F516:F549" si="41">E515</f>
        <v>581.3826872899424</v>
      </c>
      <c r="G516" s="13">
        <f t="shared" ref="G516:G548" si="42">F516-C516</f>
        <v>-227.6173127100576</v>
      </c>
      <c r="H516" s="15">
        <f t="shared" ref="H516:H548" si="43">ABS(G516)</f>
        <v>227.6173127100576</v>
      </c>
      <c r="I516" s="15">
        <f>SUMSQ($G$3:G516)/B516</f>
        <v>38129.254306847513</v>
      </c>
      <c r="J516" s="15">
        <f>SUM($H$3:H516)/B516</f>
        <v>157.05534234607848</v>
      </c>
      <c r="K516" s="15">
        <f t="shared" ref="K516:K548" si="44">(H516/C516)*100</f>
        <v>28.135638159463237</v>
      </c>
      <c r="L516" s="15">
        <f>AVERAGE($K$3:K516)</f>
        <v>39.015164276471808</v>
      </c>
      <c r="M516" s="15">
        <f>SUM($G$3:G516)/J516</f>
        <v>-4.172850124341573</v>
      </c>
    </row>
    <row r="517" spans="1:13" x14ac:dyDescent="0.3">
      <c r="A517" s="17">
        <v>41207.791666666664</v>
      </c>
      <c r="B517" s="13">
        <v>515</v>
      </c>
      <c r="C517" s="15">
        <v>542</v>
      </c>
      <c r="D517" s="15" t="s">
        <v>2</v>
      </c>
      <c r="E517" s="15">
        <f t="shared" si="40"/>
        <v>609.9249198655632</v>
      </c>
      <c r="F517" s="13">
        <f t="shared" si="41"/>
        <v>626.90614983195394</v>
      </c>
      <c r="G517" s="13">
        <f t="shared" si="42"/>
        <v>84.90614983195394</v>
      </c>
      <c r="H517" s="15">
        <f t="shared" si="43"/>
        <v>84.90614983195394</v>
      </c>
      <c r="I517" s="15">
        <f>SUMSQ($G$3:G517)/B517</f>
        <v>38069.215083493022</v>
      </c>
      <c r="J517" s="15">
        <f>SUM($H$3:H517)/B517</f>
        <v>156.91524682663356</v>
      </c>
      <c r="K517" s="15">
        <f t="shared" si="44"/>
        <v>15.665341297408474</v>
      </c>
      <c r="L517" s="15">
        <f>AVERAGE($K$3:K517)</f>
        <v>38.969824814376537</v>
      </c>
      <c r="M517" s="15">
        <f>SUM($G$3:G517)/J517</f>
        <v>-3.6354800858558902</v>
      </c>
    </row>
    <row r="518" spans="1:13" x14ac:dyDescent="0.3">
      <c r="A518" s="17">
        <v>41207.833333333336</v>
      </c>
      <c r="B518" s="13">
        <v>516</v>
      </c>
      <c r="C518" s="15">
        <v>347</v>
      </c>
      <c r="D518" s="15" t="s">
        <v>2</v>
      </c>
      <c r="E518" s="15">
        <f t="shared" si="40"/>
        <v>557.33993589245063</v>
      </c>
      <c r="F518" s="13">
        <f t="shared" si="41"/>
        <v>609.9249198655632</v>
      </c>
      <c r="G518" s="13">
        <f t="shared" si="42"/>
        <v>262.9249198655632</v>
      </c>
      <c r="H518" s="15">
        <f t="shared" si="43"/>
        <v>262.9249198655632</v>
      </c>
      <c r="I518" s="15">
        <f>SUMSQ($G$3:G518)/B518</f>
        <v>38129.409460242678</v>
      </c>
      <c r="J518" s="15">
        <f>SUM($H$3:H518)/B518</f>
        <v>157.12069192942218</v>
      </c>
      <c r="K518" s="15">
        <f t="shared" si="44"/>
        <v>75.770870278260276</v>
      </c>
      <c r="L518" s="15">
        <f>AVERAGE($K$3:K518)</f>
        <v>39.041144669926709</v>
      </c>
      <c r="M518" s="15">
        <f>SUM($G$3:G518)/J518</f>
        <v>-1.9573318533880248</v>
      </c>
    </row>
    <row r="519" spans="1:13" x14ac:dyDescent="0.3">
      <c r="A519" s="17">
        <v>41208.625</v>
      </c>
      <c r="B519" s="13">
        <v>517</v>
      </c>
      <c r="C519" s="15">
        <v>448</v>
      </c>
      <c r="D519" s="15" t="s">
        <v>2</v>
      </c>
      <c r="E519" s="15">
        <f t="shared" si="40"/>
        <v>535.4719487139605</v>
      </c>
      <c r="F519" s="13">
        <f t="shared" si="41"/>
        <v>557.33993589245063</v>
      </c>
      <c r="G519" s="13">
        <f t="shared" si="42"/>
        <v>109.33993589245063</v>
      </c>
      <c r="H519" s="15">
        <f t="shared" si="43"/>
        <v>109.33993589245063</v>
      </c>
      <c r="I519" s="15">
        <f>SUMSQ($G$3:G519)/B519</f>
        <v>38078.782404383339</v>
      </c>
      <c r="J519" s="15">
        <f>SUM($H$3:H519)/B519</f>
        <v>157.0282726720973</v>
      </c>
      <c r="K519" s="15">
        <f t="shared" si="44"/>
        <v>24.406235690279157</v>
      </c>
      <c r="L519" s="15">
        <f>AVERAGE($K$3:K519)</f>
        <v>39.012837302461236</v>
      </c>
      <c r="M519" s="15">
        <f>SUM($G$3:G519)/J519</f>
        <v>-1.2621765232127673</v>
      </c>
    </row>
    <row r="520" spans="1:13" x14ac:dyDescent="0.3">
      <c r="A520" s="17">
        <v>41208.666666666664</v>
      </c>
      <c r="B520" s="13">
        <v>518</v>
      </c>
      <c r="C520" s="15">
        <v>534.428</v>
      </c>
      <c r="D520" s="15" t="s">
        <v>2</v>
      </c>
      <c r="E520" s="15">
        <f t="shared" si="40"/>
        <v>535.26315897116842</v>
      </c>
      <c r="F520" s="13">
        <f t="shared" si="41"/>
        <v>535.4719487139605</v>
      </c>
      <c r="G520" s="13">
        <f t="shared" si="42"/>
        <v>1.0439487139605035</v>
      </c>
      <c r="H520" s="15">
        <f t="shared" si="43"/>
        <v>1.0439487139605035</v>
      </c>
      <c r="I520" s="15">
        <f>SUMSQ($G$3:G520)/B520</f>
        <v>38005.273345357338</v>
      </c>
      <c r="J520" s="15">
        <f>SUM($H$3:H520)/B520</f>
        <v>156.72714463356809</v>
      </c>
      <c r="K520" s="15">
        <f t="shared" si="44"/>
        <v>0.19533944964719355</v>
      </c>
      <c r="L520" s="15">
        <f>AVERAGE($K$3:K520)</f>
        <v>38.937900047919129</v>
      </c>
      <c r="M520" s="15">
        <f>SUM($G$3:G520)/J520</f>
        <v>-1.2579406776941113</v>
      </c>
    </row>
    <row r="521" spans="1:13" x14ac:dyDescent="0.3">
      <c r="A521" s="17">
        <v>41208.708333333336</v>
      </c>
      <c r="B521" s="13">
        <v>519</v>
      </c>
      <c r="C521" s="15">
        <v>817</v>
      </c>
      <c r="D521" s="15" t="s">
        <v>2</v>
      </c>
      <c r="E521" s="15">
        <f t="shared" si="40"/>
        <v>591.61052717693474</v>
      </c>
      <c r="F521" s="13">
        <f t="shared" si="41"/>
        <v>535.26315897116842</v>
      </c>
      <c r="G521" s="13">
        <f t="shared" si="42"/>
        <v>-281.73684102883158</v>
      </c>
      <c r="H521" s="15">
        <f t="shared" si="43"/>
        <v>281.73684102883158</v>
      </c>
      <c r="I521" s="15">
        <f>SUMSQ($G$3:G521)/B521</f>
        <v>38084.98504910984</v>
      </c>
      <c r="J521" s="15">
        <f>SUM($H$3:H521)/B521</f>
        <v>156.96801110061099</v>
      </c>
      <c r="K521" s="15">
        <f t="shared" si="44"/>
        <v>34.484313467421245</v>
      </c>
      <c r="L521" s="15">
        <f>AVERAGE($K$3:K521)</f>
        <v>38.929318956241872</v>
      </c>
      <c r="M521" s="15">
        <f>SUM($G$3:G521)/J521</f>
        <v>-3.0508782535015579</v>
      </c>
    </row>
    <row r="522" spans="1:13" x14ac:dyDescent="0.3">
      <c r="A522" s="17">
        <v>41208.75</v>
      </c>
      <c r="B522" s="13">
        <v>520</v>
      </c>
      <c r="C522" s="15">
        <v>665</v>
      </c>
      <c r="D522" s="15" t="s">
        <v>2</v>
      </c>
      <c r="E522" s="15">
        <f t="shared" si="40"/>
        <v>606.28842174154784</v>
      </c>
      <c r="F522" s="13">
        <f t="shared" si="41"/>
        <v>591.61052717693474</v>
      </c>
      <c r="G522" s="13">
        <f t="shared" si="42"/>
        <v>-73.389472823065262</v>
      </c>
      <c r="H522" s="15">
        <f t="shared" si="43"/>
        <v>73.389472823065262</v>
      </c>
      <c r="I522" s="15">
        <f>SUMSQ($G$3:G522)/B522</f>
        <v>38022.102413863955</v>
      </c>
      <c r="J522" s="15">
        <f>SUM($H$3:H522)/B522</f>
        <v>156.80728314238493</v>
      </c>
      <c r="K522" s="15">
        <f t="shared" si="44"/>
        <v>11.036010950836882</v>
      </c>
      <c r="L522" s="15">
        <f>AVERAGE($K$3:K522)</f>
        <v>38.875677979308399</v>
      </c>
      <c r="M522" s="15">
        <f>SUM($G$3:G522)/J522</f>
        <v>-3.5220287815574656</v>
      </c>
    </row>
    <row r="523" spans="1:13" x14ac:dyDescent="0.3">
      <c r="A523" s="17">
        <v>41208.791666666664</v>
      </c>
      <c r="B523" s="13">
        <v>521</v>
      </c>
      <c r="C523" s="15">
        <v>471</v>
      </c>
      <c r="D523" s="15" t="s">
        <v>2</v>
      </c>
      <c r="E523" s="15">
        <f t="shared" si="40"/>
        <v>579.23073739323831</v>
      </c>
      <c r="F523" s="13">
        <f t="shared" si="41"/>
        <v>606.28842174154784</v>
      </c>
      <c r="G523" s="13">
        <f t="shared" si="42"/>
        <v>135.28842174154784</v>
      </c>
      <c r="H523" s="15">
        <f t="shared" si="43"/>
        <v>135.28842174154784</v>
      </c>
      <c r="I523" s="15">
        <f>SUMSQ($G$3:G523)/B523</f>
        <v>37984.253766346592</v>
      </c>
      <c r="J523" s="15">
        <f>SUM($H$3:H523)/B523</f>
        <v>156.76598014545434</v>
      </c>
      <c r="K523" s="15">
        <f t="shared" si="44"/>
        <v>28.723656420710793</v>
      </c>
      <c r="L523" s="15">
        <f>AVERAGE($K$3:K523)</f>
        <v>38.85619233332261</v>
      </c>
      <c r="M523" s="15">
        <f>SUM($G$3:G523)/J523</f>
        <v>-2.659960676779872</v>
      </c>
    </row>
    <row r="524" spans="1:13" x14ac:dyDescent="0.3">
      <c r="A524" s="17">
        <v>41208.833333333336</v>
      </c>
      <c r="B524" s="13">
        <v>522</v>
      </c>
      <c r="C524" s="15">
        <v>311</v>
      </c>
      <c r="D524" s="15" t="s">
        <v>2</v>
      </c>
      <c r="E524" s="15">
        <f t="shared" si="40"/>
        <v>525.58458991459065</v>
      </c>
      <c r="F524" s="13">
        <f t="shared" si="41"/>
        <v>579.23073739323831</v>
      </c>
      <c r="G524" s="13">
        <f t="shared" si="42"/>
        <v>268.23073739323831</v>
      </c>
      <c r="H524" s="15">
        <f t="shared" si="43"/>
        <v>268.23073739323831</v>
      </c>
      <c r="I524" s="15">
        <f>SUMSQ($G$3:G524)/B524</f>
        <v>38049.317894155356</v>
      </c>
      <c r="J524" s="15">
        <f>SUM($H$3:H524)/B524</f>
        <v>156.97951416317039</v>
      </c>
      <c r="K524" s="15">
        <f t="shared" si="44"/>
        <v>86.247825528372445</v>
      </c>
      <c r="L524" s="15">
        <f>AVERAGE($K$3:K524)</f>
        <v>38.946980902661785</v>
      </c>
      <c r="M524" s="15">
        <f>SUM($G$3:G524)/J524</f>
        <v>-0.94764343005863172</v>
      </c>
    </row>
    <row r="525" spans="1:13" x14ac:dyDescent="0.3">
      <c r="A525" s="17">
        <v>41209.625</v>
      </c>
      <c r="B525" s="13">
        <v>523</v>
      </c>
      <c r="C525" s="15">
        <v>499</v>
      </c>
      <c r="D525" s="15" t="s">
        <v>2</v>
      </c>
      <c r="E525" s="15">
        <f t="shared" si="40"/>
        <v>520.26767193167257</v>
      </c>
      <c r="F525" s="13">
        <f t="shared" si="41"/>
        <v>525.58458991459065</v>
      </c>
      <c r="G525" s="13">
        <f t="shared" si="42"/>
        <v>26.584589914590651</v>
      </c>
      <c r="H525" s="15">
        <f t="shared" si="43"/>
        <v>26.584589914590651</v>
      </c>
      <c r="I525" s="15">
        <f>SUMSQ($G$3:G525)/B525</f>
        <v>37977.917172409223</v>
      </c>
      <c r="J525" s="15">
        <f>SUM($H$3:H525)/B525</f>
        <v>156.73019308430122</v>
      </c>
      <c r="K525" s="15">
        <f t="shared" si="44"/>
        <v>5.3275731291764838</v>
      </c>
      <c r="L525" s="15">
        <f>AVERAGE($K$3:K525)</f>
        <v>38.882699052234472</v>
      </c>
      <c r="M525" s="15">
        <f>SUM($G$3:G525)/J525</f>
        <v>-0.77953081618561082</v>
      </c>
    </row>
    <row r="526" spans="1:13" x14ac:dyDescent="0.3">
      <c r="A526" s="17">
        <v>41209.666666666664</v>
      </c>
      <c r="B526" s="13">
        <v>524</v>
      </c>
      <c r="C526" s="15">
        <v>534.428</v>
      </c>
      <c r="D526" s="15" t="s">
        <v>2</v>
      </c>
      <c r="E526" s="15">
        <f t="shared" si="40"/>
        <v>523.09973754533803</v>
      </c>
      <c r="F526" s="13">
        <f t="shared" si="41"/>
        <v>520.26767193167257</v>
      </c>
      <c r="G526" s="13">
        <f t="shared" si="42"/>
        <v>-14.160328068327431</v>
      </c>
      <c r="H526" s="15">
        <f t="shared" si="43"/>
        <v>14.160328068327431</v>
      </c>
      <c r="I526" s="15">
        <f>SUMSQ($G$3:G526)/B526</f>
        <v>37905.82289324623</v>
      </c>
      <c r="J526" s="15">
        <f>SUM($H$3:H526)/B526</f>
        <v>156.45811318923259</v>
      </c>
      <c r="K526" s="15">
        <f t="shared" si="44"/>
        <v>2.6496231612728809</v>
      </c>
      <c r="L526" s="15">
        <f>AVERAGE($K$3:K526)</f>
        <v>38.813551960839504</v>
      </c>
      <c r="M526" s="15">
        <f>SUM($G$3:G526)/J526</f>
        <v>-0.87139196955139919</v>
      </c>
    </row>
    <row r="527" spans="1:13" x14ac:dyDescent="0.3">
      <c r="A527" s="17">
        <v>41209.708333333336</v>
      </c>
      <c r="B527" s="13">
        <v>525</v>
      </c>
      <c r="C527" s="15">
        <v>618</v>
      </c>
      <c r="D527" s="15" t="s">
        <v>2</v>
      </c>
      <c r="E527" s="15">
        <f t="shared" si="40"/>
        <v>542.07979003627042</v>
      </c>
      <c r="F527" s="13">
        <f t="shared" si="41"/>
        <v>523.09973754533803</v>
      </c>
      <c r="G527" s="13">
        <f t="shared" si="42"/>
        <v>-94.90026245466197</v>
      </c>
      <c r="H527" s="15">
        <f t="shared" si="43"/>
        <v>94.90026245466197</v>
      </c>
      <c r="I527" s="15">
        <f>SUMSQ($G$3:G527)/B527</f>
        <v>37850.775725476175</v>
      </c>
      <c r="J527" s="15">
        <f>SUM($H$3:H527)/B527</f>
        <v>156.34086014021435</v>
      </c>
      <c r="K527" s="15">
        <f t="shared" si="44"/>
        <v>15.356029523408084</v>
      </c>
      <c r="L527" s="15">
        <f>AVERAGE($K$3:K527)</f>
        <v>38.768870965720588</v>
      </c>
      <c r="M527" s="15">
        <f>SUM($G$3:G527)/J527</f>
        <v>-1.4790542002361922</v>
      </c>
    </row>
    <row r="528" spans="1:13" x14ac:dyDescent="0.3">
      <c r="A528" s="17">
        <v>41209.75</v>
      </c>
      <c r="B528" s="13">
        <v>526</v>
      </c>
      <c r="C528" s="15">
        <v>456</v>
      </c>
      <c r="D528" s="15" t="s">
        <v>2</v>
      </c>
      <c r="E528" s="15">
        <f t="shared" si="40"/>
        <v>524.86383202901641</v>
      </c>
      <c r="F528" s="13">
        <f t="shared" si="41"/>
        <v>542.07979003627042</v>
      </c>
      <c r="G528" s="13">
        <f t="shared" si="42"/>
        <v>86.079790036270424</v>
      </c>
      <c r="H528" s="15">
        <f t="shared" si="43"/>
        <v>86.079790036270424</v>
      </c>
      <c r="I528" s="15">
        <f>SUMSQ($G$3:G528)/B528</f>
        <v>37792.903015451862</v>
      </c>
      <c r="J528" s="15">
        <f>SUM($H$3:H528)/B528</f>
        <v>156.20728396130951</v>
      </c>
      <c r="K528" s="15">
        <f t="shared" si="44"/>
        <v>18.877146937778601</v>
      </c>
      <c r="L528" s="15">
        <f>AVERAGE($K$3:K528)</f>
        <v>38.731053999887997</v>
      </c>
      <c r="M528" s="15">
        <f>SUM($G$3:G528)/J528</f>
        <v>-0.92925766418553246</v>
      </c>
    </row>
    <row r="529" spans="1:13" x14ac:dyDescent="0.3">
      <c r="A529" s="17">
        <v>41209.791666666664</v>
      </c>
      <c r="B529" s="13">
        <v>527</v>
      </c>
      <c r="C529" s="15">
        <v>300</v>
      </c>
      <c r="D529" s="15" t="s">
        <v>2</v>
      </c>
      <c r="E529" s="15">
        <f t="shared" si="40"/>
        <v>479.89106562321314</v>
      </c>
      <c r="F529" s="13">
        <f t="shared" si="41"/>
        <v>524.86383202901641</v>
      </c>
      <c r="G529" s="13">
        <f t="shared" si="42"/>
        <v>224.86383202901641</v>
      </c>
      <c r="H529" s="15">
        <f t="shared" si="43"/>
        <v>224.86383202901641</v>
      </c>
      <c r="I529" s="15">
        <f>SUMSQ($G$3:G529)/B529</f>
        <v>37817.136108315848</v>
      </c>
      <c r="J529" s="15">
        <f>SUM($H$3:H529)/B529</f>
        <v>156.33756204113439</v>
      </c>
      <c r="K529" s="15">
        <f t="shared" si="44"/>
        <v>74.954610676338802</v>
      </c>
      <c r="L529" s="15">
        <f>AVERAGE($K$3:K529)</f>
        <v>38.799789401551095</v>
      </c>
      <c r="M529" s="15">
        <f>SUM($G$3:G529)/J529</f>
        <v>0.50983919133516875</v>
      </c>
    </row>
    <row r="530" spans="1:13" x14ac:dyDescent="0.3">
      <c r="A530" s="17">
        <v>41209.833333333336</v>
      </c>
      <c r="B530" s="13">
        <v>528</v>
      </c>
      <c r="C530" s="15">
        <v>296</v>
      </c>
      <c r="D530" s="15" t="s">
        <v>2</v>
      </c>
      <c r="E530" s="15">
        <f t="shared" si="40"/>
        <v>443.11285249857053</v>
      </c>
      <c r="F530" s="13">
        <f t="shared" si="41"/>
        <v>479.89106562321314</v>
      </c>
      <c r="G530" s="13">
        <f t="shared" si="42"/>
        <v>183.89106562321314</v>
      </c>
      <c r="H530" s="15">
        <f t="shared" si="43"/>
        <v>183.89106562321314</v>
      </c>
      <c r="I530" s="15">
        <f>SUMSQ($G$3:G530)/B530</f>
        <v>37809.558055110778</v>
      </c>
      <c r="J530" s="15">
        <f>SUM($H$3:H530)/B530</f>
        <v>156.38974670700955</v>
      </c>
      <c r="K530" s="15">
        <f t="shared" si="44"/>
        <v>62.125360007842275</v>
      </c>
      <c r="L530" s="15">
        <f>AVERAGE($K$3:K530)</f>
        <v>38.843966618608462</v>
      </c>
      <c r="M530" s="15">
        <f>SUM($G$3:G530)/J530</f>
        <v>1.6855202299382082</v>
      </c>
    </row>
    <row r="531" spans="1:13" x14ac:dyDescent="0.3">
      <c r="A531" s="17">
        <v>41210.625</v>
      </c>
      <c r="B531" s="13">
        <v>529</v>
      </c>
      <c r="C531" s="15">
        <v>301</v>
      </c>
      <c r="D531" s="15" t="s">
        <v>2</v>
      </c>
      <c r="E531" s="15">
        <f t="shared" si="40"/>
        <v>414.69028199885645</v>
      </c>
      <c r="F531" s="13">
        <f t="shared" si="41"/>
        <v>443.11285249857053</v>
      </c>
      <c r="G531" s="13">
        <f t="shared" si="42"/>
        <v>142.11285249857053</v>
      </c>
      <c r="H531" s="15">
        <f t="shared" si="43"/>
        <v>142.11285249857053</v>
      </c>
      <c r="I531" s="15">
        <f>SUMSQ($G$3:G531)/B531</f>
        <v>37776.262222956095</v>
      </c>
      <c r="J531" s="15">
        <f>SUM($H$3:H531)/B531</f>
        <v>156.36275824914858</v>
      </c>
      <c r="K531" s="15">
        <f t="shared" si="44"/>
        <v>47.213572258661308</v>
      </c>
      <c r="L531" s="15">
        <f>AVERAGE($K$3:K531)</f>
        <v>38.859788179364706</v>
      </c>
      <c r="M531" s="15">
        <f>SUM($G$3:G531)/J531</f>
        <v>2.594677523414413</v>
      </c>
    </row>
    <row r="532" spans="1:13" x14ac:dyDescent="0.3">
      <c r="A532" s="17">
        <v>41210.666666666664</v>
      </c>
      <c r="B532" s="13">
        <v>530</v>
      </c>
      <c r="C532" s="15">
        <v>293</v>
      </c>
      <c r="D532" s="15" t="s">
        <v>2</v>
      </c>
      <c r="E532" s="15">
        <f t="shared" si="40"/>
        <v>390.35222559908522</v>
      </c>
      <c r="F532" s="13">
        <f t="shared" si="41"/>
        <v>414.69028199885645</v>
      </c>
      <c r="G532" s="13">
        <f t="shared" si="42"/>
        <v>121.69028199885645</v>
      </c>
      <c r="H532" s="15">
        <f t="shared" si="43"/>
        <v>121.69028199885645</v>
      </c>
      <c r="I532" s="15">
        <f>SUMSQ($G$3:G532)/B532</f>
        <v>37732.926869201387</v>
      </c>
      <c r="J532" s="15">
        <f>SUM($H$3:H532)/B532</f>
        <v>156.29733848263862</v>
      </c>
      <c r="K532" s="15">
        <f t="shared" si="44"/>
        <v>41.532519453534618</v>
      </c>
      <c r="L532" s="15">
        <f>AVERAGE($K$3:K532)</f>
        <v>38.864831068561251</v>
      </c>
      <c r="M532" s="15">
        <f>SUM($G$3:G532)/J532</f>
        <v>3.3743454715678802</v>
      </c>
    </row>
    <row r="533" spans="1:13" x14ac:dyDescent="0.3">
      <c r="A533" s="17">
        <v>41210.708333333336</v>
      </c>
      <c r="B533" s="13">
        <v>531</v>
      </c>
      <c r="C533" s="15">
        <v>225</v>
      </c>
      <c r="D533" s="15" t="s">
        <v>2</v>
      </c>
      <c r="E533" s="15">
        <f t="shared" si="40"/>
        <v>357.28178047926821</v>
      </c>
      <c r="F533" s="13">
        <f t="shared" si="41"/>
        <v>390.35222559908522</v>
      </c>
      <c r="G533" s="13">
        <f t="shared" si="42"/>
        <v>165.35222559908522</v>
      </c>
      <c r="H533" s="15">
        <f t="shared" si="43"/>
        <v>165.35222559908522</v>
      </c>
      <c r="I533" s="15">
        <f>SUMSQ($G$3:G533)/B533</f>
        <v>37713.357060616399</v>
      </c>
      <c r="J533" s="15">
        <f>SUM($H$3:H533)/B533</f>
        <v>156.31439100074869</v>
      </c>
      <c r="K533" s="15">
        <f t="shared" si="44"/>
        <v>73.489878044037866</v>
      </c>
      <c r="L533" s="15">
        <f>AVERAGE($K$3:K533)</f>
        <v>38.930038313336162</v>
      </c>
      <c r="M533" s="15">
        <f>SUM($G$3:G533)/J533</f>
        <v>4.4317956746718918</v>
      </c>
    </row>
    <row r="534" spans="1:13" x14ac:dyDescent="0.3">
      <c r="A534" s="17">
        <v>41210.75</v>
      </c>
      <c r="B534" s="13">
        <v>532</v>
      </c>
      <c r="C534" s="15">
        <v>154</v>
      </c>
      <c r="D534" s="15" t="s">
        <v>2</v>
      </c>
      <c r="E534" s="15">
        <f t="shared" si="40"/>
        <v>316.62542438341461</v>
      </c>
      <c r="F534" s="13">
        <f t="shared" si="41"/>
        <v>357.28178047926821</v>
      </c>
      <c r="G534" s="13">
        <f t="shared" si="42"/>
        <v>203.28178047926821</v>
      </c>
      <c r="H534" s="15">
        <f t="shared" si="43"/>
        <v>203.28178047926821</v>
      </c>
      <c r="I534" s="15">
        <f>SUMSQ($G$3:G534)/B534</f>
        <v>37720.143010267158</v>
      </c>
      <c r="J534" s="15">
        <f>SUM($H$3:H534)/B534</f>
        <v>156.40267556743763</v>
      </c>
      <c r="K534" s="15">
        <f t="shared" si="44"/>
        <v>132.00115615536896</v>
      </c>
      <c r="L534" s="15">
        <f>AVERAGE($K$3:K534)</f>
        <v>39.104984023565549</v>
      </c>
      <c r="M534" s="15">
        <f>SUM($G$3:G534)/J534</f>
        <v>5.7290274552816403</v>
      </c>
    </row>
    <row r="535" spans="1:13" x14ac:dyDescent="0.3">
      <c r="A535" s="17">
        <v>41210.791666666664</v>
      </c>
      <c r="B535" s="13">
        <v>533</v>
      </c>
      <c r="C535" s="15">
        <v>54</v>
      </c>
      <c r="D535" s="15" t="s">
        <v>2</v>
      </c>
      <c r="E535" s="15">
        <f t="shared" si="40"/>
        <v>264.1003395067317</v>
      </c>
      <c r="F535" s="13">
        <f t="shared" si="41"/>
        <v>316.62542438341461</v>
      </c>
      <c r="G535" s="13">
        <f t="shared" si="42"/>
        <v>262.62542438341461</v>
      </c>
      <c r="H535" s="15">
        <f t="shared" si="43"/>
        <v>262.62542438341461</v>
      </c>
      <c r="I535" s="15">
        <f>SUMSQ($G$3:G535)/B535</f>
        <v>37778.777101303378</v>
      </c>
      <c r="J535" s="15">
        <f>SUM($H$3:H535)/B535</f>
        <v>156.60196777909988</v>
      </c>
      <c r="K535" s="15">
        <f t="shared" si="44"/>
        <v>486.34337848780484</v>
      </c>
      <c r="L535" s="15">
        <f>AVERAGE($K$3:K535)</f>
        <v>39.944080448451551</v>
      </c>
      <c r="M535" s="15">
        <f>SUM($G$3:G535)/J535</f>
        <v>7.3987617347386028</v>
      </c>
    </row>
    <row r="536" spans="1:13" x14ac:dyDescent="0.3">
      <c r="A536" s="17">
        <v>41210.833333333336</v>
      </c>
      <c r="B536" s="13">
        <v>534</v>
      </c>
      <c r="C536" s="15">
        <v>55</v>
      </c>
      <c r="D536" s="15" t="s">
        <v>2</v>
      </c>
      <c r="E536" s="15">
        <f t="shared" si="40"/>
        <v>222.28027160538537</v>
      </c>
      <c r="F536" s="13">
        <f t="shared" si="41"/>
        <v>264.1003395067317</v>
      </c>
      <c r="G536" s="13">
        <f t="shared" si="42"/>
        <v>209.1003395067317</v>
      </c>
      <c r="H536" s="15">
        <f t="shared" si="43"/>
        <v>209.1003395067317</v>
      </c>
      <c r="I536" s="15">
        <f>SUMSQ($G$3:G536)/B536</f>
        <v>37789.90851493732</v>
      </c>
      <c r="J536" s="15">
        <f>SUM($H$3:H536)/B536</f>
        <v>156.70027933664227</v>
      </c>
      <c r="K536" s="15">
        <f t="shared" si="44"/>
        <v>380.18243546678491</v>
      </c>
      <c r="L536" s="15">
        <f>AVERAGE($K$3:K536)</f>
        <v>40.581230926013966</v>
      </c>
      <c r="M536" s="15">
        <f>SUM($G$3:G536)/J536</f>
        <v>8.7285165800956612</v>
      </c>
    </row>
    <row r="537" spans="1:13" x14ac:dyDescent="0.3">
      <c r="A537" s="17">
        <v>41212.625</v>
      </c>
      <c r="B537" s="13">
        <v>535</v>
      </c>
      <c r="C537" s="15">
        <v>124</v>
      </c>
      <c r="D537" s="15" t="s">
        <v>2</v>
      </c>
      <c r="E537" s="15">
        <f t="shared" si="40"/>
        <v>202.62421728430832</v>
      </c>
      <c r="F537" s="13">
        <f t="shared" si="41"/>
        <v>222.28027160538537</v>
      </c>
      <c r="G537" s="13">
        <f t="shared" si="42"/>
        <v>98.280271605385366</v>
      </c>
      <c r="H537" s="15">
        <f t="shared" si="43"/>
        <v>98.280271605385366</v>
      </c>
      <c r="I537" s="15">
        <f>SUMSQ($G$3:G537)/B537</f>
        <v>37737.327399557682</v>
      </c>
      <c r="J537" s="15">
        <f>SUM($H$3:H537)/B537</f>
        <v>156.59108306050908</v>
      </c>
      <c r="K537" s="15">
        <f t="shared" si="44"/>
        <v>79.258283552730134</v>
      </c>
      <c r="L537" s="15">
        <f>AVERAGE($K$3:K537)</f>
        <v>40.653524482325594</v>
      </c>
      <c r="M537" s="15">
        <f>SUM($G$3:G537)/J537</f>
        <v>9.3622269496302621</v>
      </c>
    </row>
    <row r="538" spans="1:13" x14ac:dyDescent="0.3">
      <c r="A538" s="17">
        <v>41212.666666666664</v>
      </c>
      <c r="B538" s="13">
        <v>536</v>
      </c>
      <c r="C538" s="15">
        <v>98</v>
      </c>
      <c r="D538" s="15" t="s">
        <v>2</v>
      </c>
      <c r="E538" s="15">
        <f t="shared" si="40"/>
        <v>181.69937382744666</v>
      </c>
      <c r="F538" s="13">
        <f t="shared" si="41"/>
        <v>202.62421728430832</v>
      </c>
      <c r="G538" s="13">
        <f t="shared" si="42"/>
        <v>104.62421728430832</v>
      </c>
      <c r="H538" s="15">
        <f t="shared" si="43"/>
        <v>104.62421728430832</v>
      </c>
      <c r="I538" s="15">
        <f>SUMSQ($G$3:G538)/B538</f>
        <v>37687.344002995735</v>
      </c>
      <c r="J538" s="15">
        <f>SUM($H$3:H538)/B538</f>
        <v>156.49412995271766</v>
      </c>
      <c r="K538" s="15">
        <f t="shared" si="44"/>
        <v>106.75940539215134</v>
      </c>
      <c r="L538" s="15">
        <f>AVERAGE($K$3:K538)</f>
        <v>40.776856349694675</v>
      </c>
      <c r="M538" s="15">
        <f>SUM($G$3:G538)/J538</f>
        <v>10.036577574249911</v>
      </c>
    </row>
    <row r="539" spans="1:13" x14ac:dyDescent="0.3">
      <c r="A539" s="17">
        <v>41212.708333333336</v>
      </c>
      <c r="B539" s="13">
        <v>537</v>
      </c>
      <c r="C539" s="15">
        <v>124</v>
      </c>
      <c r="D539" s="15" t="s">
        <v>2</v>
      </c>
      <c r="E539" s="15">
        <f t="shared" si="40"/>
        <v>170.15949906195735</v>
      </c>
      <c r="F539" s="13">
        <f t="shared" si="41"/>
        <v>181.69937382744666</v>
      </c>
      <c r="G539" s="13">
        <f t="shared" si="42"/>
        <v>57.699373827446664</v>
      </c>
      <c r="H539" s="15">
        <f t="shared" si="43"/>
        <v>57.699373827446664</v>
      </c>
      <c r="I539" s="15">
        <f>SUMSQ($G$3:G539)/B539</f>
        <v>37623.362389843198</v>
      </c>
      <c r="J539" s="15">
        <f>SUM($H$3:H539)/B539</f>
        <v>156.31015461542665</v>
      </c>
      <c r="K539" s="15">
        <f t="shared" si="44"/>
        <v>46.531753086650532</v>
      </c>
      <c r="L539" s="15">
        <f>AVERAGE($K$3:K539)</f>
        <v>40.787573103394777</v>
      </c>
      <c r="M539" s="15">
        <f>SUM($G$3:G539)/J539</f>
        <v>10.417524395769078</v>
      </c>
    </row>
    <row r="540" spans="1:13" x14ac:dyDescent="0.3">
      <c r="A540" s="17">
        <v>41212.75</v>
      </c>
      <c r="B540" s="13">
        <v>538</v>
      </c>
      <c r="C540" s="15">
        <v>143</v>
      </c>
      <c r="D540" s="15" t="s">
        <v>2</v>
      </c>
      <c r="E540" s="15">
        <f t="shared" si="40"/>
        <v>164.72759924956588</v>
      </c>
      <c r="F540" s="13">
        <f t="shared" si="41"/>
        <v>170.15949906195735</v>
      </c>
      <c r="G540" s="13">
        <f t="shared" si="42"/>
        <v>27.159499061957348</v>
      </c>
      <c r="H540" s="15">
        <f t="shared" si="43"/>
        <v>27.159499061957348</v>
      </c>
      <c r="I540" s="15">
        <f>SUMSQ($G$3:G540)/B540</f>
        <v>37554.801564563371</v>
      </c>
      <c r="J540" s="15">
        <f>SUM($H$3:H540)/B540</f>
        <v>156.07009763484399</v>
      </c>
      <c r="K540" s="15">
        <f t="shared" si="44"/>
        <v>18.992656686683461</v>
      </c>
      <c r="L540" s="15">
        <f>AVERAGE($K$3:K540)</f>
        <v>40.747062106337701</v>
      </c>
      <c r="M540" s="15">
        <f>SUM($G$3:G540)/J540</f>
        <v>10.607569119025086</v>
      </c>
    </row>
    <row r="541" spans="1:13" x14ac:dyDescent="0.3">
      <c r="A541" s="17">
        <v>41212.791666666664</v>
      </c>
      <c r="B541" s="13">
        <v>539</v>
      </c>
      <c r="C541" s="15">
        <v>115</v>
      </c>
      <c r="D541" s="15" t="s">
        <v>2</v>
      </c>
      <c r="E541" s="15">
        <f t="shared" si="40"/>
        <v>154.7820793996527</v>
      </c>
      <c r="F541" s="13">
        <f t="shared" si="41"/>
        <v>164.72759924956588</v>
      </c>
      <c r="G541" s="13">
        <f t="shared" si="42"/>
        <v>49.727599249565884</v>
      </c>
      <c r="H541" s="15">
        <f t="shared" si="43"/>
        <v>49.727599249565884</v>
      </c>
      <c r="I541" s="15">
        <f>SUMSQ($G$3:G541)/B541</f>
        <v>37489.714426460516</v>
      </c>
      <c r="J541" s="15">
        <f>SUM($H$3:H541)/B541</f>
        <v>155.87280171947242</v>
      </c>
      <c r="K541" s="15">
        <f t="shared" si="44"/>
        <v>43.241390651796422</v>
      </c>
      <c r="L541" s="15">
        <f>AVERAGE($K$3:K541)</f>
        <v>40.75168980308252</v>
      </c>
      <c r="M541" s="15">
        <f>SUM($G$3:G541)/J541</f>
        <v>10.940022431836088</v>
      </c>
    </row>
    <row r="542" spans="1:13" x14ac:dyDescent="0.3">
      <c r="A542" s="17">
        <v>41212.833333333336</v>
      </c>
      <c r="B542" s="13">
        <v>540</v>
      </c>
      <c r="C542" s="15">
        <v>81</v>
      </c>
      <c r="D542" s="15" t="s">
        <v>2</v>
      </c>
      <c r="E542" s="15">
        <f t="shared" si="40"/>
        <v>140.02566351972217</v>
      </c>
      <c r="F542" s="13">
        <f t="shared" si="41"/>
        <v>154.7820793996527</v>
      </c>
      <c r="G542" s="13">
        <f t="shared" si="42"/>
        <v>73.782079399652702</v>
      </c>
      <c r="H542" s="15">
        <f t="shared" si="43"/>
        <v>73.782079399652702</v>
      </c>
      <c r="I542" s="15">
        <f>SUMSQ($G$3:G542)/B542</f>
        <v>37430.370131671763</v>
      </c>
      <c r="J542" s="15">
        <f>SUM($H$3:H542)/B542</f>
        <v>155.72078186332462</v>
      </c>
      <c r="K542" s="15">
        <f t="shared" si="44"/>
        <v>91.088986913151487</v>
      </c>
      <c r="L542" s="15">
        <f>AVERAGE($K$3:K542)</f>
        <v>40.84490701995302</v>
      </c>
      <c r="M542" s="15">
        <f>SUM($G$3:G542)/J542</f>
        <v>11.424512550195576</v>
      </c>
    </row>
    <row r="543" spans="1:13" x14ac:dyDescent="0.3">
      <c r="A543" s="17">
        <v>41213.625</v>
      </c>
      <c r="B543" s="13">
        <v>541</v>
      </c>
      <c r="C543" s="15">
        <v>230</v>
      </c>
      <c r="D543" s="15" t="s">
        <v>2</v>
      </c>
      <c r="E543" s="15">
        <f t="shared" si="40"/>
        <v>158.02053081577776</v>
      </c>
      <c r="F543" s="13">
        <f t="shared" si="41"/>
        <v>140.02566351972217</v>
      </c>
      <c r="G543" s="13">
        <f t="shared" si="42"/>
        <v>-89.974336480277827</v>
      </c>
      <c r="H543" s="15">
        <f t="shared" si="43"/>
        <v>89.974336480277827</v>
      </c>
      <c r="I543" s="15">
        <f>SUMSQ($G$3:G543)/B543</f>
        <v>37376.146492288019</v>
      </c>
      <c r="J543" s="15">
        <f>SUM($H$3:H543)/B543</f>
        <v>155.59925423784762</v>
      </c>
      <c r="K543" s="15">
        <f t="shared" si="44"/>
        <v>39.119276730555576</v>
      </c>
      <c r="L543" s="15">
        <f>AVERAGE($K$3:K543)</f>
        <v>40.841717315166697</v>
      </c>
      <c r="M543" s="15">
        <f>SUM($G$3:G543)/J543</f>
        <v>10.85519142438601</v>
      </c>
    </row>
    <row r="544" spans="1:13" x14ac:dyDescent="0.3">
      <c r="A544" s="17">
        <v>41213.666666666664</v>
      </c>
      <c r="B544" s="13">
        <v>542</v>
      </c>
      <c r="C544" s="15">
        <v>424</v>
      </c>
      <c r="D544" s="15" t="s">
        <v>2</v>
      </c>
      <c r="E544" s="15">
        <f t="shared" si="40"/>
        <v>211.21642465262221</v>
      </c>
      <c r="F544" s="13">
        <f t="shared" si="41"/>
        <v>158.02053081577776</v>
      </c>
      <c r="G544" s="13">
        <f t="shared" si="42"/>
        <v>-265.97946918422224</v>
      </c>
      <c r="H544" s="15">
        <f t="shared" si="43"/>
        <v>265.97946918422224</v>
      </c>
      <c r="I544" s="15">
        <f>SUMSQ($G$3:G544)/B544</f>
        <v>37437.712786633463</v>
      </c>
      <c r="J544" s="15">
        <f>SUM($H$3:H544)/B544</f>
        <v>155.80290777095902</v>
      </c>
      <c r="K544" s="15">
        <f t="shared" si="44"/>
        <v>62.731006883071281</v>
      </c>
      <c r="L544" s="15">
        <f>AVERAGE($K$3:K544)</f>
        <v>40.882103458280909</v>
      </c>
      <c r="M544" s="15">
        <f>SUM($G$3:G544)/J544</f>
        <v>9.1338489211725449</v>
      </c>
    </row>
    <row r="545" spans="1:13" x14ac:dyDescent="0.3">
      <c r="A545" s="17">
        <v>41213.708333333336</v>
      </c>
      <c r="B545" s="13">
        <v>543</v>
      </c>
      <c r="C545" s="15">
        <v>723</v>
      </c>
      <c r="D545" s="15" t="s">
        <v>2</v>
      </c>
      <c r="E545" s="15">
        <f t="shared" si="40"/>
        <v>313.57313972209778</v>
      </c>
      <c r="F545" s="13">
        <f t="shared" si="41"/>
        <v>211.21642465262221</v>
      </c>
      <c r="G545" s="13">
        <f t="shared" si="42"/>
        <v>-511.78357534737779</v>
      </c>
      <c r="H545" s="15">
        <f t="shared" si="43"/>
        <v>511.78357534737779</v>
      </c>
      <c r="I545" s="15">
        <f>SUMSQ($G$3:G545)/B545</f>
        <v>37851.128468417468</v>
      </c>
      <c r="J545" s="15">
        <f>SUM($H$3:H545)/B545</f>
        <v>156.45848911087876</v>
      </c>
      <c r="K545" s="15">
        <f t="shared" si="44"/>
        <v>70.786110006552946</v>
      </c>
      <c r="L545" s="15">
        <f>AVERAGE($K$3:K545)</f>
        <v>40.937175293544762</v>
      </c>
      <c r="M545" s="15">
        <f>SUM($G$3:G545)/J545</f>
        <v>5.8245266900546735</v>
      </c>
    </row>
    <row r="546" spans="1:13" x14ac:dyDescent="0.3">
      <c r="A546" s="17">
        <v>41213.75</v>
      </c>
      <c r="B546" s="13">
        <v>544</v>
      </c>
      <c r="C546" s="15">
        <v>584</v>
      </c>
      <c r="D546" s="15" t="s">
        <v>2</v>
      </c>
      <c r="E546" s="15">
        <f t="shared" si="40"/>
        <v>367.65851177767826</v>
      </c>
      <c r="F546" s="13">
        <f t="shared" si="41"/>
        <v>313.57313972209778</v>
      </c>
      <c r="G546" s="13">
        <f t="shared" si="42"/>
        <v>-270.42686027790222</v>
      </c>
      <c r="H546" s="15">
        <f t="shared" si="43"/>
        <v>270.42686027790222</v>
      </c>
      <c r="I546" s="15">
        <f>SUMSQ($G$3:G546)/B546</f>
        <v>37915.980597629503</v>
      </c>
      <c r="J546" s="15">
        <f>SUM($H$3:H546)/B546</f>
        <v>156.66798979317107</v>
      </c>
      <c r="K546" s="15">
        <f t="shared" si="44"/>
        <v>46.305969225668186</v>
      </c>
      <c r="L546" s="15">
        <f>AVERAGE($K$3:K546)</f>
        <v>40.94704440003764</v>
      </c>
      <c r="M546" s="15">
        <f>SUM($G$3:G546)/J546</f>
        <v>4.0906236575837793</v>
      </c>
    </row>
    <row r="547" spans="1:13" x14ac:dyDescent="0.3">
      <c r="A547" s="17">
        <v>41213.791666666664</v>
      </c>
      <c r="B547" s="13">
        <v>545</v>
      </c>
      <c r="C547" s="15">
        <v>410</v>
      </c>
      <c r="D547" s="15" t="s">
        <v>2</v>
      </c>
      <c r="E547" s="15">
        <f t="shared" si="40"/>
        <v>376.12680942214263</v>
      </c>
      <c r="F547" s="13">
        <f t="shared" si="41"/>
        <v>367.65851177767826</v>
      </c>
      <c r="G547" s="13">
        <f t="shared" si="42"/>
        <v>-42.341488222321743</v>
      </c>
      <c r="H547" s="15">
        <f t="shared" si="43"/>
        <v>42.341488222321743</v>
      </c>
      <c r="I547" s="15">
        <f>SUMSQ($G$3:G547)/B547</f>
        <v>37849.699535294181</v>
      </c>
      <c r="J547" s="15">
        <f>SUM($H$3:H547)/B547</f>
        <v>156.45821639579336</v>
      </c>
      <c r="K547" s="15">
        <f t="shared" si="44"/>
        <v>10.327192249346767</v>
      </c>
      <c r="L547" s="15">
        <f>AVERAGE($K$3:K547)</f>
        <v>40.890861185082244</v>
      </c>
      <c r="M547" s="15">
        <f>SUM($G$3:G547)/J547</f>
        <v>3.825483320720064</v>
      </c>
    </row>
    <row r="548" spans="1:13" x14ac:dyDescent="0.3">
      <c r="A548" s="17">
        <v>41213.833333333336</v>
      </c>
      <c r="B548" s="13">
        <v>546</v>
      </c>
      <c r="C548" s="15">
        <v>268</v>
      </c>
      <c r="D548" s="15" t="s">
        <v>2</v>
      </c>
      <c r="E548" s="15">
        <f t="shared" si="40"/>
        <v>354.50144753771411</v>
      </c>
      <c r="F548" s="13">
        <f t="shared" si="41"/>
        <v>376.12680942214263</v>
      </c>
      <c r="G548" s="13">
        <f t="shared" si="42"/>
        <v>108.12680942214263</v>
      </c>
      <c r="H548" s="15">
        <f t="shared" si="43"/>
        <v>108.12680942214263</v>
      </c>
      <c r="I548" s="15">
        <f>SUMSQ($G$3:G548)/B548</f>
        <v>37801.790574452636</v>
      </c>
      <c r="J548" s="15">
        <f>SUM($H$3:H548)/B548</f>
        <v>156.36969733540207</v>
      </c>
      <c r="K548" s="15">
        <f t="shared" si="44"/>
        <v>40.34582441124725</v>
      </c>
      <c r="L548" s="15">
        <f>AVERAGE($K$3:K548)</f>
        <v>40.889862949232729</v>
      </c>
      <c r="M548" s="15">
        <f>SUM($G$3:G548)/J548</f>
        <v>4.5191307438431298</v>
      </c>
    </row>
    <row r="549" spans="1:13" x14ac:dyDescent="0.3">
      <c r="F549" s="1">
        <f t="shared" si="41"/>
        <v>354.50144753771411</v>
      </c>
    </row>
    <row r="550" spans="1:13" x14ac:dyDescent="0.3">
      <c r="F550" s="1">
        <f>F549</f>
        <v>354.50144753771411</v>
      </c>
    </row>
    <row r="551" spans="1:13" x14ac:dyDescent="0.3">
      <c r="F551" s="1">
        <f t="shared" ref="F551:F553" si="45">F550</f>
        <v>354.50144753771411</v>
      </c>
    </row>
    <row r="552" spans="1:13" x14ac:dyDescent="0.3">
      <c r="F552" s="1">
        <f t="shared" si="45"/>
        <v>354.50144753771411</v>
      </c>
    </row>
    <row r="553" spans="1:13" x14ac:dyDescent="0.3">
      <c r="F553" s="1">
        <f t="shared" si="45"/>
        <v>354.50144753771411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CBC8-96A4-4E2A-95EF-7369932BC29B}">
  <sheetPr>
    <tabColor theme="9" tint="0.59999389629810485"/>
  </sheetPr>
  <dimension ref="A1:M548"/>
  <sheetViews>
    <sheetView topLeftCell="R1" zoomScale="43" workbookViewId="0">
      <selection activeCell="C1" sqref="C1"/>
    </sheetView>
  </sheetViews>
  <sheetFormatPr defaultRowHeight="14.4" x14ac:dyDescent="0.3"/>
  <cols>
    <col min="1" max="1" width="15.77734375" bestFit="1" customWidth="1"/>
    <col min="2" max="2" width="15.33203125" style="1" customWidth="1"/>
    <col min="6" max="6" width="12" bestFit="1" customWidth="1"/>
    <col min="9" max="9" width="14.109375" customWidth="1"/>
  </cols>
  <sheetData>
    <row r="1" spans="1:13" ht="58.2" x14ac:dyDescent="0.35">
      <c r="A1" s="2" t="s">
        <v>0</v>
      </c>
      <c r="B1" s="2" t="s">
        <v>58</v>
      </c>
      <c r="C1" s="2" t="s">
        <v>1</v>
      </c>
      <c r="D1" s="2" t="s">
        <v>57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48</v>
      </c>
      <c r="K1" s="2" t="s">
        <v>9</v>
      </c>
      <c r="L1" s="2" t="s">
        <v>10</v>
      </c>
      <c r="M1" s="2" t="s">
        <v>11</v>
      </c>
    </row>
    <row r="2" spans="1:13" x14ac:dyDescent="0.3">
      <c r="A2" s="17">
        <v>41122.625</v>
      </c>
      <c r="B2" s="13">
        <v>1</v>
      </c>
      <c r="C2" s="15">
        <v>295</v>
      </c>
      <c r="D2" s="15" t="s">
        <v>2</v>
      </c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3">
      <c r="A3" s="17">
        <v>41122.666666666664</v>
      </c>
      <c r="B3" s="13">
        <v>2</v>
      </c>
      <c r="C3" s="15">
        <v>479</v>
      </c>
      <c r="D3" s="15" t="s">
        <v>2</v>
      </c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3">
      <c r="A4" s="17">
        <v>41122.708333333336</v>
      </c>
      <c r="B4" s="13">
        <v>3</v>
      </c>
      <c r="C4" s="15">
        <v>837</v>
      </c>
      <c r="D4" s="15" t="s">
        <v>2</v>
      </c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3">
      <c r="A5" s="17">
        <v>41122.75</v>
      </c>
      <c r="B5" s="13">
        <v>4</v>
      </c>
      <c r="C5" s="15">
        <v>811.56399999999996</v>
      </c>
      <c r="D5" s="15" t="s">
        <v>2</v>
      </c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3">
      <c r="A6" s="17">
        <v>41122.791666666664</v>
      </c>
      <c r="B6" s="13">
        <v>5</v>
      </c>
      <c r="C6" s="15">
        <v>579.56399999999996</v>
      </c>
      <c r="D6" s="15" t="s">
        <v>2</v>
      </c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A7" s="17">
        <v>41122.833333333336</v>
      </c>
      <c r="B7" s="13">
        <v>6</v>
      </c>
      <c r="C7" s="15">
        <v>427</v>
      </c>
      <c r="D7" s="15" t="s">
        <v>2</v>
      </c>
      <c r="E7" s="15">
        <f t="shared" ref="E7:E70" si="0">AVERAGE(C2:C7)</f>
        <v>571.52133333333325</v>
      </c>
      <c r="F7" s="15"/>
      <c r="G7" s="15"/>
      <c r="H7" s="15"/>
      <c r="I7" s="15"/>
      <c r="J7" s="15"/>
      <c r="K7" s="15"/>
      <c r="L7" s="15"/>
      <c r="M7" s="15"/>
    </row>
    <row r="8" spans="1:13" x14ac:dyDescent="0.3">
      <c r="A8" s="17">
        <v>41123.625</v>
      </c>
      <c r="B8" s="13">
        <v>7</v>
      </c>
      <c r="C8" s="15">
        <v>270</v>
      </c>
      <c r="D8" s="15" t="s">
        <v>2</v>
      </c>
      <c r="E8" s="15">
        <f t="shared" si="0"/>
        <v>567.35466666666662</v>
      </c>
      <c r="F8" s="15">
        <f>E7</f>
        <v>571.52133333333325</v>
      </c>
      <c r="G8" s="15">
        <f t="shared" ref="G8:G71" si="1">F8-C8</f>
        <v>301.52133333333325</v>
      </c>
      <c r="H8" s="15">
        <f>ABS(G8)</f>
        <v>301.52133333333325</v>
      </c>
      <c r="I8" s="15">
        <f>SUMSQ($G$8:G8)/(B8-6)</f>
        <v>90915.114455111063</v>
      </c>
      <c r="J8" s="15">
        <f>SUM($H$8:H8)/(B8-6)</f>
        <v>301.52133333333325</v>
      </c>
      <c r="K8" s="15">
        <f t="shared" ref="K8:K71" si="2">H8/C8*100</f>
        <v>111.67456790123454</v>
      </c>
      <c r="L8" s="15">
        <f>AVERAGE($K$8:K8)</f>
        <v>111.67456790123454</v>
      </c>
      <c r="M8" s="15">
        <f>SUM($G$8:G8)/H8</f>
        <v>1</v>
      </c>
    </row>
    <row r="9" spans="1:13" x14ac:dyDescent="0.3">
      <c r="A9" s="17">
        <v>41123.666666666664</v>
      </c>
      <c r="B9" s="13">
        <v>8</v>
      </c>
      <c r="C9" s="15">
        <v>406</v>
      </c>
      <c r="D9" s="15" t="s">
        <v>2</v>
      </c>
      <c r="E9" s="15">
        <f t="shared" si="0"/>
        <v>555.18799999999999</v>
      </c>
      <c r="F9" s="15">
        <f t="shared" ref="F9:F72" si="3">E8</f>
        <v>567.35466666666662</v>
      </c>
      <c r="G9" s="15">
        <f t="shared" si="1"/>
        <v>161.35466666666662</v>
      </c>
      <c r="H9" s="15">
        <f t="shared" ref="H9:H72" si="4">ABS(G9)</f>
        <v>161.35466666666662</v>
      </c>
      <c r="I9" s="15">
        <f>SUMSQ($G$8:G9)/(B9-6)</f>
        <v>58475.221455111081</v>
      </c>
      <c r="J9" s="15">
        <f>SUM($H$8:H9)/(B9-6)</f>
        <v>231.43799999999993</v>
      </c>
      <c r="K9" s="15">
        <f t="shared" si="2"/>
        <v>39.74252873563217</v>
      </c>
      <c r="L9" s="15">
        <f>AVERAGE($K$8:K9)</f>
        <v>75.708548318433358</v>
      </c>
      <c r="M9" s="15">
        <f>SUM($G$8:G9)/H9</f>
        <v>2.8686867852184834</v>
      </c>
    </row>
    <row r="10" spans="1:13" x14ac:dyDescent="0.3">
      <c r="A10" s="17">
        <v>41123.708333333336</v>
      </c>
      <c r="B10" s="13">
        <v>9</v>
      </c>
      <c r="C10" s="15">
        <v>844.428</v>
      </c>
      <c r="D10" s="15" t="s">
        <v>2</v>
      </c>
      <c r="E10" s="15">
        <f t="shared" si="0"/>
        <v>556.42599999999993</v>
      </c>
      <c r="F10" s="15">
        <f t="shared" si="3"/>
        <v>555.18799999999999</v>
      </c>
      <c r="G10" s="15">
        <f t="shared" si="1"/>
        <v>-289.24</v>
      </c>
      <c r="H10" s="15">
        <f t="shared" si="4"/>
        <v>289.24</v>
      </c>
      <c r="I10" s="15">
        <f>SUMSQ($G$8:G10)/(B10-6)</f>
        <v>66870.073503407388</v>
      </c>
      <c r="J10" s="15">
        <f>SUM($H$8:H10)/(B10-6)</f>
        <v>250.7053333333333</v>
      </c>
      <c r="K10" s="15">
        <f t="shared" si="2"/>
        <v>34.252772290828823</v>
      </c>
      <c r="L10" s="15">
        <f>AVERAGE($K$8:K10)</f>
        <v>61.889956309231849</v>
      </c>
      <c r="M10" s="15">
        <f>SUM($G$8:G10)/H10</f>
        <v>0.60031807495505407</v>
      </c>
    </row>
    <row r="11" spans="1:13" x14ac:dyDescent="0.3">
      <c r="A11" s="17">
        <v>41123.75</v>
      </c>
      <c r="B11" s="13">
        <v>10</v>
      </c>
      <c r="C11" s="15">
        <v>767</v>
      </c>
      <c r="D11" s="15" t="s">
        <v>2</v>
      </c>
      <c r="E11" s="15">
        <f t="shared" si="0"/>
        <v>548.99866666666662</v>
      </c>
      <c r="F11" s="15">
        <f t="shared" si="3"/>
        <v>556.42599999999993</v>
      </c>
      <c r="G11" s="15">
        <f t="shared" si="1"/>
        <v>-210.57400000000007</v>
      </c>
      <c r="H11" s="15">
        <f t="shared" si="4"/>
        <v>210.57400000000007</v>
      </c>
      <c r="I11" s="15">
        <f>SUMSQ($G$8:G11)/(B11-6)</f>
        <v>61237.907496555548</v>
      </c>
      <c r="J11" s="15">
        <f>SUM($H$8:H11)/(B11-6)</f>
        <v>240.67249999999999</v>
      </c>
      <c r="K11" s="15">
        <f t="shared" si="2"/>
        <v>27.454237288135602</v>
      </c>
      <c r="L11" s="15">
        <f>AVERAGE($K$8:K11)</f>
        <v>53.281026553957787</v>
      </c>
      <c r="M11" s="15">
        <f>SUM($G$8:G11)/H11</f>
        <v>-0.17541576832847458</v>
      </c>
    </row>
    <row r="12" spans="1:13" x14ac:dyDescent="0.3">
      <c r="A12" s="17">
        <v>41123.791666666664</v>
      </c>
      <c r="B12" s="13">
        <v>11</v>
      </c>
      <c r="C12" s="15">
        <v>579.56399999999996</v>
      </c>
      <c r="D12" s="15" t="s">
        <v>2</v>
      </c>
      <c r="E12" s="15">
        <f t="shared" si="0"/>
        <v>548.99866666666662</v>
      </c>
      <c r="F12" s="15">
        <f t="shared" si="3"/>
        <v>548.99866666666662</v>
      </c>
      <c r="G12" s="15">
        <f t="shared" si="1"/>
        <v>-30.565333333333342</v>
      </c>
      <c r="H12" s="15">
        <f t="shared" si="4"/>
        <v>30.565333333333342</v>
      </c>
      <c r="I12" s="15">
        <f>SUMSQ($G$8:G12)/(B12-6)</f>
        <v>49177.173917599997</v>
      </c>
      <c r="J12" s="15">
        <f>SUM($H$8:H12)/(B12-6)</f>
        <v>198.65106666666665</v>
      </c>
      <c r="K12" s="15">
        <f t="shared" si="2"/>
        <v>5.2738495374683971</v>
      </c>
      <c r="L12" s="15">
        <f>AVERAGE($K$8:K12)</f>
        <v>43.67959115065991</v>
      </c>
      <c r="M12" s="15">
        <f>SUM($G$8:G12)/H12</f>
        <v>-2.208493282149719</v>
      </c>
    </row>
    <row r="13" spans="1:13" x14ac:dyDescent="0.3">
      <c r="A13" s="17">
        <v>41123.833333333336</v>
      </c>
      <c r="B13" s="13">
        <v>12</v>
      </c>
      <c r="C13" s="15">
        <v>427</v>
      </c>
      <c r="D13" s="15" t="s">
        <v>2</v>
      </c>
      <c r="E13" s="15">
        <f t="shared" si="0"/>
        <v>548.99866666666662</v>
      </c>
      <c r="F13" s="15">
        <f t="shared" si="3"/>
        <v>548.99866666666662</v>
      </c>
      <c r="G13" s="15">
        <f t="shared" si="1"/>
        <v>121.99866666666662</v>
      </c>
      <c r="H13" s="15">
        <f t="shared" si="4"/>
        <v>121.99866666666662</v>
      </c>
      <c r="I13" s="15">
        <f>SUMSQ($G$8:G13)/(B13-6)</f>
        <v>43461.590709407399</v>
      </c>
      <c r="J13" s="15">
        <f>SUM($H$8:H13)/(B13-6)</f>
        <v>185.87566666666666</v>
      </c>
      <c r="K13" s="15">
        <f t="shared" si="2"/>
        <v>28.571116315378596</v>
      </c>
      <c r="L13" s="15">
        <f>AVERAGE($K$8:K13)</f>
        <v>41.161512011446355</v>
      </c>
      <c r="M13" s="15">
        <f>SUM($G$8:G13)/H13</f>
        <v>0.44668794194471867</v>
      </c>
    </row>
    <row r="14" spans="1:13" x14ac:dyDescent="0.3">
      <c r="A14" s="17">
        <v>41124.625</v>
      </c>
      <c r="B14" s="13">
        <v>13</v>
      </c>
      <c r="C14" s="15">
        <v>380</v>
      </c>
      <c r="D14" s="15" t="s">
        <v>2</v>
      </c>
      <c r="E14" s="15">
        <f t="shared" si="0"/>
        <v>567.33199999999999</v>
      </c>
      <c r="F14" s="15">
        <f t="shared" si="3"/>
        <v>548.99866666666662</v>
      </c>
      <c r="G14" s="15">
        <f t="shared" si="1"/>
        <v>168.99866666666662</v>
      </c>
      <c r="H14" s="15">
        <f t="shared" si="4"/>
        <v>168.99866666666662</v>
      </c>
      <c r="I14" s="15">
        <f>SUMSQ($G$8:G14)/(B14-6)</f>
        <v>41332.870513079353</v>
      </c>
      <c r="J14" s="15">
        <f>SUM($H$8:H14)/(B14-6)</f>
        <v>183.46466666666666</v>
      </c>
      <c r="K14" s="15">
        <f t="shared" si="2"/>
        <v>44.473333333333322</v>
      </c>
      <c r="L14" s="15">
        <f>AVERAGE($K$8:K14)</f>
        <v>41.634629343144489</v>
      </c>
      <c r="M14" s="15">
        <f>SUM($G$8:G14)/H14</f>
        <v>1.3224601377525647</v>
      </c>
    </row>
    <row r="15" spans="1:13" x14ac:dyDescent="0.3">
      <c r="A15" s="17">
        <v>41124.666666666664</v>
      </c>
      <c r="B15" s="13">
        <v>14</v>
      </c>
      <c r="C15" s="15">
        <v>492</v>
      </c>
      <c r="D15" s="15" t="s">
        <v>2</v>
      </c>
      <c r="E15" s="15">
        <f t="shared" si="0"/>
        <v>581.66533333333325</v>
      </c>
      <c r="F15" s="15">
        <f t="shared" si="3"/>
        <v>567.33199999999999</v>
      </c>
      <c r="G15" s="15">
        <f t="shared" si="1"/>
        <v>75.331999999999994</v>
      </c>
      <c r="H15" s="15">
        <f t="shared" si="4"/>
        <v>75.331999999999994</v>
      </c>
      <c r="I15" s="15">
        <f>SUMSQ($G$8:G15)/(B15-6)</f>
        <v>36875.625476944435</v>
      </c>
      <c r="J15" s="15">
        <f>SUM($H$8:H15)/(B15-6)</f>
        <v>169.94808333333333</v>
      </c>
      <c r="K15" s="15">
        <f t="shared" si="2"/>
        <v>15.311382113821137</v>
      </c>
      <c r="L15" s="15">
        <f>AVERAGE($K$8:K15)</f>
        <v>38.344223439479073</v>
      </c>
      <c r="M15" s="15">
        <f>SUM($G$8:G15)/H15</f>
        <v>3.9667870227791604</v>
      </c>
    </row>
    <row r="16" spans="1:13" x14ac:dyDescent="0.3">
      <c r="A16" s="17">
        <v>41124.708333333336</v>
      </c>
      <c r="B16" s="13">
        <v>15</v>
      </c>
      <c r="C16" s="15">
        <v>741</v>
      </c>
      <c r="D16" s="15" t="s">
        <v>2</v>
      </c>
      <c r="E16" s="15">
        <f t="shared" si="0"/>
        <v>564.42733333333331</v>
      </c>
      <c r="F16" s="15">
        <f t="shared" si="3"/>
        <v>581.66533333333325</v>
      </c>
      <c r="G16" s="15">
        <f t="shared" si="1"/>
        <v>-159.33466666666675</v>
      </c>
      <c r="H16" s="15">
        <f t="shared" si="4"/>
        <v>159.33466666666675</v>
      </c>
      <c r="I16" s="15">
        <f>SUMSQ($G$8:G16)/(B16-6)</f>
        <v>35599.171090814809</v>
      </c>
      <c r="J16" s="15">
        <f>SUM($H$8:H16)/(B16-6)</f>
        <v>168.76881481481482</v>
      </c>
      <c r="K16" s="15">
        <f t="shared" si="2"/>
        <v>21.502654071075135</v>
      </c>
      <c r="L16" s="15">
        <f>AVERAGE($K$8:K16)</f>
        <v>36.472937954100857</v>
      </c>
      <c r="M16" s="15">
        <f>SUM($G$8:G16)/H16</f>
        <v>0.87546129321093247</v>
      </c>
    </row>
    <row r="17" spans="1:13" x14ac:dyDescent="0.3">
      <c r="A17" s="17">
        <v>41124.75</v>
      </c>
      <c r="B17" s="13">
        <v>16</v>
      </c>
      <c r="C17" s="15">
        <v>671</v>
      </c>
      <c r="D17" s="15" t="s">
        <v>2</v>
      </c>
      <c r="E17" s="15">
        <f t="shared" si="0"/>
        <v>548.42733333333331</v>
      </c>
      <c r="F17" s="15">
        <f t="shared" si="3"/>
        <v>564.42733333333331</v>
      </c>
      <c r="G17" s="15">
        <f t="shared" si="1"/>
        <v>-106.57266666666669</v>
      </c>
      <c r="H17" s="15">
        <f t="shared" si="4"/>
        <v>106.57266666666669</v>
      </c>
      <c r="I17" s="15">
        <f>SUMSQ($G$8:G17)/(B17-6)</f>
        <v>33175.027309777775</v>
      </c>
      <c r="J17" s="15">
        <f>SUM($H$8:H17)/(B17-6)</f>
        <v>162.54919999999998</v>
      </c>
      <c r="K17" s="15">
        <f t="shared" si="2"/>
        <v>15.882662692498762</v>
      </c>
      <c r="L17" s="15">
        <f>AVERAGE($K$8:K17)</f>
        <v>34.41391042794065</v>
      </c>
      <c r="M17" s="15">
        <f>SUM($G$8:G17)/H17</f>
        <v>0.30888470464596518</v>
      </c>
    </row>
    <row r="18" spans="1:13" x14ac:dyDescent="0.3">
      <c r="A18" s="17">
        <v>41124.791666666664</v>
      </c>
      <c r="B18" s="13">
        <v>17</v>
      </c>
      <c r="C18" s="15">
        <v>469</v>
      </c>
      <c r="D18" s="15" t="s">
        <v>2</v>
      </c>
      <c r="E18" s="15">
        <f t="shared" si="0"/>
        <v>530</v>
      </c>
      <c r="F18" s="15">
        <f t="shared" si="3"/>
        <v>548.42733333333331</v>
      </c>
      <c r="G18" s="15">
        <f t="shared" si="1"/>
        <v>79.427333333333308</v>
      </c>
      <c r="H18" s="15">
        <f t="shared" si="4"/>
        <v>79.427333333333308</v>
      </c>
      <c r="I18" s="15">
        <f>SUMSQ($G$8:G18)/(B18-6)</f>
        <v>30732.634034383835</v>
      </c>
      <c r="J18" s="15">
        <f>SUM($H$8:H18)/(B18-6)</f>
        <v>154.99266666666665</v>
      </c>
      <c r="K18" s="15">
        <f t="shared" si="2"/>
        <v>16.935465529495374</v>
      </c>
      <c r="L18" s="15">
        <f>AVERAGE($K$8:K18)</f>
        <v>32.824960891718348</v>
      </c>
      <c r="M18" s="15">
        <f>SUM($G$8:G18)/H18</f>
        <v>1.4144501053373681</v>
      </c>
    </row>
    <row r="19" spans="1:13" x14ac:dyDescent="0.3">
      <c r="A19" s="17">
        <v>41124.833333333336</v>
      </c>
      <c r="B19" s="13">
        <v>18</v>
      </c>
      <c r="C19" s="15">
        <v>389</v>
      </c>
      <c r="D19" s="15" t="s">
        <v>2</v>
      </c>
      <c r="E19" s="15">
        <f t="shared" si="0"/>
        <v>523.66666666666663</v>
      </c>
      <c r="F19" s="15">
        <f t="shared" si="3"/>
        <v>530</v>
      </c>
      <c r="G19" s="15">
        <f t="shared" si="1"/>
        <v>141</v>
      </c>
      <c r="H19" s="15">
        <f t="shared" si="4"/>
        <v>141</v>
      </c>
      <c r="I19" s="15">
        <f>SUMSQ($G$8:G19)/(B19-6)</f>
        <v>29828.331198185184</v>
      </c>
      <c r="J19" s="15">
        <f>SUM($H$8:H19)/(B19-6)</f>
        <v>153.82661111111111</v>
      </c>
      <c r="K19" s="15">
        <f t="shared" si="2"/>
        <v>36.246786632390744</v>
      </c>
      <c r="L19" s="15">
        <f>AVERAGE($K$8:K19)</f>
        <v>33.110113036774386</v>
      </c>
      <c r="M19" s="15">
        <f>SUM($G$8:G19)/H19</f>
        <v>1.7967801418439684</v>
      </c>
    </row>
    <row r="20" spans="1:13" x14ac:dyDescent="0.3">
      <c r="A20" s="17">
        <v>41125.625</v>
      </c>
      <c r="B20" s="13">
        <v>19</v>
      </c>
      <c r="C20" s="15">
        <v>489</v>
      </c>
      <c r="D20" s="15" t="s">
        <v>2</v>
      </c>
      <c r="E20" s="15">
        <f t="shared" si="0"/>
        <v>541.83333333333337</v>
      </c>
      <c r="F20" s="15">
        <f t="shared" si="3"/>
        <v>523.66666666666663</v>
      </c>
      <c r="G20" s="15">
        <f t="shared" si="1"/>
        <v>34.666666666666629</v>
      </c>
      <c r="H20" s="15">
        <f t="shared" si="4"/>
        <v>34.666666666666629</v>
      </c>
      <c r="I20" s="15">
        <f>SUMSQ($G$8:G20)/(B20-6)</f>
        <v>27626.288627384612</v>
      </c>
      <c r="J20" s="15">
        <f>SUM($H$8:H20)/(B20-6)</f>
        <v>144.66046153846153</v>
      </c>
      <c r="K20" s="15">
        <f t="shared" si="2"/>
        <v>7.089297886843891</v>
      </c>
      <c r="L20" s="15">
        <f>AVERAGE($K$8:K20)</f>
        <v>31.108511871395116</v>
      </c>
      <c r="M20" s="15">
        <f>SUM($G$8:G20)/H20</f>
        <v>8.3080576923076865</v>
      </c>
    </row>
    <row r="21" spans="1:13" x14ac:dyDescent="0.3">
      <c r="A21" s="17">
        <v>41125.666666666664</v>
      </c>
      <c r="B21" s="13">
        <v>20</v>
      </c>
      <c r="C21" s="15">
        <v>450</v>
      </c>
      <c r="D21" s="15" t="s">
        <v>2</v>
      </c>
      <c r="E21" s="15">
        <f t="shared" si="0"/>
        <v>534.83333333333337</v>
      </c>
      <c r="F21" s="15">
        <f t="shared" si="3"/>
        <v>541.83333333333337</v>
      </c>
      <c r="G21" s="15">
        <f t="shared" si="1"/>
        <v>91.833333333333371</v>
      </c>
      <c r="H21" s="15">
        <f t="shared" si="4"/>
        <v>91.833333333333371</v>
      </c>
      <c r="I21" s="15">
        <f>SUMSQ($G$8:G21)/(B21-6)</f>
        <v>26255.365233365075</v>
      </c>
      <c r="J21" s="15">
        <f>SUM($H$8:H21)/(B21-6)</f>
        <v>140.88709523809524</v>
      </c>
      <c r="K21" s="15">
        <f t="shared" si="2"/>
        <v>20.407407407407415</v>
      </c>
      <c r="L21" s="15">
        <f>AVERAGE($K$8:K21)</f>
        <v>30.344147266824564</v>
      </c>
      <c r="M21" s="15">
        <f>SUM($G$8:G21)/H21</f>
        <v>4.1362540834845669</v>
      </c>
    </row>
    <row r="22" spans="1:13" x14ac:dyDescent="0.3">
      <c r="A22" s="17">
        <v>41125.708333333336</v>
      </c>
      <c r="B22" s="13">
        <v>21</v>
      </c>
      <c r="C22" s="15">
        <v>492</v>
      </c>
      <c r="D22" s="15" t="s">
        <v>2</v>
      </c>
      <c r="E22" s="15">
        <f t="shared" si="0"/>
        <v>493.33333333333331</v>
      </c>
      <c r="F22" s="15">
        <f t="shared" si="3"/>
        <v>534.83333333333337</v>
      </c>
      <c r="G22" s="15">
        <f t="shared" si="1"/>
        <v>42.833333333333371</v>
      </c>
      <c r="H22" s="15">
        <f t="shared" si="4"/>
        <v>42.833333333333371</v>
      </c>
      <c r="I22" s="15">
        <f>SUMSQ($G$8:G22)/(B22-6)</f>
        <v>24627.3205141037</v>
      </c>
      <c r="J22" s="15">
        <f>SUM($H$8:H22)/(B22-6)</f>
        <v>134.35017777777779</v>
      </c>
      <c r="K22" s="15">
        <f t="shared" si="2"/>
        <v>8.7059620596206031</v>
      </c>
      <c r="L22" s="15">
        <f>AVERAGE($K$8:K22)</f>
        <v>28.901601586344302</v>
      </c>
      <c r="M22" s="15">
        <f>SUM($G$8:G22)/H22</f>
        <v>9.8679999999999808</v>
      </c>
    </row>
    <row r="23" spans="1:13" x14ac:dyDescent="0.3">
      <c r="A23" s="17">
        <v>41125.75</v>
      </c>
      <c r="B23" s="13">
        <v>22</v>
      </c>
      <c r="C23" s="15">
        <v>490</v>
      </c>
      <c r="D23" s="15" t="s">
        <v>2</v>
      </c>
      <c r="E23" s="15">
        <f t="shared" si="0"/>
        <v>463.16666666666669</v>
      </c>
      <c r="F23" s="15">
        <f t="shared" si="3"/>
        <v>493.33333333333331</v>
      </c>
      <c r="G23" s="15">
        <f t="shared" si="1"/>
        <v>3.3333333333333144</v>
      </c>
      <c r="H23" s="15">
        <f t="shared" si="4"/>
        <v>3.3333333333333144</v>
      </c>
      <c r="I23" s="15">
        <f>SUMSQ($G$8:G23)/(B23-6)</f>
        <v>23088.807426416664</v>
      </c>
      <c r="J23" s="15">
        <f>SUM($H$8:H23)/(B23-6)</f>
        <v>126.161625</v>
      </c>
      <c r="K23" s="15">
        <f t="shared" si="2"/>
        <v>0.68027210884353362</v>
      </c>
      <c r="L23" s="15">
        <f>AVERAGE($K$8:K23)</f>
        <v>27.137768494000504</v>
      </c>
      <c r="M23" s="15">
        <f>SUM($G$8:G23)/H23</f>
        <v>127.80380000000059</v>
      </c>
    </row>
    <row r="24" spans="1:13" x14ac:dyDescent="0.3">
      <c r="A24" s="17">
        <v>41125.791666666664</v>
      </c>
      <c r="B24" s="13">
        <v>23</v>
      </c>
      <c r="C24" s="15">
        <v>397</v>
      </c>
      <c r="D24" s="15" t="s">
        <v>2</v>
      </c>
      <c r="E24" s="15">
        <f t="shared" si="0"/>
        <v>451.16666666666669</v>
      </c>
      <c r="F24" s="15">
        <f t="shared" si="3"/>
        <v>463.16666666666669</v>
      </c>
      <c r="G24" s="15">
        <f t="shared" si="1"/>
        <v>66.166666666666686</v>
      </c>
      <c r="H24" s="15">
        <f t="shared" si="4"/>
        <v>66.166666666666686</v>
      </c>
      <c r="I24" s="15">
        <f>SUMSQ($G$8:G24)/(B24-6)</f>
        <v>21988.173329437905</v>
      </c>
      <c r="J24" s="15">
        <f>SUM($H$8:H24)/(B24-6)</f>
        <v>122.63250980392158</v>
      </c>
      <c r="K24" s="15">
        <f t="shared" si="2"/>
        <v>16.666666666666671</v>
      </c>
      <c r="L24" s="15">
        <f>AVERAGE($K$8:K24)</f>
        <v>26.521821327686752</v>
      </c>
      <c r="M24" s="15">
        <f>SUM($G$8:G24)/H24</f>
        <v>7.4384785894206464</v>
      </c>
    </row>
    <row r="25" spans="1:13" x14ac:dyDescent="0.3">
      <c r="A25" s="17">
        <v>41125.833333333336</v>
      </c>
      <c r="B25" s="13">
        <v>24</v>
      </c>
      <c r="C25" s="15">
        <v>312</v>
      </c>
      <c r="D25" s="15" t="s">
        <v>2</v>
      </c>
      <c r="E25" s="15">
        <f t="shared" si="0"/>
        <v>438.33333333333331</v>
      </c>
      <c r="F25" s="15">
        <f t="shared" si="3"/>
        <v>451.16666666666669</v>
      </c>
      <c r="G25" s="15">
        <f t="shared" si="1"/>
        <v>139.16666666666669</v>
      </c>
      <c r="H25" s="15">
        <f t="shared" si="4"/>
        <v>139.16666666666669</v>
      </c>
      <c r="I25" s="15">
        <f>SUMSQ($G$8:G25)/(B25-6)</f>
        <v>21842.572650641974</v>
      </c>
      <c r="J25" s="15">
        <f>SUM($H$8:H25)/(B25-6)</f>
        <v>123.55107407407407</v>
      </c>
      <c r="K25" s="15">
        <f t="shared" si="2"/>
        <v>44.604700854700866</v>
      </c>
      <c r="L25" s="15">
        <f>AVERAGE($K$8:K25)</f>
        <v>27.526425745854201</v>
      </c>
      <c r="M25" s="15">
        <f>SUM($G$8:G25)/H25</f>
        <v>4.5366179640718522</v>
      </c>
    </row>
    <row r="26" spans="1:13" x14ac:dyDescent="0.3">
      <c r="A26" s="17">
        <v>41126.625</v>
      </c>
      <c r="B26" s="13">
        <v>25</v>
      </c>
      <c r="C26" s="15">
        <v>450</v>
      </c>
      <c r="D26" s="15" t="s">
        <v>2</v>
      </c>
      <c r="E26" s="15">
        <f t="shared" si="0"/>
        <v>431.83333333333331</v>
      </c>
      <c r="F26" s="15">
        <f t="shared" si="3"/>
        <v>438.33333333333331</v>
      </c>
      <c r="G26" s="15">
        <f t="shared" si="1"/>
        <v>-11.666666666666686</v>
      </c>
      <c r="H26" s="15">
        <f t="shared" si="4"/>
        <v>11.666666666666686</v>
      </c>
      <c r="I26" s="15">
        <f>SUMSQ($G$8:G26)/(B26-6)</f>
        <v>20700.127306456139</v>
      </c>
      <c r="J26" s="15">
        <f>SUM($H$8:H26)/(B26-6)</f>
        <v>117.66242105263157</v>
      </c>
      <c r="K26" s="15">
        <f t="shared" si="2"/>
        <v>2.5925925925925966</v>
      </c>
      <c r="L26" s="15">
        <f>AVERAGE($K$8:K26)</f>
        <v>26.2141187377878</v>
      </c>
      <c r="M26" s="15">
        <f>SUM($G$8:G26)/H26</f>
        <v>53.115371428571294</v>
      </c>
    </row>
    <row r="27" spans="1:13" x14ac:dyDescent="0.3">
      <c r="A27" s="17">
        <v>41126.666666666664</v>
      </c>
      <c r="B27" s="13">
        <v>26</v>
      </c>
      <c r="C27" s="15">
        <v>421</v>
      </c>
      <c r="D27" s="15" t="s">
        <v>2</v>
      </c>
      <c r="E27" s="15">
        <f t="shared" si="0"/>
        <v>427</v>
      </c>
      <c r="F27" s="15">
        <f t="shared" si="3"/>
        <v>431.83333333333331</v>
      </c>
      <c r="G27" s="15">
        <f t="shared" si="1"/>
        <v>10.833333333333314</v>
      </c>
      <c r="H27" s="15">
        <f t="shared" si="4"/>
        <v>10.833333333333314</v>
      </c>
      <c r="I27" s="15">
        <f>SUMSQ($G$8:G27)/(B27-6)</f>
        <v>19670.988996688888</v>
      </c>
      <c r="J27" s="15">
        <f>SUM($H$8:H27)/(B27-6)</f>
        <v>112.32096666666666</v>
      </c>
      <c r="K27" s="15">
        <f t="shared" si="2"/>
        <v>2.5732383214568442</v>
      </c>
      <c r="L27" s="15">
        <f>AVERAGE($K$8:K27)</f>
        <v>25.032074716971255</v>
      </c>
      <c r="M27" s="15">
        <f>SUM($G$8:G27)/H27</f>
        <v>58.201169230769274</v>
      </c>
    </row>
    <row r="28" spans="1:13" x14ac:dyDescent="0.3">
      <c r="A28" s="17">
        <v>41126.708333333336</v>
      </c>
      <c r="B28" s="13">
        <v>27</v>
      </c>
      <c r="C28" s="15">
        <v>382</v>
      </c>
      <c r="D28" s="15" t="s">
        <v>2</v>
      </c>
      <c r="E28" s="15">
        <f t="shared" si="0"/>
        <v>408.66666666666669</v>
      </c>
      <c r="F28" s="15">
        <f t="shared" si="3"/>
        <v>427</v>
      </c>
      <c r="G28" s="15">
        <f t="shared" si="1"/>
        <v>45</v>
      </c>
      <c r="H28" s="15">
        <f t="shared" si="4"/>
        <v>45</v>
      </c>
      <c r="I28" s="15">
        <f>SUMSQ($G$8:G28)/(B28-6)</f>
        <v>18830.703806370369</v>
      </c>
      <c r="J28" s="15">
        <f>SUM($H$8:H28)/(B28-6)</f>
        <v>109.11520634920635</v>
      </c>
      <c r="K28" s="15">
        <f t="shared" si="2"/>
        <v>11.780104712041885</v>
      </c>
      <c r="L28" s="15">
        <f>AVERAGE($K$8:K28)</f>
        <v>24.40102852626033</v>
      </c>
      <c r="M28" s="15">
        <f>SUM($G$8:G28)/H28</f>
        <v>15.011392592592578</v>
      </c>
    </row>
    <row r="29" spans="1:13" x14ac:dyDescent="0.3">
      <c r="A29" s="17">
        <v>41126.75</v>
      </c>
      <c r="B29" s="13">
        <v>28</v>
      </c>
      <c r="C29" s="15">
        <v>229</v>
      </c>
      <c r="D29" s="15" t="s">
        <v>2</v>
      </c>
      <c r="E29" s="15">
        <f t="shared" si="0"/>
        <v>365.16666666666669</v>
      </c>
      <c r="F29" s="15">
        <f t="shared" si="3"/>
        <v>408.66666666666669</v>
      </c>
      <c r="G29" s="15">
        <f t="shared" si="1"/>
        <v>179.66666666666669</v>
      </c>
      <c r="H29" s="15">
        <f t="shared" si="4"/>
        <v>179.66666666666669</v>
      </c>
      <c r="I29" s="15">
        <f>SUMSQ($G$8:G29)/(B29-6)</f>
        <v>19442.040502040403</v>
      </c>
      <c r="J29" s="15">
        <f>SUM($H$8:H29)/(B29-6)</f>
        <v>112.3220909090909</v>
      </c>
      <c r="K29" s="15">
        <f t="shared" si="2"/>
        <v>78.457059679767113</v>
      </c>
      <c r="L29" s="15">
        <f>AVERAGE($K$8:K29)</f>
        <v>26.858120851419731</v>
      </c>
      <c r="M29" s="15">
        <f>SUM($G$8:G29)/H29</f>
        <v>4.7598107606679001</v>
      </c>
    </row>
    <row r="30" spans="1:13" x14ac:dyDescent="0.3">
      <c r="A30" s="17">
        <v>41126.791666666664</v>
      </c>
      <c r="B30" s="13">
        <v>29</v>
      </c>
      <c r="C30" s="15">
        <v>185</v>
      </c>
      <c r="D30" s="15" t="s">
        <v>2</v>
      </c>
      <c r="E30" s="15">
        <f t="shared" si="0"/>
        <v>329.83333333333331</v>
      </c>
      <c r="F30" s="15">
        <f t="shared" si="3"/>
        <v>365.16666666666669</v>
      </c>
      <c r="G30" s="15">
        <f t="shared" si="1"/>
        <v>180.16666666666669</v>
      </c>
      <c r="H30" s="15">
        <f t="shared" si="4"/>
        <v>180.16666666666669</v>
      </c>
      <c r="I30" s="15">
        <f>SUMSQ($G$8:G30)/(B30-6)</f>
        <v>20008.039948811595</v>
      </c>
      <c r="J30" s="15">
        <f>SUM($H$8:H30)/(B30-6)</f>
        <v>115.27185507246375</v>
      </c>
      <c r="K30" s="15">
        <f t="shared" si="2"/>
        <v>97.387387387387406</v>
      </c>
      <c r="L30" s="15">
        <f>AVERAGE($K$8:K30)</f>
        <v>29.92461070080963</v>
      </c>
      <c r="M30" s="15">
        <f>SUM($G$8:G30)/H30</f>
        <v>5.746601295097129</v>
      </c>
    </row>
    <row r="31" spans="1:13" x14ac:dyDescent="0.3">
      <c r="A31" s="17">
        <v>41126.833333333336</v>
      </c>
      <c r="B31" s="13">
        <v>30</v>
      </c>
      <c r="C31" s="15">
        <v>193</v>
      </c>
      <c r="D31" s="15" t="s">
        <v>2</v>
      </c>
      <c r="E31" s="15">
        <f t="shared" si="0"/>
        <v>310</v>
      </c>
      <c r="F31" s="15">
        <f t="shared" si="3"/>
        <v>329.83333333333331</v>
      </c>
      <c r="G31" s="15">
        <f t="shared" si="1"/>
        <v>136.83333333333331</v>
      </c>
      <c r="H31" s="15">
        <f t="shared" si="4"/>
        <v>136.83333333333331</v>
      </c>
      <c r="I31" s="15">
        <f>SUMSQ($G$8:G31)/(B31-6)</f>
        <v>19954.511663907408</v>
      </c>
      <c r="J31" s="15">
        <f>SUM($H$8:H31)/(B31-6)</f>
        <v>116.17025</v>
      </c>
      <c r="K31" s="15">
        <f t="shared" si="2"/>
        <v>70.898100172711565</v>
      </c>
      <c r="L31" s="15">
        <f>AVERAGE($K$8:K31)</f>
        <v>31.631839428805545</v>
      </c>
      <c r="M31" s="15">
        <f>SUM($G$8:G31)/H31</f>
        <v>8.5664750304506665</v>
      </c>
    </row>
    <row r="32" spans="1:13" x14ac:dyDescent="0.3">
      <c r="A32" s="17">
        <v>41127.625</v>
      </c>
      <c r="B32" s="13">
        <v>31</v>
      </c>
      <c r="C32" s="15">
        <v>274</v>
      </c>
      <c r="D32" s="15" t="s">
        <v>2</v>
      </c>
      <c r="E32" s="15">
        <f t="shared" si="0"/>
        <v>280.66666666666669</v>
      </c>
      <c r="F32" s="15">
        <f t="shared" si="3"/>
        <v>310</v>
      </c>
      <c r="G32" s="15">
        <f t="shared" si="1"/>
        <v>36</v>
      </c>
      <c r="H32" s="15">
        <f t="shared" si="4"/>
        <v>36</v>
      </c>
      <c r="I32" s="15">
        <f>SUMSQ($G$8:G32)/(B32-6)</f>
        <v>19208.171197351112</v>
      </c>
      <c r="J32" s="15">
        <f>SUM($H$8:H32)/(B32-6)</f>
        <v>112.96343999999999</v>
      </c>
      <c r="K32" s="15">
        <f t="shared" si="2"/>
        <v>13.138686131386862</v>
      </c>
      <c r="L32" s="15">
        <f>AVERAGE($K$8:K32)</f>
        <v>30.892113296908796</v>
      </c>
      <c r="M32" s="15">
        <f>SUM($G$8:G32)/H32</f>
        <v>33.560537037037022</v>
      </c>
    </row>
    <row r="33" spans="1:13" x14ac:dyDescent="0.3">
      <c r="A33" s="17">
        <v>41127.666666666664</v>
      </c>
      <c r="B33" s="13">
        <v>32</v>
      </c>
      <c r="C33" s="15">
        <v>451</v>
      </c>
      <c r="D33" s="15" t="s">
        <v>2</v>
      </c>
      <c r="E33" s="15">
        <f t="shared" si="0"/>
        <v>285.66666666666669</v>
      </c>
      <c r="F33" s="15">
        <f t="shared" si="3"/>
        <v>280.66666666666669</v>
      </c>
      <c r="G33" s="15">
        <f t="shared" si="1"/>
        <v>-170.33333333333331</v>
      </c>
      <c r="H33" s="15">
        <f t="shared" si="4"/>
        <v>170.33333333333331</v>
      </c>
      <c r="I33" s="15">
        <f>SUMSQ($G$8:G33)/(B33-6)</f>
        <v>19585.297091470085</v>
      </c>
      <c r="J33" s="15">
        <f>SUM($H$8:H33)/(B33-6)</f>
        <v>115.16997435897436</v>
      </c>
      <c r="K33" s="15">
        <f t="shared" si="2"/>
        <v>37.76792313377679</v>
      </c>
      <c r="L33" s="15">
        <f>AVERAGE($K$8:K33)</f>
        <v>31.156567521403719</v>
      </c>
      <c r="M33" s="15">
        <f>SUM($G$8:G33)/H33</f>
        <v>6.0930293542074345</v>
      </c>
    </row>
    <row r="34" spans="1:13" x14ac:dyDescent="0.3">
      <c r="A34" s="17">
        <v>41127.708333333336</v>
      </c>
      <c r="B34" s="13">
        <v>33</v>
      </c>
      <c r="C34" s="15">
        <v>844.428</v>
      </c>
      <c r="D34" s="15" t="s">
        <v>2</v>
      </c>
      <c r="E34" s="15">
        <f t="shared" si="0"/>
        <v>362.738</v>
      </c>
      <c r="F34" s="15">
        <f t="shared" si="3"/>
        <v>285.66666666666669</v>
      </c>
      <c r="G34" s="15">
        <f t="shared" si="1"/>
        <v>-558.76133333333337</v>
      </c>
      <c r="H34" s="15">
        <f t="shared" si="4"/>
        <v>558.76133333333337</v>
      </c>
      <c r="I34" s="15">
        <f>SUMSQ($G$8:G34)/(B34-6)</f>
        <v>30423.405629876543</v>
      </c>
      <c r="J34" s="15">
        <f>SUM($H$8:H34)/(B34-6)</f>
        <v>131.59928395061729</v>
      </c>
      <c r="K34" s="15">
        <f t="shared" si="2"/>
        <v>66.170393844511707</v>
      </c>
      <c r="L34" s="15">
        <f>AVERAGE($K$8:K34)</f>
        <v>32.453375903741055</v>
      </c>
      <c r="M34" s="15">
        <f>SUM($G$8:G34)/H34</f>
        <v>0.85740483116226041</v>
      </c>
    </row>
    <row r="35" spans="1:13" x14ac:dyDescent="0.3">
      <c r="A35" s="17">
        <v>41127.75</v>
      </c>
      <c r="B35" s="13">
        <v>34</v>
      </c>
      <c r="C35" s="15">
        <v>811.56399999999996</v>
      </c>
      <c r="D35" s="15" t="s">
        <v>2</v>
      </c>
      <c r="E35" s="15">
        <f t="shared" si="0"/>
        <v>459.83199999999994</v>
      </c>
      <c r="F35" s="15">
        <f t="shared" si="3"/>
        <v>362.738</v>
      </c>
      <c r="G35" s="15">
        <f t="shared" si="1"/>
        <v>-448.82599999999996</v>
      </c>
      <c r="H35" s="15">
        <f t="shared" si="4"/>
        <v>448.82599999999996</v>
      </c>
      <c r="I35" s="15">
        <f>SUMSQ($G$8:G35)/(B35-6)</f>
        <v>36531.311795809524</v>
      </c>
      <c r="J35" s="15">
        <f>SUM($H$8:H35)/(B35-6)</f>
        <v>142.92880952380952</v>
      </c>
      <c r="K35" s="15">
        <f t="shared" si="2"/>
        <v>55.303833092645803</v>
      </c>
      <c r="L35" s="15">
        <f>AVERAGE($K$8:K35)</f>
        <v>33.269463660487652</v>
      </c>
      <c r="M35" s="15">
        <f>SUM($G$8:G35)/H35</f>
        <v>6.7417365898290685E-2</v>
      </c>
    </row>
    <row r="36" spans="1:13" x14ac:dyDescent="0.3">
      <c r="A36" s="17">
        <v>41127.791666666664</v>
      </c>
      <c r="B36" s="13">
        <v>35</v>
      </c>
      <c r="C36" s="15">
        <v>579.56399999999996</v>
      </c>
      <c r="D36" s="15" t="s">
        <v>2</v>
      </c>
      <c r="E36" s="15">
        <f t="shared" si="0"/>
        <v>525.59266666666656</v>
      </c>
      <c r="F36" s="15">
        <f t="shared" si="3"/>
        <v>459.83199999999994</v>
      </c>
      <c r="G36" s="15">
        <f t="shared" si="1"/>
        <v>-119.73200000000003</v>
      </c>
      <c r="H36" s="15">
        <f t="shared" si="4"/>
        <v>119.73200000000003</v>
      </c>
      <c r="I36" s="15">
        <f>SUMSQ($G$8:G36)/(B36-6)</f>
        <v>35765.947658850571</v>
      </c>
      <c r="J36" s="15">
        <f>SUM($H$8:H36)/(B36-6)</f>
        <v>142.1289195402299</v>
      </c>
      <c r="K36" s="15">
        <f t="shared" si="2"/>
        <v>20.65897812838617</v>
      </c>
      <c r="L36" s="15">
        <f>AVERAGE($K$8:K36)</f>
        <v>32.834619331794499</v>
      </c>
      <c r="M36" s="15">
        <f>SUM($G$8:G36)/H36</f>
        <v>-0.74728003652602304</v>
      </c>
    </row>
    <row r="37" spans="1:13" x14ac:dyDescent="0.3">
      <c r="A37" s="17">
        <v>41127.833333333336</v>
      </c>
      <c r="B37" s="13">
        <v>36</v>
      </c>
      <c r="C37" s="15">
        <v>427</v>
      </c>
      <c r="D37" s="15" t="s">
        <v>2</v>
      </c>
      <c r="E37" s="15">
        <f t="shared" si="0"/>
        <v>564.59266666666656</v>
      </c>
      <c r="F37" s="15">
        <f t="shared" si="3"/>
        <v>525.59266666666656</v>
      </c>
      <c r="G37" s="15">
        <f t="shared" si="1"/>
        <v>98.59266666666656</v>
      </c>
      <c r="H37" s="15">
        <f t="shared" si="4"/>
        <v>98.59266666666656</v>
      </c>
      <c r="I37" s="15">
        <f>SUMSQ($G$8:G37)/(B37-6)</f>
        <v>34897.766534237038</v>
      </c>
      <c r="J37" s="15">
        <f>SUM($H$8:H37)/(B37-6)</f>
        <v>140.67771111111111</v>
      </c>
      <c r="K37" s="15">
        <f t="shared" si="2"/>
        <v>23.089617486338774</v>
      </c>
      <c r="L37" s="15">
        <f>AVERAGE($K$8:K37)</f>
        <v>32.509785936945974</v>
      </c>
      <c r="M37" s="15">
        <f>SUM($G$8:G37)/H37</f>
        <v>9.2495046960890503E-2</v>
      </c>
    </row>
    <row r="38" spans="1:13" x14ac:dyDescent="0.3">
      <c r="A38" s="17">
        <v>41128.625</v>
      </c>
      <c r="B38" s="13">
        <v>37</v>
      </c>
      <c r="C38" s="15">
        <v>306</v>
      </c>
      <c r="D38" s="15" t="s">
        <v>2</v>
      </c>
      <c r="E38" s="15">
        <f t="shared" si="0"/>
        <v>569.92599999999993</v>
      </c>
      <c r="F38" s="15">
        <f t="shared" si="3"/>
        <v>564.59266666666656</v>
      </c>
      <c r="G38" s="15">
        <f t="shared" si="1"/>
        <v>258.59266666666656</v>
      </c>
      <c r="H38" s="15">
        <f t="shared" si="4"/>
        <v>258.59266666666656</v>
      </c>
      <c r="I38" s="15">
        <f>SUMSQ($G$8:G38)/(B38-6)</f>
        <v>35929.134299383506</v>
      </c>
      <c r="J38" s="15">
        <f>SUM($H$8:H38)/(B38-6)</f>
        <v>144.48141935483872</v>
      </c>
      <c r="K38" s="15">
        <f t="shared" si="2"/>
        <v>84.507407407407371</v>
      </c>
      <c r="L38" s="15">
        <f>AVERAGE($K$8:K38)</f>
        <v>34.187128565025375</v>
      </c>
      <c r="M38" s="15">
        <f>SUM($G$8:G38)/H38</f>
        <v>1.0352652434072611</v>
      </c>
    </row>
    <row r="39" spans="1:13" x14ac:dyDescent="0.3">
      <c r="A39" s="17">
        <v>41128.666666666664</v>
      </c>
      <c r="B39" s="13">
        <v>38</v>
      </c>
      <c r="C39" s="15">
        <v>445</v>
      </c>
      <c r="D39" s="15" t="s">
        <v>2</v>
      </c>
      <c r="E39" s="15">
        <f t="shared" si="0"/>
        <v>568.92600000000004</v>
      </c>
      <c r="F39" s="15">
        <f t="shared" si="3"/>
        <v>569.92599999999993</v>
      </c>
      <c r="G39" s="15">
        <f t="shared" si="1"/>
        <v>124.92599999999993</v>
      </c>
      <c r="H39" s="15">
        <f t="shared" si="4"/>
        <v>124.92599999999993</v>
      </c>
      <c r="I39" s="15">
        <f>SUMSQ($G$8:G39)/(B39-6)</f>
        <v>35294.052148652772</v>
      </c>
      <c r="J39" s="15">
        <f>SUM($H$8:H39)/(B39-6)</f>
        <v>143.87031250000001</v>
      </c>
      <c r="K39" s="15">
        <f t="shared" si="2"/>
        <v>28.073258426966273</v>
      </c>
      <c r="L39" s="15">
        <f>AVERAGE($K$8:K39)</f>
        <v>33.996070123211027</v>
      </c>
      <c r="M39" s="15">
        <f>SUM($G$8:G39)/H39</f>
        <v>3.1429646350639535</v>
      </c>
    </row>
    <row r="40" spans="1:13" x14ac:dyDescent="0.3">
      <c r="A40" s="17">
        <v>41128.708333333336</v>
      </c>
      <c r="B40" s="13">
        <v>39</v>
      </c>
      <c r="C40" s="15">
        <v>844.428</v>
      </c>
      <c r="D40" s="15" t="s">
        <v>2</v>
      </c>
      <c r="E40" s="15">
        <f t="shared" si="0"/>
        <v>568.92599999999993</v>
      </c>
      <c r="F40" s="15">
        <f t="shared" si="3"/>
        <v>568.92600000000004</v>
      </c>
      <c r="G40" s="15">
        <f t="shared" si="1"/>
        <v>-275.50199999999995</v>
      </c>
      <c r="H40" s="15">
        <f t="shared" si="4"/>
        <v>275.50199999999995</v>
      </c>
      <c r="I40" s="15">
        <f>SUMSQ($G$8:G40)/(B40-6)</f>
        <v>36524.576386693596</v>
      </c>
      <c r="J40" s="15">
        <f>SUM($H$8:H40)/(B40-6)</f>
        <v>147.85915151515155</v>
      </c>
      <c r="K40" s="15">
        <f t="shared" si="2"/>
        <v>32.625872188037341</v>
      </c>
      <c r="L40" s="15">
        <f>AVERAGE($K$8:K40)</f>
        <v>33.954548973660309</v>
      </c>
      <c r="M40" s="15">
        <f>SUM($G$8:G40)/H40</f>
        <v>0.42517295700212449</v>
      </c>
    </row>
    <row r="41" spans="1:13" x14ac:dyDescent="0.3">
      <c r="A41" s="17">
        <v>41128.75</v>
      </c>
      <c r="B41" s="13">
        <v>40</v>
      </c>
      <c r="C41" s="15">
        <v>811.56399999999996</v>
      </c>
      <c r="D41" s="15" t="s">
        <v>2</v>
      </c>
      <c r="E41" s="15">
        <f t="shared" si="0"/>
        <v>568.92599999999993</v>
      </c>
      <c r="F41" s="15">
        <f t="shared" si="3"/>
        <v>568.92599999999993</v>
      </c>
      <c r="G41" s="15">
        <f t="shared" si="1"/>
        <v>-242.63800000000003</v>
      </c>
      <c r="H41" s="15">
        <f t="shared" si="4"/>
        <v>242.63800000000003</v>
      </c>
      <c r="I41" s="15">
        <f>SUMSQ($G$8:G41)/(B41-6)</f>
        <v>37181.888817790845</v>
      </c>
      <c r="J41" s="15">
        <f>SUM($H$8:H41)/(B41-6)</f>
        <v>150.64676470588236</v>
      </c>
      <c r="K41" s="15">
        <f t="shared" si="2"/>
        <v>29.897580474244794</v>
      </c>
      <c r="L41" s="15">
        <f>AVERAGE($K$8:K41)</f>
        <v>33.835226370736322</v>
      </c>
      <c r="M41" s="15">
        <f>SUM($G$8:G41)/H41</f>
        <v>-0.51723967391752623</v>
      </c>
    </row>
    <row r="42" spans="1:13" x14ac:dyDescent="0.3">
      <c r="A42" s="17">
        <v>41128.791666666664</v>
      </c>
      <c r="B42" s="13">
        <v>41</v>
      </c>
      <c r="C42" s="15">
        <v>579.56399999999996</v>
      </c>
      <c r="D42" s="15" t="s">
        <v>2</v>
      </c>
      <c r="E42" s="15">
        <f t="shared" si="0"/>
        <v>568.92599999999993</v>
      </c>
      <c r="F42" s="15">
        <f t="shared" si="3"/>
        <v>568.92599999999993</v>
      </c>
      <c r="G42" s="15">
        <f t="shared" si="1"/>
        <v>-10.638000000000034</v>
      </c>
      <c r="H42" s="15">
        <f t="shared" si="4"/>
        <v>10.638000000000034</v>
      </c>
      <c r="I42" s="15">
        <f>SUMSQ($G$8:G42)/(B42-6)</f>
        <v>36122.782481396825</v>
      </c>
      <c r="J42" s="15">
        <f>SUM($H$8:H42)/(B42-6)</f>
        <v>146.64651428571429</v>
      </c>
      <c r="K42" s="15">
        <f t="shared" si="2"/>
        <v>1.8355177340207525</v>
      </c>
      <c r="L42" s="15">
        <f>AVERAGE($K$8:K42)</f>
        <v>32.920948981115878</v>
      </c>
      <c r="M42" s="15">
        <f>SUM($G$8:G42)/H42</f>
        <v>-12.797518330513288</v>
      </c>
    </row>
    <row r="43" spans="1:13" x14ac:dyDescent="0.3">
      <c r="A43" s="17">
        <v>41128.833333333336</v>
      </c>
      <c r="B43" s="13">
        <v>42</v>
      </c>
      <c r="C43" s="15">
        <v>427</v>
      </c>
      <c r="D43" s="15" t="s">
        <v>2</v>
      </c>
      <c r="E43" s="15">
        <f t="shared" si="0"/>
        <v>568.92599999999993</v>
      </c>
      <c r="F43" s="15">
        <f t="shared" si="3"/>
        <v>568.92599999999993</v>
      </c>
      <c r="G43" s="15">
        <f t="shared" si="1"/>
        <v>141.92599999999993</v>
      </c>
      <c r="H43" s="15">
        <f t="shared" si="4"/>
        <v>141.92599999999993</v>
      </c>
      <c r="I43" s="15">
        <f>SUMSQ($G$8:G43)/(B43-6)</f>
        <v>35678.899342358025</v>
      </c>
      <c r="J43" s="15">
        <f>SUM($H$8:H43)/(B43-6)</f>
        <v>146.51538888888888</v>
      </c>
      <c r="K43" s="15">
        <f t="shared" si="2"/>
        <v>33.237939110070243</v>
      </c>
      <c r="L43" s="15">
        <f>AVERAGE($K$8:K43)</f>
        <v>32.929754262475718</v>
      </c>
      <c r="M43" s="15">
        <f>SUM($G$8:G43)/H43</f>
        <v>4.0767724025190251E-2</v>
      </c>
    </row>
    <row r="44" spans="1:13" x14ac:dyDescent="0.3">
      <c r="A44" s="17">
        <v>41129.625</v>
      </c>
      <c r="B44" s="13">
        <v>43</v>
      </c>
      <c r="C44" s="15">
        <v>278</v>
      </c>
      <c r="D44" s="15" t="s">
        <v>2</v>
      </c>
      <c r="E44" s="15">
        <f t="shared" si="0"/>
        <v>564.2593333333333</v>
      </c>
      <c r="F44" s="15">
        <f t="shared" si="3"/>
        <v>568.92599999999993</v>
      </c>
      <c r="G44" s="15">
        <f t="shared" si="1"/>
        <v>290.92599999999993</v>
      </c>
      <c r="H44" s="15">
        <f t="shared" si="4"/>
        <v>290.92599999999993</v>
      </c>
      <c r="I44" s="15">
        <f>SUMSQ($G$8:G44)/(B44-6)</f>
        <v>37002.116589213212</v>
      </c>
      <c r="J44" s="15">
        <f>SUM($H$8:H44)/(B44-6)</f>
        <v>150.41837837837838</v>
      </c>
      <c r="K44" s="15">
        <f t="shared" si="2"/>
        <v>104.64964028776976</v>
      </c>
      <c r="L44" s="15">
        <f>AVERAGE($K$8:K44)</f>
        <v>34.868129560456637</v>
      </c>
      <c r="M44" s="15">
        <f>SUM($G$8:G44)/H44</f>
        <v>1.0198882189972678</v>
      </c>
    </row>
    <row r="45" spans="1:13" x14ac:dyDescent="0.3">
      <c r="A45" s="17">
        <v>41129.666666666664</v>
      </c>
      <c r="B45" s="13">
        <v>44</v>
      </c>
      <c r="C45" s="15">
        <v>441</v>
      </c>
      <c r="D45" s="15" t="s">
        <v>2</v>
      </c>
      <c r="E45" s="15">
        <f t="shared" si="0"/>
        <v>563.59266666666667</v>
      </c>
      <c r="F45" s="15">
        <f t="shared" si="3"/>
        <v>564.2593333333333</v>
      </c>
      <c r="G45" s="15">
        <f t="shared" si="1"/>
        <v>123.2593333333333</v>
      </c>
      <c r="H45" s="15">
        <f t="shared" si="4"/>
        <v>123.2593333333333</v>
      </c>
      <c r="I45" s="15">
        <f>SUMSQ($G$8:G45)/(B45-6)</f>
        <v>36428.188869859652</v>
      </c>
      <c r="J45" s="15">
        <f>SUM($H$8:H45)/(B45-6)</f>
        <v>149.70366666666666</v>
      </c>
      <c r="K45" s="15">
        <f t="shared" si="2"/>
        <v>27.949962207105056</v>
      </c>
      <c r="L45" s="15">
        <f>AVERAGE($K$8:K45)</f>
        <v>34.686072524842125</v>
      </c>
      <c r="M45" s="15">
        <f>SUM($G$8:G45)/H45</f>
        <v>3.4072173033549791</v>
      </c>
    </row>
    <row r="46" spans="1:13" x14ac:dyDescent="0.3">
      <c r="A46" s="17">
        <v>41129.708333333336</v>
      </c>
      <c r="B46" s="13">
        <v>45</v>
      </c>
      <c r="C46" s="15">
        <v>844.428</v>
      </c>
      <c r="D46" s="15" t="s">
        <v>2</v>
      </c>
      <c r="E46" s="15">
        <f t="shared" si="0"/>
        <v>563.59266666666656</v>
      </c>
      <c r="F46" s="15">
        <f t="shared" si="3"/>
        <v>563.59266666666667</v>
      </c>
      <c r="G46" s="15">
        <f t="shared" si="1"/>
        <v>-280.83533333333332</v>
      </c>
      <c r="H46" s="15">
        <f t="shared" si="4"/>
        <v>280.83533333333332</v>
      </c>
      <c r="I46" s="15">
        <f>SUMSQ($G$8:G46)/(B46-6)</f>
        <v>37516.401577002849</v>
      </c>
      <c r="J46" s="15">
        <f>SUM($H$8:H46)/(B46-6)</f>
        <v>153.0660170940171</v>
      </c>
      <c r="K46" s="15">
        <f t="shared" si="2"/>
        <v>33.257463434814255</v>
      </c>
      <c r="L46" s="15">
        <f>AVERAGE($K$8:K46)</f>
        <v>34.649441522533721</v>
      </c>
      <c r="M46" s="15">
        <f>SUM($G$8:G46)/H46</f>
        <v>0.49543623428200773</v>
      </c>
    </row>
    <row r="47" spans="1:13" x14ac:dyDescent="0.3">
      <c r="A47" s="17">
        <v>41129.75</v>
      </c>
      <c r="B47" s="13">
        <v>46</v>
      </c>
      <c r="C47" s="15">
        <v>811.56399999999996</v>
      </c>
      <c r="D47" s="15" t="s">
        <v>2</v>
      </c>
      <c r="E47" s="15">
        <f t="shared" si="0"/>
        <v>563.59266666666656</v>
      </c>
      <c r="F47" s="15">
        <f t="shared" si="3"/>
        <v>563.59266666666656</v>
      </c>
      <c r="G47" s="15">
        <f t="shared" si="1"/>
        <v>-247.9713333333334</v>
      </c>
      <c r="H47" s="15">
        <f t="shared" si="4"/>
        <v>247.9713333333334</v>
      </c>
      <c r="I47" s="15">
        <f>SUMSQ($G$8:G47)/(B47-6)</f>
        <v>38115.736091455554</v>
      </c>
      <c r="J47" s="15">
        <f>SUM($H$8:H47)/(B47-6)</f>
        <v>155.43865</v>
      </c>
      <c r="K47" s="15">
        <f t="shared" si="2"/>
        <v>30.554747787399812</v>
      </c>
      <c r="L47" s="15">
        <f>AVERAGE($K$8:K47)</f>
        <v>34.547074179155366</v>
      </c>
      <c r="M47" s="15">
        <f>SUM($G$8:G47)/H47</f>
        <v>-0.43890288393551263</v>
      </c>
    </row>
    <row r="48" spans="1:13" x14ac:dyDescent="0.3">
      <c r="A48" s="17">
        <v>41129.791666666664</v>
      </c>
      <c r="B48" s="13">
        <v>47</v>
      </c>
      <c r="C48" s="15">
        <v>579.56399999999996</v>
      </c>
      <c r="D48" s="15" t="s">
        <v>2</v>
      </c>
      <c r="E48" s="15">
        <f t="shared" si="0"/>
        <v>563.59266666666656</v>
      </c>
      <c r="F48" s="15">
        <f t="shared" si="3"/>
        <v>563.59266666666656</v>
      </c>
      <c r="G48" s="15">
        <f t="shared" si="1"/>
        <v>-15.971333333333405</v>
      </c>
      <c r="H48" s="15">
        <f t="shared" si="4"/>
        <v>15.971333333333405</v>
      </c>
      <c r="I48" s="15">
        <f>SUMSQ($G$8:G48)/(B48-6)</f>
        <v>37192.305540162597</v>
      </c>
      <c r="J48" s="15">
        <f>SUM($H$8:H48)/(B48-6)</f>
        <v>152.03700813008129</v>
      </c>
      <c r="K48" s="15">
        <f t="shared" si="2"/>
        <v>2.7557497245055607</v>
      </c>
      <c r="L48" s="15">
        <f>AVERAGE($K$8:K48)</f>
        <v>33.771676021724879</v>
      </c>
      <c r="M48" s="15">
        <f>SUM($G$8:G48)/H48</f>
        <v>-7.8144174980173142</v>
      </c>
    </row>
    <row r="49" spans="1:13" x14ac:dyDescent="0.3">
      <c r="A49" s="17">
        <v>41129.833333333336</v>
      </c>
      <c r="B49" s="13">
        <v>48</v>
      </c>
      <c r="C49" s="15">
        <v>427</v>
      </c>
      <c r="D49" s="15" t="s">
        <v>2</v>
      </c>
      <c r="E49" s="15">
        <f t="shared" si="0"/>
        <v>563.59266666666656</v>
      </c>
      <c r="F49" s="15">
        <f t="shared" si="3"/>
        <v>563.59266666666656</v>
      </c>
      <c r="G49" s="15">
        <f t="shared" si="1"/>
        <v>136.59266666666656</v>
      </c>
      <c r="H49" s="15">
        <f t="shared" si="4"/>
        <v>136.59266666666656</v>
      </c>
      <c r="I49" s="15">
        <f>SUMSQ($G$8:G49)/(B49-6)</f>
        <v>36751.001993661368</v>
      </c>
      <c r="J49" s="15">
        <f>SUM($H$8:H49)/(B49-6)</f>
        <v>151.66928571428571</v>
      </c>
      <c r="K49" s="15">
        <f t="shared" si="2"/>
        <v>31.988914910226363</v>
      </c>
      <c r="L49" s="15">
        <f>AVERAGE($K$8:K49)</f>
        <v>33.729229328593966</v>
      </c>
      <c r="M49" s="15">
        <f>SUM($G$8:G49)/H49</f>
        <v>8.6285744964337885E-2</v>
      </c>
    </row>
    <row r="50" spans="1:13" x14ac:dyDescent="0.3">
      <c r="A50" s="17">
        <v>41130.625</v>
      </c>
      <c r="B50" s="13">
        <v>49</v>
      </c>
      <c r="C50" s="15">
        <v>267</v>
      </c>
      <c r="D50" s="15" t="s">
        <v>2</v>
      </c>
      <c r="E50" s="15">
        <f t="shared" si="0"/>
        <v>561.7593333333333</v>
      </c>
      <c r="F50" s="15">
        <f t="shared" si="3"/>
        <v>563.59266666666656</v>
      </c>
      <c r="G50" s="15">
        <f t="shared" si="1"/>
        <v>296.59266666666656</v>
      </c>
      <c r="H50" s="15">
        <f t="shared" si="4"/>
        <v>296.59266666666656</v>
      </c>
      <c r="I50" s="15">
        <f>SUMSQ($G$8:G50)/(B50-6)</f>
        <v>37942.076596609812</v>
      </c>
      <c r="J50" s="15">
        <f>SUM($H$8:H50)/(B50-6)</f>
        <v>155.03959689922479</v>
      </c>
      <c r="K50" s="15">
        <f t="shared" si="2"/>
        <v>111.08339575530583</v>
      </c>
      <c r="L50" s="15">
        <f>AVERAGE($K$8:K50)</f>
        <v>35.528163431540754</v>
      </c>
      <c r="M50" s="15">
        <f>SUM($G$8:G50)/H50</f>
        <v>1.0397380020634321</v>
      </c>
    </row>
    <row r="51" spans="1:13" x14ac:dyDescent="0.3">
      <c r="A51" s="17">
        <v>41130.666666666664</v>
      </c>
      <c r="B51" s="13">
        <v>50</v>
      </c>
      <c r="C51" s="15">
        <v>417</v>
      </c>
      <c r="D51" s="15" t="s">
        <v>2</v>
      </c>
      <c r="E51" s="15">
        <f t="shared" si="0"/>
        <v>557.7593333333333</v>
      </c>
      <c r="F51" s="15">
        <f t="shared" si="3"/>
        <v>561.7593333333333</v>
      </c>
      <c r="G51" s="15">
        <f t="shared" si="1"/>
        <v>144.7593333333333</v>
      </c>
      <c r="H51" s="15">
        <f t="shared" si="4"/>
        <v>144.7593333333333</v>
      </c>
      <c r="I51" s="15">
        <f>SUMSQ($G$8:G51)/(B51-6)</f>
        <v>37556.012687303017</v>
      </c>
      <c r="J51" s="15">
        <f>SUM($H$8:H51)/(B51-6)</f>
        <v>154.80595454545454</v>
      </c>
      <c r="K51" s="15">
        <f t="shared" si="2"/>
        <v>34.714468425259788</v>
      </c>
      <c r="L51" s="15">
        <f>AVERAGE($K$8:K51)</f>
        <v>35.509670363216188</v>
      </c>
      <c r="M51" s="15">
        <f>SUM($G$8:G51)/H51</f>
        <v>3.1302852090135724</v>
      </c>
    </row>
    <row r="52" spans="1:13" x14ac:dyDescent="0.3">
      <c r="A52" s="17">
        <v>41130.708333333336</v>
      </c>
      <c r="B52" s="13">
        <v>51</v>
      </c>
      <c r="C52" s="15">
        <v>810</v>
      </c>
      <c r="D52" s="15" t="s">
        <v>2</v>
      </c>
      <c r="E52" s="15">
        <f t="shared" si="0"/>
        <v>552.02133333333325</v>
      </c>
      <c r="F52" s="15">
        <f t="shared" si="3"/>
        <v>557.7593333333333</v>
      </c>
      <c r="G52" s="15">
        <f t="shared" si="1"/>
        <v>-252.2406666666667</v>
      </c>
      <c r="H52" s="15">
        <f t="shared" si="4"/>
        <v>252.2406666666667</v>
      </c>
      <c r="I52" s="15">
        <f>SUMSQ($G$8:G52)/(B52-6)</f>
        <v>38135.331381372831</v>
      </c>
      <c r="J52" s="15">
        <f>SUM($H$8:H52)/(B52-6)</f>
        <v>156.97117037037034</v>
      </c>
      <c r="K52" s="15">
        <f t="shared" si="2"/>
        <v>31.140823045267496</v>
      </c>
      <c r="L52" s="15">
        <f>AVERAGE($K$8:K52)</f>
        <v>35.412584867261778</v>
      </c>
      <c r="M52" s="15">
        <f>SUM($G$8:G52)/H52</f>
        <v>0.79645100842845307</v>
      </c>
    </row>
    <row r="53" spans="1:13" x14ac:dyDescent="0.3">
      <c r="A53" s="17">
        <v>41130.75</v>
      </c>
      <c r="B53" s="13">
        <v>52</v>
      </c>
      <c r="C53" s="15">
        <v>811</v>
      </c>
      <c r="D53" s="15" t="s">
        <v>2</v>
      </c>
      <c r="E53" s="15">
        <f t="shared" si="0"/>
        <v>551.92733333333331</v>
      </c>
      <c r="F53" s="15">
        <f t="shared" si="3"/>
        <v>552.02133333333325</v>
      </c>
      <c r="G53" s="15">
        <f t="shared" si="1"/>
        <v>-258.97866666666675</v>
      </c>
      <c r="H53" s="15">
        <f t="shared" si="4"/>
        <v>258.97866666666675</v>
      </c>
      <c r="I53" s="15">
        <f>SUMSQ($G$8:G53)/(B53-6)</f>
        <v>38764.344825004817</v>
      </c>
      <c r="J53" s="15">
        <f>SUM($H$8:H53)/(B53-6)</f>
        <v>159.18872463768116</v>
      </c>
      <c r="K53" s="15">
        <f t="shared" si="2"/>
        <v>31.933251130291833</v>
      </c>
      <c r="L53" s="15">
        <f>AVERAGE($K$8:K53)</f>
        <v>35.336947177327644</v>
      </c>
      <c r="M53" s="15">
        <f>SUM($G$8:G53)/H53</f>
        <v>-0.22427072500180747</v>
      </c>
    </row>
    <row r="54" spans="1:13" x14ac:dyDescent="0.3">
      <c r="A54" s="17">
        <v>41130.791666666664</v>
      </c>
      <c r="B54" s="13">
        <v>53</v>
      </c>
      <c r="C54" s="15">
        <v>579.56399999999996</v>
      </c>
      <c r="D54" s="15" t="s">
        <v>2</v>
      </c>
      <c r="E54" s="15">
        <f t="shared" si="0"/>
        <v>551.92733333333331</v>
      </c>
      <c r="F54" s="15">
        <f t="shared" si="3"/>
        <v>551.92733333333331</v>
      </c>
      <c r="G54" s="15">
        <f t="shared" si="1"/>
        <v>-27.636666666666656</v>
      </c>
      <c r="H54" s="15">
        <f t="shared" si="4"/>
        <v>27.636666666666656</v>
      </c>
      <c r="I54" s="15">
        <f>SUMSQ($G$8:G54)/(B54-6)</f>
        <v>37955.822282865236</v>
      </c>
      <c r="J54" s="15">
        <f>SUM($H$8:H54)/(B54-6)</f>
        <v>156.38974468085104</v>
      </c>
      <c r="K54" s="15">
        <f t="shared" si="2"/>
        <v>4.7685271456934277</v>
      </c>
      <c r="L54" s="15">
        <f>AVERAGE($K$8:K54)</f>
        <v>34.686555261760965</v>
      </c>
      <c r="M54" s="15">
        <f>SUM($G$8:G54)/H54</f>
        <v>-3.101604149077366</v>
      </c>
    </row>
    <row r="55" spans="1:13" x14ac:dyDescent="0.3">
      <c r="A55" s="17">
        <v>41130.833333333336</v>
      </c>
      <c r="B55" s="13">
        <v>54</v>
      </c>
      <c r="C55" s="15">
        <v>427</v>
      </c>
      <c r="D55" s="15" t="s">
        <v>2</v>
      </c>
      <c r="E55" s="15">
        <f t="shared" si="0"/>
        <v>551.92733333333331</v>
      </c>
      <c r="F55" s="15">
        <f t="shared" si="3"/>
        <v>551.92733333333331</v>
      </c>
      <c r="G55" s="15">
        <f t="shared" si="1"/>
        <v>124.92733333333331</v>
      </c>
      <c r="H55" s="15">
        <f t="shared" si="4"/>
        <v>124.92733333333331</v>
      </c>
      <c r="I55" s="15">
        <f>SUMSQ($G$8:G55)/(B55-6)</f>
        <v>37490.218456425915</v>
      </c>
      <c r="J55" s="15">
        <f>SUM($H$8:H55)/(B55-6)</f>
        <v>155.73427777777775</v>
      </c>
      <c r="K55" s="15">
        <f t="shared" si="2"/>
        <v>29.256986729117873</v>
      </c>
      <c r="L55" s="15">
        <f>AVERAGE($K$8:K55)</f>
        <v>34.573439250664229</v>
      </c>
      <c r="M55" s="15">
        <f>SUM($G$8:G55)/H55</f>
        <v>0.3138571222737368</v>
      </c>
    </row>
    <row r="56" spans="1:13" x14ac:dyDescent="0.3">
      <c r="A56" s="17">
        <v>41131.625</v>
      </c>
      <c r="B56" s="13">
        <v>55</v>
      </c>
      <c r="C56" s="15">
        <v>324</v>
      </c>
      <c r="D56" s="15" t="s">
        <v>2</v>
      </c>
      <c r="E56" s="15">
        <f t="shared" si="0"/>
        <v>561.42733333333331</v>
      </c>
      <c r="F56" s="15">
        <f t="shared" si="3"/>
        <v>551.92733333333331</v>
      </c>
      <c r="G56" s="15">
        <f t="shared" si="1"/>
        <v>227.92733333333331</v>
      </c>
      <c r="H56" s="15">
        <f t="shared" si="4"/>
        <v>227.92733333333331</v>
      </c>
      <c r="I56" s="15">
        <f>SUMSQ($G$8:G56)/(B56-6)</f>
        <v>37785.333779365072</v>
      </c>
      <c r="J56" s="15">
        <f>SUM($H$8:H56)/(B56-6)</f>
        <v>157.20760544217686</v>
      </c>
      <c r="K56" s="15">
        <f t="shared" si="2"/>
        <v>70.347942386831264</v>
      </c>
      <c r="L56" s="15">
        <f>AVERAGE($K$8:K56)</f>
        <v>35.303531151402332</v>
      </c>
      <c r="M56" s="15">
        <f>SUM($G$8:G56)/H56</f>
        <v>1.1720255871023157</v>
      </c>
    </row>
    <row r="57" spans="1:13" x14ac:dyDescent="0.3">
      <c r="A57" s="17">
        <v>41131.666666666664</v>
      </c>
      <c r="B57" s="13">
        <v>56</v>
      </c>
      <c r="C57" s="15">
        <v>467</v>
      </c>
      <c r="D57" s="15" t="s">
        <v>2</v>
      </c>
      <c r="E57" s="15">
        <f t="shared" si="0"/>
        <v>569.76066666666668</v>
      </c>
      <c r="F57" s="15">
        <f t="shared" si="3"/>
        <v>561.42733333333331</v>
      </c>
      <c r="G57" s="15">
        <f t="shared" si="1"/>
        <v>94.427333333333308</v>
      </c>
      <c r="H57" s="15">
        <f t="shared" si="4"/>
        <v>94.427333333333308</v>
      </c>
      <c r="I57" s="15">
        <f>SUMSQ($G$8:G57)/(B57-6)</f>
        <v>37207.957529386658</v>
      </c>
      <c r="J57" s="15">
        <f>SUM($H$8:H57)/(B57-6)</f>
        <v>155.95199999999997</v>
      </c>
      <c r="K57" s="15">
        <f t="shared" si="2"/>
        <v>20.219985724482505</v>
      </c>
      <c r="L57" s="15">
        <f>AVERAGE($K$8:K57)</f>
        <v>35.001860242863934</v>
      </c>
      <c r="M57" s="15">
        <f>SUM($G$8:G57)/H57</f>
        <v>3.8290184339280144</v>
      </c>
    </row>
    <row r="58" spans="1:13" x14ac:dyDescent="0.3">
      <c r="A58" s="17">
        <v>41131.708333333336</v>
      </c>
      <c r="B58" s="13">
        <v>57</v>
      </c>
      <c r="C58" s="15">
        <v>730</v>
      </c>
      <c r="D58" s="15" t="s">
        <v>2</v>
      </c>
      <c r="E58" s="15">
        <f t="shared" si="0"/>
        <v>556.42733333333331</v>
      </c>
      <c r="F58" s="15">
        <f t="shared" si="3"/>
        <v>569.76066666666668</v>
      </c>
      <c r="G58" s="15">
        <f t="shared" si="1"/>
        <v>-160.23933333333332</v>
      </c>
      <c r="H58" s="15">
        <f t="shared" si="4"/>
        <v>160.23933333333332</v>
      </c>
      <c r="I58" s="15">
        <f>SUMSQ($G$8:G58)/(B58-6)</f>
        <v>36981.853341498907</v>
      </c>
      <c r="J58" s="15">
        <f>SUM($H$8:H58)/(B58-6)</f>
        <v>156.03606535947708</v>
      </c>
      <c r="K58" s="15">
        <f t="shared" si="2"/>
        <v>21.950593607305933</v>
      </c>
      <c r="L58" s="15">
        <f>AVERAGE($K$8:K58)</f>
        <v>34.74595305393143</v>
      </c>
      <c r="M58" s="15">
        <f>SUM($G$8:G58)/H58</f>
        <v>1.2563998019628879</v>
      </c>
    </row>
    <row r="59" spans="1:13" x14ac:dyDescent="0.3">
      <c r="A59" s="17">
        <v>41131.75</v>
      </c>
      <c r="B59" s="13">
        <v>58</v>
      </c>
      <c r="C59" s="15">
        <v>640</v>
      </c>
      <c r="D59" s="15" t="s">
        <v>2</v>
      </c>
      <c r="E59" s="15">
        <f t="shared" si="0"/>
        <v>527.92733333333331</v>
      </c>
      <c r="F59" s="15">
        <f t="shared" si="3"/>
        <v>556.42733333333331</v>
      </c>
      <c r="G59" s="15">
        <f t="shared" si="1"/>
        <v>-83.572666666666692</v>
      </c>
      <c r="H59" s="15">
        <f t="shared" si="4"/>
        <v>83.572666666666692</v>
      </c>
      <c r="I59" s="15">
        <f>SUMSQ($G$8:G59)/(B59-6)</f>
        <v>36404.9790582735</v>
      </c>
      <c r="J59" s="15">
        <f>SUM($H$8:H59)/(B59-6)</f>
        <v>154.64253846153844</v>
      </c>
      <c r="K59" s="15">
        <f t="shared" si="2"/>
        <v>13.058229166666671</v>
      </c>
      <c r="L59" s="15">
        <f>AVERAGE($K$8:K59)</f>
        <v>34.328881440714795</v>
      </c>
      <c r="M59" s="15">
        <f>SUM($G$8:G59)/H59</f>
        <v>1.408977416858763</v>
      </c>
    </row>
    <row r="60" spans="1:13" x14ac:dyDescent="0.3">
      <c r="A60" s="17">
        <v>41131.791666666664</v>
      </c>
      <c r="B60" s="13">
        <v>59</v>
      </c>
      <c r="C60" s="15">
        <v>492</v>
      </c>
      <c r="D60" s="15" t="s">
        <v>2</v>
      </c>
      <c r="E60" s="15">
        <f t="shared" si="0"/>
        <v>513.33333333333337</v>
      </c>
      <c r="F60" s="15">
        <f t="shared" si="3"/>
        <v>527.92733333333331</v>
      </c>
      <c r="G60" s="15">
        <f t="shared" si="1"/>
        <v>35.927333333333308</v>
      </c>
      <c r="H60" s="15">
        <f t="shared" si="4"/>
        <v>35.927333333333308</v>
      </c>
      <c r="I60" s="15">
        <f>SUMSQ($G$8:G60)/(B60-6)</f>
        <v>35742.446873786161</v>
      </c>
      <c r="J60" s="15">
        <f>SUM($H$8:H60)/(B60-6)</f>
        <v>152.40262893081757</v>
      </c>
      <c r="K60" s="15">
        <f t="shared" si="2"/>
        <v>7.3023035230352251</v>
      </c>
      <c r="L60" s="15">
        <f>AVERAGE($K$8:K60)</f>
        <v>33.818946008305751</v>
      </c>
      <c r="M60" s="15">
        <f>SUM($G$8:G60)/H60</f>
        <v>4.2775045926035489</v>
      </c>
    </row>
    <row r="61" spans="1:13" x14ac:dyDescent="0.3">
      <c r="A61" s="17">
        <v>41131.833333333336</v>
      </c>
      <c r="B61" s="13">
        <v>60</v>
      </c>
      <c r="C61" s="15">
        <v>370</v>
      </c>
      <c r="D61" s="15" t="s">
        <v>2</v>
      </c>
      <c r="E61" s="15">
        <f t="shared" si="0"/>
        <v>503.83333333333331</v>
      </c>
      <c r="F61" s="15">
        <f t="shared" si="3"/>
        <v>513.33333333333337</v>
      </c>
      <c r="G61" s="15">
        <f t="shared" si="1"/>
        <v>143.33333333333337</v>
      </c>
      <c r="H61" s="15">
        <f t="shared" si="4"/>
        <v>143.33333333333337</v>
      </c>
      <c r="I61" s="15">
        <f>SUMSQ($G$8:G61)/(B61-6)</f>
        <v>35461.002384353909</v>
      </c>
      <c r="J61" s="15">
        <f>SUM($H$8:H61)/(B61-6)</f>
        <v>152.23467901234565</v>
      </c>
      <c r="K61" s="15">
        <f t="shared" si="2"/>
        <v>38.738738738738746</v>
      </c>
      <c r="L61" s="15">
        <f>AVERAGE($K$8:K61)</f>
        <v>33.91005328109155</v>
      </c>
      <c r="M61" s="15">
        <f>SUM($G$8:G61)/H61</f>
        <v>2.0721813953488262</v>
      </c>
    </row>
    <row r="62" spans="1:13" x14ac:dyDescent="0.3">
      <c r="A62" s="17">
        <v>41132.625</v>
      </c>
      <c r="B62" s="13">
        <v>61</v>
      </c>
      <c r="C62" s="15">
        <v>499</v>
      </c>
      <c r="D62" s="15" t="s">
        <v>2</v>
      </c>
      <c r="E62" s="15">
        <f t="shared" si="0"/>
        <v>533</v>
      </c>
      <c r="F62" s="15">
        <f t="shared" si="3"/>
        <v>503.83333333333331</v>
      </c>
      <c r="G62" s="15">
        <f t="shared" si="1"/>
        <v>4.8333333333333144</v>
      </c>
      <c r="H62" s="15">
        <f t="shared" si="4"/>
        <v>4.8333333333333144</v>
      </c>
      <c r="I62" s="15">
        <f>SUMSQ($G$8:G62)/(B62-6)</f>
        <v>34816.681633931308</v>
      </c>
      <c r="J62" s="15">
        <f>SUM($H$8:H62)/(B62-6)</f>
        <v>149.55465454545453</v>
      </c>
      <c r="K62" s="15">
        <f t="shared" si="2"/>
        <v>0.96860387441549378</v>
      </c>
      <c r="L62" s="15">
        <f>AVERAGE($K$8:K62)</f>
        <v>33.311117837333803</v>
      </c>
      <c r="M62" s="15">
        <f>SUM($G$8:G62)/H62</f>
        <v>62.450896551724064</v>
      </c>
    </row>
    <row r="63" spans="1:13" x14ac:dyDescent="0.3">
      <c r="A63" s="17">
        <v>41132.666666666664</v>
      </c>
      <c r="B63" s="13">
        <v>62</v>
      </c>
      <c r="C63" s="15">
        <v>531</v>
      </c>
      <c r="D63" s="15" t="s">
        <v>2</v>
      </c>
      <c r="E63" s="15">
        <f t="shared" si="0"/>
        <v>543.66666666666663</v>
      </c>
      <c r="F63" s="15">
        <f t="shared" si="3"/>
        <v>533</v>
      </c>
      <c r="G63" s="15">
        <f t="shared" si="1"/>
        <v>2</v>
      </c>
      <c r="H63" s="15">
        <f t="shared" si="4"/>
        <v>2</v>
      </c>
      <c r="I63" s="15">
        <f>SUMSQ($G$8:G63)/(B63-6)</f>
        <v>34195.026604753963</v>
      </c>
      <c r="J63" s="15">
        <f>SUM($H$8:H63)/(B63-6)</f>
        <v>146.91974999999999</v>
      </c>
      <c r="K63" s="15">
        <f t="shared" si="2"/>
        <v>0.37664783427495291</v>
      </c>
      <c r="L63" s="15">
        <f>AVERAGE($K$8:K63)</f>
        <v>32.723002301564897</v>
      </c>
      <c r="M63" s="15">
        <f>SUM($G$8:G63)/H63</f>
        <v>151.92299999999923</v>
      </c>
    </row>
    <row r="64" spans="1:13" x14ac:dyDescent="0.3">
      <c r="A64" s="17">
        <v>41132.708333333336</v>
      </c>
      <c r="B64" s="13">
        <v>63</v>
      </c>
      <c r="C64" s="15">
        <v>512</v>
      </c>
      <c r="D64" s="15" t="s">
        <v>2</v>
      </c>
      <c r="E64" s="15">
        <f t="shared" si="0"/>
        <v>507.33333333333331</v>
      </c>
      <c r="F64" s="15">
        <f t="shared" si="3"/>
        <v>543.66666666666663</v>
      </c>
      <c r="G64" s="15">
        <f t="shared" si="1"/>
        <v>31.666666666666629</v>
      </c>
      <c r="H64" s="15">
        <f t="shared" si="4"/>
        <v>31.666666666666629</v>
      </c>
      <c r="I64" s="15">
        <f>SUMSQ($G$8:G64)/(B64-6)</f>
        <v>33612.706449894729</v>
      </c>
      <c r="J64" s="15">
        <f>SUM($H$8:H64)/(B64-6)</f>
        <v>144.89776608187131</v>
      </c>
      <c r="K64" s="15">
        <f t="shared" si="2"/>
        <v>6.1848958333333259</v>
      </c>
      <c r="L64" s="15">
        <f>AVERAGE($K$8:K64)</f>
        <v>32.25742148633276</v>
      </c>
      <c r="M64" s="15">
        <f>SUM($G$8:G64)/H64</f>
        <v>10.595136842105227</v>
      </c>
    </row>
    <row r="65" spans="1:13" x14ac:dyDescent="0.3">
      <c r="A65" s="17">
        <v>41132.75</v>
      </c>
      <c r="B65" s="13">
        <v>64</v>
      </c>
      <c r="C65" s="15">
        <v>300</v>
      </c>
      <c r="D65" s="15" t="s">
        <v>2</v>
      </c>
      <c r="E65" s="15">
        <f t="shared" si="0"/>
        <v>450.66666666666669</v>
      </c>
      <c r="F65" s="15">
        <f t="shared" si="3"/>
        <v>507.33333333333331</v>
      </c>
      <c r="G65" s="15">
        <f t="shared" si="1"/>
        <v>207.33333333333331</v>
      </c>
      <c r="H65" s="15">
        <f t="shared" si="4"/>
        <v>207.33333333333331</v>
      </c>
      <c r="I65" s="15">
        <f>SUMSQ($G$8:G65)/(B65-6)</f>
        <v>33774.334116467428</v>
      </c>
      <c r="J65" s="15">
        <f>SUM($H$8:H65)/(B65-6)</f>
        <v>145.97424137931034</v>
      </c>
      <c r="K65" s="15">
        <f t="shared" si="2"/>
        <v>69.1111111111111</v>
      </c>
      <c r="L65" s="15">
        <f>AVERAGE($K$8:K65)</f>
        <v>32.892829928139285</v>
      </c>
      <c r="M65" s="15">
        <f>SUM($G$8:G65)/H65</f>
        <v>2.6182282958199283</v>
      </c>
    </row>
    <row r="66" spans="1:13" x14ac:dyDescent="0.3">
      <c r="A66" s="17">
        <v>41132.791666666664</v>
      </c>
      <c r="B66" s="13">
        <v>65</v>
      </c>
      <c r="C66" s="15">
        <v>275</v>
      </c>
      <c r="D66" s="15" t="s">
        <v>2</v>
      </c>
      <c r="E66" s="15">
        <f t="shared" si="0"/>
        <v>414.5</v>
      </c>
      <c r="F66" s="15">
        <f t="shared" si="3"/>
        <v>450.66666666666669</v>
      </c>
      <c r="G66" s="15">
        <f t="shared" si="1"/>
        <v>175.66666666666669</v>
      </c>
      <c r="H66" s="15">
        <f t="shared" si="4"/>
        <v>175.66666666666669</v>
      </c>
      <c r="I66" s="15">
        <f>SUMSQ($G$8:G66)/(B66-6)</f>
        <v>33724.917907337091</v>
      </c>
      <c r="J66" s="15">
        <f>SUM($H$8:H66)/(B66-6)</f>
        <v>146.47750282485873</v>
      </c>
      <c r="K66" s="15">
        <f t="shared" si="2"/>
        <v>63.87878787878789</v>
      </c>
      <c r="L66" s="15">
        <f>AVERAGE($K$8:K66)</f>
        <v>33.418015656116381</v>
      </c>
      <c r="M66" s="15">
        <f>SUM($G$8:G66)/H66</f>
        <v>4.0902049335863291</v>
      </c>
    </row>
    <row r="67" spans="1:13" x14ac:dyDescent="0.3">
      <c r="A67" s="17">
        <v>41132.833333333336</v>
      </c>
      <c r="B67" s="13">
        <v>66</v>
      </c>
      <c r="C67" s="15">
        <v>160</v>
      </c>
      <c r="D67" s="15" t="s">
        <v>2</v>
      </c>
      <c r="E67" s="15">
        <f t="shared" si="0"/>
        <v>379.5</v>
      </c>
      <c r="F67" s="15">
        <f t="shared" si="3"/>
        <v>414.5</v>
      </c>
      <c r="G67" s="15">
        <f t="shared" si="1"/>
        <v>254.5</v>
      </c>
      <c r="H67" s="15">
        <f t="shared" si="4"/>
        <v>254.5</v>
      </c>
      <c r="I67" s="15">
        <f>SUMSQ($G$8:G67)/(B67-6)</f>
        <v>34242.340108881479</v>
      </c>
      <c r="J67" s="15">
        <f>SUM($H$8:H67)/(B67-6)</f>
        <v>148.27787777777775</v>
      </c>
      <c r="K67" s="15">
        <f t="shared" si="2"/>
        <v>159.0625</v>
      </c>
      <c r="L67" s="15">
        <f>AVERAGE($K$8:K67)</f>
        <v>35.512090395181104</v>
      </c>
      <c r="M67" s="15">
        <f>SUM($G$8:G67)/H67</f>
        <v>3.8232324819908259</v>
      </c>
    </row>
    <row r="68" spans="1:13" x14ac:dyDescent="0.3">
      <c r="A68" s="17">
        <v>41133.625</v>
      </c>
      <c r="B68" s="13">
        <v>67</v>
      </c>
      <c r="C68" s="15">
        <v>499</v>
      </c>
      <c r="D68" s="15" t="s">
        <v>2</v>
      </c>
      <c r="E68" s="15">
        <f t="shared" si="0"/>
        <v>379.5</v>
      </c>
      <c r="F68" s="15">
        <f t="shared" si="3"/>
        <v>379.5</v>
      </c>
      <c r="G68" s="15">
        <f t="shared" si="1"/>
        <v>-119.5</v>
      </c>
      <c r="H68" s="15">
        <f t="shared" si="4"/>
        <v>119.5</v>
      </c>
      <c r="I68" s="15">
        <f>SUMSQ($G$8:G68)/(B68-6)</f>
        <v>33915.092730047356</v>
      </c>
      <c r="J68" s="15">
        <f>SUM($H$8:H68)/(B68-6)</f>
        <v>147.80610928961747</v>
      </c>
      <c r="K68" s="15">
        <f t="shared" si="2"/>
        <v>23.947895791583164</v>
      </c>
      <c r="L68" s="15">
        <f>AVERAGE($K$8:K68)</f>
        <v>35.322513434466387</v>
      </c>
      <c r="M68" s="15">
        <f>SUM($G$8:G68)/H68</f>
        <v>7.1423654114365283</v>
      </c>
    </row>
    <row r="69" spans="1:13" x14ac:dyDescent="0.3">
      <c r="A69" s="17">
        <v>41133.666666666664</v>
      </c>
      <c r="B69" s="13">
        <v>68</v>
      </c>
      <c r="C69" s="15">
        <v>513</v>
      </c>
      <c r="D69" s="15" t="s">
        <v>2</v>
      </c>
      <c r="E69" s="15">
        <f t="shared" si="0"/>
        <v>376.5</v>
      </c>
      <c r="F69" s="15">
        <f t="shared" si="3"/>
        <v>379.5</v>
      </c>
      <c r="G69" s="15">
        <f t="shared" si="1"/>
        <v>-133.5</v>
      </c>
      <c r="H69" s="15">
        <f t="shared" si="4"/>
        <v>133.5</v>
      </c>
      <c r="I69" s="15">
        <f>SUMSQ($G$8:G69)/(B69-6)</f>
        <v>33655.530750530459</v>
      </c>
      <c r="J69" s="15">
        <f>SUM($H$8:H69)/(B69-6)</f>
        <v>147.57536559139783</v>
      </c>
      <c r="K69" s="15">
        <f t="shared" si="2"/>
        <v>26.023391812865498</v>
      </c>
      <c r="L69" s="15">
        <f>AVERAGE($K$8:K69)</f>
        <v>35.172527601859919</v>
      </c>
      <c r="M69" s="15">
        <f>SUM($G$8:G69)/H69</f>
        <v>5.3933533083645333</v>
      </c>
    </row>
    <row r="70" spans="1:13" x14ac:dyDescent="0.3">
      <c r="A70" s="17">
        <v>41133.708333333336</v>
      </c>
      <c r="B70" s="13">
        <v>69</v>
      </c>
      <c r="C70" s="15">
        <v>505</v>
      </c>
      <c r="D70" s="15" t="s">
        <v>2</v>
      </c>
      <c r="E70" s="15">
        <f t="shared" si="0"/>
        <v>375.33333333333331</v>
      </c>
      <c r="F70" s="15">
        <f t="shared" si="3"/>
        <v>376.5</v>
      </c>
      <c r="G70" s="15">
        <f t="shared" si="1"/>
        <v>-128.5</v>
      </c>
      <c r="H70" s="15">
        <f t="shared" si="4"/>
        <v>128.5</v>
      </c>
      <c r="I70" s="15">
        <f>SUMSQ($G$8:G70)/(B70-6)</f>
        <v>33383.415183061719</v>
      </c>
      <c r="J70" s="15">
        <f>SUM($H$8:H70)/(B70-6)</f>
        <v>147.272582010582</v>
      </c>
      <c r="K70" s="15">
        <f t="shared" si="2"/>
        <v>25.445544554455445</v>
      </c>
      <c r="L70" s="15">
        <f>AVERAGE($K$8:K70)</f>
        <v>35.018131045551911</v>
      </c>
      <c r="M70" s="15">
        <f>SUM($G$8:G70)/H70</f>
        <v>4.6032114137483671</v>
      </c>
    </row>
    <row r="71" spans="1:13" x14ac:dyDescent="0.3">
      <c r="A71" s="17">
        <v>41133.75</v>
      </c>
      <c r="B71" s="13">
        <v>70</v>
      </c>
      <c r="C71" s="15">
        <v>491</v>
      </c>
      <c r="D71" s="15" t="s">
        <v>2</v>
      </c>
      <c r="E71" s="15">
        <f t="shared" ref="E71:E134" si="5">AVERAGE(C66:C71)</f>
        <v>407.16666666666669</v>
      </c>
      <c r="F71" s="15">
        <f t="shared" si="3"/>
        <v>375.33333333333331</v>
      </c>
      <c r="G71" s="15">
        <f t="shared" si="1"/>
        <v>-115.66666666666669</v>
      </c>
      <c r="H71" s="15">
        <f t="shared" si="4"/>
        <v>115.66666666666669</v>
      </c>
      <c r="I71" s="15">
        <f>SUMSQ($G$8:G71)/(B71-6)</f>
        <v>33070.842723604161</v>
      </c>
      <c r="J71" s="15">
        <f>SUM($H$8:H71)/(B71-6)</f>
        <v>146.77873958333331</v>
      </c>
      <c r="K71" s="15">
        <f t="shared" si="2"/>
        <v>23.557365919891382</v>
      </c>
      <c r="L71" s="15">
        <f>AVERAGE($K$8:K71)</f>
        <v>34.839056590463464</v>
      </c>
      <c r="M71" s="15">
        <f>SUM($G$8:G71)/H71</f>
        <v>4.1139423631123782</v>
      </c>
    </row>
    <row r="72" spans="1:13" x14ac:dyDescent="0.3">
      <c r="A72" s="17">
        <v>41133.791666666664</v>
      </c>
      <c r="B72" s="13">
        <v>71</v>
      </c>
      <c r="C72" s="15">
        <v>465</v>
      </c>
      <c r="D72" s="15" t="s">
        <v>2</v>
      </c>
      <c r="E72" s="15">
        <f t="shared" si="5"/>
        <v>438.83333333333331</v>
      </c>
      <c r="F72" s="15">
        <f t="shared" si="3"/>
        <v>407.16666666666669</v>
      </c>
      <c r="G72" s="15">
        <f t="shared" ref="G72:G135" si="6">F72-C72</f>
        <v>-57.833333333333314</v>
      </c>
      <c r="H72" s="15">
        <f t="shared" si="4"/>
        <v>57.833333333333314</v>
      </c>
      <c r="I72" s="15">
        <f>SUMSQ($G$8:G72)/(B72-6)</f>
        <v>32613.517365463242</v>
      </c>
      <c r="J72" s="15">
        <f>SUM($H$8:H72)/(B72-6)</f>
        <v>145.41034871794869</v>
      </c>
      <c r="K72" s="15">
        <f t="shared" ref="K72:K135" si="7">H72/C72*100</f>
        <v>12.437275985663078</v>
      </c>
      <c r="L72" s="15">
        <f>AVERAGE($K$8:K72)</f>
        <v>34.494413811928077</v>
      </c>
      <c r="M72" s="15">
        <f>SUM($G$8:G72)/H72</f>
        <v>7.2278847262247599</v>
      </c>
    </row>
    <row r="73" spans="1:13" x14ac:dyDescent="0.3">
      <c r="A73" s="17">
        <v>41133.833333333336</v>
      </c>
      <c r="B73" s="13">
        <v>72</v>
      </c>
      <c r="C73" s="15">
        <v>300</v>
      </c>
      <c r="D73" s="15" t="s">
        <v>2</v>
      </c>
      <c r="E73" s="15">
        <f t="shared" si="5"/>
        <v>462.16666666666669</v>
      </c>
      <c r="F73" s="15">
        <f t="shared" ref="F73:F136" si="8">E72</f>
        <v>438.83333333333331</v>
      </c>
      <c r="G73" s="15">
        <f t="shared" si="6"/>
        <v>138.83333333333331</v>
      </c>
      <c r="H73" s="15">
        <f t="shared" ref="H73:H136" si="9">ABS(G73)</f>
        <v>138.83333333333331</v>
      </c>
      <c r="I73" s="15">
        <f>SUMSQ($G$8:G73)/(B73-6)</f>
        <v>32411.413987872049</v>
      </c>
      <c r="J73" s="15">
        <f>SUM($H$8:H73)/(B73-6)</f>
        <v>145.31069696969695</v>
      </c>
      <c r="K73" s="15">
        <f t="shared" si="7"/>
        <v>46.277777777777771</v>
      </c>
      <c r="L73" s="15">
        <f>AVERAGE($K$8:K73)</f>
        <v>34.672949629592466</v>
      </c>
      <c r="M73" s="15">
        <f>SUM($G$8:G73)/H73</f>
        <v>4.0108955582232788</v>
      </c>
    </row>
    <row r="74" spans="1:13" x14ac:dyDescent="0.3">
      <c r="A74" s="17">
        <v>41134.625</v>
      </c>
      <c r="B74" s="13">
        <v>73</v>
      </c>
      <c r="C74" s="15">
        <v>274</v>
      </c>
      <c r="D74" s="15" t="s">
        <v>2</v>
      </c>
      <c r="E74" s="15">
        <f t="shared" si="5"/>
        <v>424.66666666666669</v>
      </c>
      <c r="F74" s="15">
        <f t="shared" si="8"/>
        <v>462.16666666666669</v>
      </c>
      <c r="G74" s="15">
        <f t="shared" si="6"/>
        <v>188.16666666666669</v>
      </c>
      <c r="H74" s="15">
        <f t="shared" si="9"/>
        <v>188.16666666666669</v>
      </c>
      <c r="I74" s="15">
        <f>SUMSQ($G$8:G74)/(B74-6)</f>
        <v>32456.119666328355</v>
      </c>
      <c r="J74" s="15">
        <f>SUM($H$8:H74)/(B74-6)</f>
        <v>145.9503383084577</v>
      </c>
      <c r="K74" s="15">
        <f t="shared" si="7"/>
        <v>68.673965936739663</v>
      </c>
      <c r="L74" s="15">
        <f>AVERAGE($K$8:K74)</f>
        <v>35.180427484923023</v>
      </c>
      <c r="M74" s="15">
        <f>SUM($G$8:G74)/H74</f>
        <v>3.9593232949512758</v>
      </c>
    </row>
    <row r="75" spans="1:13" x14ac:dyDescent="0.3">
      <c r="A75" s="17">
        <v>41134.666666666664</v>
      </c>
      <c r="B75" s="13">
        <v>74</v>
      </c>
      <c r="C75" s="15">
        <v>464</v>
      </c>
      <c r="D75" s="15" t="s">
        <v>2</v>
      </c>
      <c r="E75" s="15">
        <f t="shared" si="5"/>
        <v>416.5</v>
      </c>
      <c r="F75" s="15">
        <f t="shared" si="8"/>
        <v>424.66666666666669</v>
      </c>
      <c r="G75" s="15">
        <f t="shared" si="6"/>
        <v>-39.333333333333314</v>
      </c>
      <c r="H75" s="15">
        <f t="shared" si="9"/>
        <v>39.333333333333314</v>
      </c>
      <c r="I75" s="15">
        <f>SUMSQ($G$8:G75)/(B75-6)</f>
        <v>32001.575422869275</v>
      </c>
      <c r="J75" s="15">
        <f>SUM($H$8:H75)/(B75-6)</f>
        <v>144.38244117647059</v>
      </c>
      <c r="K75" s="15">
        <f t="shared" si="7"/>
        <v>8.4770114942528707</v>
      </c>
      <c r="L75" s="15">
        <f>AVERAGE($K$8:K75)</f>
        <v>34.787730190942575</v>
      </c>
      <c r="M75" s="15">
        <f>SUM($G$8:G75)/H75</f>
        <v>17.940999999999971</v>
      </c>
    </row>
    <row r="76" spans="1:13" x14ac:dyDescent="0.3">
      <c r="A76" s="17">
        <v>41134.708333333336</v>
      </c>
      <c r="B76" s="13">
        <v>75</v>
      </c>
      <c r="C76" s="15">
        <v>818</v>
      </c>
      <c r="D76" s="15" t="s">
        <v>2</v>
      </c>
      <c r="E76" s="15">
        <f t="shared" si="5"/>
        <v>468.66666666666669</v>
      </c>
      <c r="F76" s="15">
        <f t="shared" si="8"/>
        <v>416.5</v>
      </c>
      <c r="G76" s="15">
        <f t="shared" si="6"/>
        <v>-401.5</v>
      </c>
      <c r="H76" s="15">
        <f t="shared" si="9"/>
        <v>401.5</v>
      </c>
      <c r="I76" s="15">
        <f>SUMSQ($G$8:G76)/(B76-6)</f>
        <v>33874.048967465373</v>
      </c>
      <c r="J76" s="15">
        <f>SUM($H$8:H76)/(B76-6)</f>
        <v>148.10878260869563</v>
      </c>
      <c r="K76" s="15">
        <f t="shared" si="7"/>
        <v>49.083129584352079</v>
      </c>
      <c r="L76" s="15">
        <f>AVERAGE($K$8:K76)</f>
        <v>34.994909892296342</v>
      </c>
      <c r="M76" s="15">
        <f>SUM($G$8:G76)/H76</f>
        <v>0.75760730593606951</v>
      </c>
    </row>
    <row r="77" spans="1:13" x14ac:dyDescent="0.3">
      <c r="A77" s="17">
        <v>41134.75</v>
      </c>
      <c r="B77" s="13">
        <v>76</v>
      </c>
      <c r="C77" s="15">
        <v>811.56399999999996</v>
      </c>
      <c r="D77" s="15" t="s">
        <v>2</v>
      </c>
      <c r="E77" s="15">
        <f t="shared" si="5"/>
        <v>522.09399999999994</v>
      </c>
      <c r="F77" s="15">
        <f t="shared" si="8"/>
        <v>468.66666666666669</v>
      </c>
      <c r="G77" s="15">
        <f t="shared" si="6"/>
        <v>-342.89733333333328</v>
      </c>
      <c r="H77" s="15">
        <f t="shared" si="9"/>
        <v>342.89733333333328</v>
      </c>
      <c r="I77" s="15">
        <f>SUMSQ($G$8:G77)/(B77-6)</f>
        <v>35069.827999460314</v>
      </c>
      <c r="J77" s="15">
        <f>SUM($H$8:H77)/(B77-6)</f>
        <v>150.89147619047617</v>
      </c>
      <c r="K77" s="15">
        <f t="shared" si="7"/>
        <v>42.251422356503404</v>
      </c>
      <c r="L77" s="15">
        <f>AVERAGE($K$8:K77)</f>
        <v>35.098574356070728</v>
      </c>
      <c r="M77" s="15">
        <f>SUM($G$8:G77)/H77</f>
        <v>-0.11291426393906452</v>
      </c>
    </row>
    <row r="78" spans="1:13" x14ac:dyDescent="0.3">
      <c r="A78" s="17">
        <v>41134.791666666664</v>
      </c>
      <c r="B78" s="13">
        <v>77</v>
      </c>
      <c r="C78" s="15">
        <v>555</v>
      </c>
      <c r="D78" s="15" t="s">
        <v>2</v>
      </c>
      <c r="E78" s="15">
        <f t="shared" si="5"/>
        <v>537.09399999999994</v>
      </c>
      <c r="F78" s="15">
        <f t="shared" si="8"/>
        <v>522.09399999999994</v>
      </c>
      <c r="G78" s="15">
        <f t="shared" si="6"/>
        <v>-32.906000000000063</v>
      </c>
      <c r="H78" s="15">
        <f t="shared" si="9"/>
        <v>32.906000000000063</v>
      </c>
      <c r="I78" s="15">
        <f>SUMSQ($G$8:G78)/(B78-6)</f>
        <v>34591.137532369321</v>
      </c>
      <c r="J78" s="15">
        <f>SUM($H$8:H78)/(B78-6)</f>
        <v>149.22970892018779</v>
      </c>
      <c r="K78" s="15">
        <f t="shared" si="7"/>
        <v>5.9290090090090199</v>
      </c>
      <c r="L78" s="15">
        <f>AVERAGE($K$8:K78)</f>
        <v>34.687735407520563</v>
      </c>
      <c r="M78" s="15">
        <f>SUM($G$8:G78)/H78</f>
        <v>-2.1766243238315597</v>
      </c>
    </row>
    <row r="79" spans="1:13" x14ac:dyDescent="0.3">
      <c r="A79" s="17">
        <v>41134.833333333336</v>
      </c>
      <c r="B79" s="13">
        <v>78</v>
      </c>
      <c r="C79" s="15">
        <v>427</v>
      </c>
      <c r="D79" s="15" t="s">
        <v>2</v>
      </c>
      <c r="E79" s="15">
        <f t="shared" si="5"/>
        <v>558.26066666666668</v>
      </c>
      <c r="F79" s="15">
        <f t="shared" si="8"/>
        <v>537.09399999999994</v>
      </c>
      <c r="G79" s="15">
        <f t="shared" si="6"/>
        <v>110.09399999999994</v>
      </c>
      <c r="H79" s="15">
        <f t="shared" si="9"/>
        <v>110.09399999999994</v>
      </c>
      <c r="I79" s="15">
        <f>SUMSQ($G$8:G79)/(B79-6)</f>
        <v>34279.047967141967</v>
      </c>
      <c r="J79" s="15">
        <f>SUM($H$8:H79)/(B79-6)</f>
        <v>148.68615740740739</v>
      </c>
      <c r="K79" s="15">
        <f t="shared" si="7"/>
        <v>25.783138173302095</v>
      </c>
      <c r="L79" s="15">
        <f>AVERAGE($K$8:K79)</f>
        <v>34.564060445934196</v>
      </c>
      <c r="M79" s="15">
        <f>SUM($G$8:G79)/H79</f>
        <v>0.34942867004558392</v>
      </c>
    </row>
    <row r="80" spans="1:13" x14ac:dyDescent="0.3">
      <c r="A80" s="17">
        <v>41135.625</v>
      </c>
      <c r="B80" s="13">
        <v>79</v>
      </c>
      <c r="C80" s="15">
        <v>283</v>
      </c>
      <c r="D80" s="15" t="s">
        <v>2</v>
      </c>
      <c r="E80" s="15">
        <f t="shared" si="5"/>
        <v>559.76066666666668</v>
      </c>
      <c r="F80" s="15">
        <f t="shared" si="8"/>
        <v>558.26066666666668</v>
      </c>
      <c r="G80" s="15">
        <f t="shared" si="6"/>
        <v>275.26066666666668</v>
      </c>
      <c r="H80" s="15">
        <f t="shared" si="9"/>
        <v>275.26066666666668</v>
      </c>
      <c r="I80" s="15">
        <f>SUMSQ($G$8:G80)/(B80-6)</f>
        <v>34847.39572942465</v>
      </c>
      <c r="J80" s="15">
        <f>SUM($H$8:H80)/(B80-6)</f>
        <v>150.42005479452052</v>
      </c>
      <c r="K80" s="15">
        <f t="shared" si="7"/>
        <v>97.265253239104837</v>
      </c>
      <c r="L80" s="15">
        <f>AVERAGE($K$8:K80)</f>
        <v>35.42298089515571</v>
      </c>
      <c r="M80" s="15">
        <f>SUM($G$8:G80)/H80</f>
        <v>1.1397584350349068</v>
      </c>
    </row>
    <row r="81" spans="1:13" x14ac:dyDescent="0.3">
      <c r="A81" s="17">
        <v>41135.666666666664</v>
      </c>
      <c r="B81" s="13">
        <v>80</v>
      </c>
      <c r="C81" s="15">
        <v>458</v>
      </c>
      <c r="D81" s="15" t="s">
        <v>2</v>
      </c>
      <c r="E81" s="15">
        <f t="shared" si="5"/>
        <v>558.76066666666668</v>
      </c>
      <c r="F81" s="15">
        <f t="shared" si="8"/>
        <v>559.76066666666668</v>
      </c>
      <c r="G81" s="15">
        <f t="shared" si="6"/>
        <v>101.76066666666668</v>
      </c>
      <c r="H81" s="15">
        <f t="shared" si="9"/>
        <v>101.76066666666668</v>
      </c>
      <c r="I81" s="15">
        <f>SUMSQ($G$8:G81)/(B81-6)</f>
        <v>34516.420561195191</v>
      </c>
      <c r="J81" s="15">
        <f>SUM($H$8:H81)/(B81-6)</f>
        <v>149.76249549549547</v>
      </c>
      <c r="K81" s="15">
        <f t="shared" si="7"/>
        <v>22.218486171761285</v>
      </c>
      <c r="L81" s="15">
        <f>AVERAGE($K$8:K81)</f>
        <v>35.244541777272005</v>
      </c>
      <c r="M81" s="15">
        <f>SUM($G$8:G81)/H81</f>
        <v>4.0830248753611267</v>
      </c>
    </row>
    <row r="82" spans="1:13" x14ac:dyDescent="0.3">
      <c r="A82" s="17">
        <v>41135.708333333336</v>
      </c>
      <c r="B82" s="13">
        <v>81</v>
      </c>
      <c r="C82" s="15">
        <v>812</v>
      </c>
      <c r="D82" s="15" t="s">
        <v>2</v>
      </c>
      <c r="E82" s="15">
        <f t="shared" si="5"/>
        <v>557.76066666666668</v>
      </c>
      <c r="F82" s="15">
        <f t="shared" si="8"/>
        <v>558.76066666666668</v>
      </c>
      <c r="G82" s="15">
        <f t="shared" si="6"/>
        <v>-253.23933333333332</v>
      </c>
      <c r="H82" s="15">
        <f t="shared" si="9"/>
        <v>253.23933333333332</v>
      </c>
      <c r="I82" s="15">
        <f>SUMSQ($G$8:G82)/(B82-6)</f>
        <v>34911.270419674067</v>
      </c>
      <c r="J82" s="15">
        <f>SUM($H$8:H82)/(B82-6)</f>
        <v>151.14218666666665</v>
      </c>
      <c r="K82" s="15">
        <f t="shared" si="7"/>
        <v>31.187110016420363</v>
      </c>
      <c r="L82" s="15">
        <f>AVERAGE($K$8:K82)</f>
        <v>35.190442687127316</v>
      </c>
      <c r="M82" s="15">
        <f>SUM($G$8:G82)/H82</f>
        <v>0.64070615675815978</v>
      </c>
    </row>
    <row r="83" spans="1:13" x14ac:dyDescent="0.3">
      <c r="A83" s="17">
        <v>41135.75</v>
      </c>
      <c r="B83" s="13">
        <v>82</v>
      </c>
      <c r="C83" s="15">
        <v>811.56399999999996</v>
      </c>
      <c r="D83" s="15" t="s">
        <v>2</v>
      </c>
      <c r="E83" s="15">
        <f t="shared" si="5"/>
        <v>557.76066666666668</v>
      </c>
      <c r="F83" s="15">
        <f t="shared" si="8"/>
        <v>557.76066666666668</v>
      </c>
      <c r="G83" s="15">
        <f t="shared" si="6"/>
        <v>-253.80333333333328</v>
      </c>
      <c r="H83" s="15">
        <f t="shared" si="9"/>
        <v>253.80333333333328</v>
      </c>
      <c r="I83" s="15">
        <f>SUMSQ($G$8:G83)/(B83-6)</f>
        <v>35299.492282719293</v>
      </c>
      <c r="J83" s="15">
        <f>SUM($H$8:H83)/(B83-6)</f>
        <v>152.49299122807017</v>
      </c>
      <c r="K83" s="15">
        <f t="shared" si="7"/>
        <v>31.273360244334803</v>
      </c>
      <c r="L83" s="15">
        <f>AVERAGE($K$8:K83)</f>
        <v>35.138902128669521</v>
      </c>
      <c r="M83" s="15">
        <f>SUM($G$8:G83)/H83</f>
        <v>-0.36071761600189689</v>
      </c>
    </row>
    <row r="84" spans="1:13" x14ac:dyDescent="0.3">
      <c r="A84" s="17">
        <v>41135.791666666664</v>
      </c>
      <c r="B84" s="13">
        <v>83</v>
      </c>
      <c r="C84" s="15">
        <v>579.56399999999996</v>
      </c>
      <c r="D84" s="15" t="s">
        <v>2</v>
      </c>
      <c r="E84" s="15">
        <f t="shared" si="5"/>
        <v>561.85466666666662</v>
      </c>
      <c r="F84" s="15">
        <f t="shared" si="8"/>
        <v>557.76066666666668</v>
      </c>
      <c r="G84" s="15">
        <f t="shared" si="6"/>
        <v>-21.803333333333285</v>
      </c>
      <c r="H84" s="15">
        <f t="shared" si="9"/>
        <v>21.803333333333285</v>
      </c>
      <c r="I84" s="15">
        <f>SUMSQ($G$8:G84)/(B84-6)</f>
        <v>34847.231153650784</v>
      </c>
      <c r="J84" s="15">
        <f>SUM($H$8:H84)/(B84-6)</f>
        <v>150.79572294372292</v>
      </c>
      <c r="K84" s="15">
        <f t="shared" si="7"/>
        <v>3.7620234061006697</v>
      </c>
      <c r="L84" s="15">
        <f>AVERAGE($K$8:K84)</f>
        <v>34.731410197207587</v>
      </c>
      <c r="M84" s="15">
        <f>SUM($G$8:G84)/H84</f>
        <v>-5.1989604036080852</v>
      </c>
    </row>
    <row r="85" spans="1:13" x14ac:dyDescent="0.3">
      <c r="A85" s="17">
        <v>41135.833333333336</v>
      </c>
      <c r="B85" s="13">
        <v>84</v>
      </c>
      <c r="C85" s="15">
        <v>427</v>
      </c>
      <c r="D85" s="15" t="s">
        <v>2</v>
      </c>
      <c r="E85" s="15">
        <f t="shared" si="5"/>
        <v>561.85466666666662</v>
      </c>
      <c r="F85" s="15">
        <f t="shared" si="8"/>
        <v>561.85466666666662</v>
      </c>
      <c r="G85" s="15">
        <f t="shared" si="6"/>
        <v>134.85466666666662</v>
      </c>
      <c r="H85" s="15">
        <f t="shared" si="9"/>
        <v>134.85466666666662</v>
      </c>
      <c r="I85" s="15">
        <f>SUMSQ($G$8:G85)/(B85-6)</f>
        <v>34633.622819908822</v>
      </c>
      <c r="J85" s="15">
        <f>SUM($H$8:H85)/(B85-6)</f>
        <v>150.59135042735039</v>
      </c>
      <c r="K85" s="15">
        <f t="shared" si="7"/>
        <v>31.581889149102256</v>
      </c>
      <c r="L85" s="15">
        <f>AVERAGE($K$8:K85)</f>
        <v>34.691031722231877</v>
      </c>
      <c r="M85" s="15">
        <f>SUM($G$8:G85)/H85</f>
        <v>0.15943089350509626</v>
      </c>
    </row>
    <row r="86" spans="1:13" x14ac:dyDescent="0.3">
      <c r="A86" s="17">
        <v>41136.625</v>
      </c>
      <c r="B86" s="13">
        <v>85</v>
      </c>
      <c r="C86" s="15">
        <v>266</v>
      </c>
      <c r="D86" s="15" t="s">
        <v>2</v>
      </c>
      <c r="E86" s="15">
        <f t="shared" si="5"/>
        <v>559.02133333333325</v>
      </c>
      <c r="F86" s="15">
        <f t="shared" si="8"/>
        <v>561.85466666666662</v>
      </c>
      <c r="G86" s="15">
        <f t="shared" si="6"/>
        <v>295.85466666666662</v>
      </c>
      <c r="H86" s="15">
        <f t="shared" si="9"/>
        <v>295.85466666666662</v>
      </c>
      <c r="I86" s="15">
        <f>SUMSQ($G$8:G86)/(B86-6)</f>
        <v>35303.197009383955</v>
      </c>
      <c r="J86" s="15">
        <f>SUM($H$8:H86)/(B86-6)</f>
        <v>152.43012658227846</v>
      </c>
      <c r="K86" s="15">
        <f t="shared" si="7"/>
        <v>111.22355889724309</v>
      </c>
      <c r="L86" s="15">
        <f>AVERAGE($K$8:K86)</f>
        <v>35.659797889004174</v>
      </c>
      <c r="M86" s="15">
        <f>SUM($G$8:G86)/H86</f>
        <v>1.0726708158510212</v>
      </c>
    </row>
    <row r="87" spans="1:13" x14ac:dyDescent="0.3">
      <c r="A87" s="17">
        <v>41136.666666666664</v>
      </c>
      <c r="B87" s="13">
        <v>86</v>
      </c>
      <c r="C87" s="15">
        <v>431</v>
      </c>
      <c r="D87" s="15" t="s">
        <v>2</v>
      </c>
      <c r="E87" s="15">
        <f t="shared" si="5"/>
        <v>554.52133333333325</v>
      </c>
      <c r="F87" s="15">
        <f t="shared" si="8"/>
        <v>559.02133333333325</v>
      </c>
      <c r="G87" s="15">
        <f t="shared" si="6"/>
        <v>128.02133333333325</v>
      </c>
      <c r="H87" s="15">
        <f t="shared" si="9"/>
        <v>128.02133333333325</v>
      </c>
      <c r="I87" s="15">
        <f>SUMSQ($G$8:G87)/(B87-6)</f>
        <v>35066.775319122207</v>
      </c>
      <c r="J87" s="15">
        <f>SUM($H$8:H87)/(B87-6)</f>
        <v>152.12501666666665</v>
      </c>
      <c r="K87" s="15">
        <f t="shared" si="7"/>
        <v>29.703325599381262</v>
      </c>
      <c r="L87" s="15">
        <f>AVERAGE($K$8:K87)</f>
        <v>35.585341985383884</v>
      </c>
      <c r="M87" s="15">
        <f>SUM($G$8:G87)/H87</f>
        <v>3.4789201799699954</v>
      </c>
    </row>
    <row r="88" spans="1:13" x14ac:dyDescent="0.3">
      <c r="A88" s="17">
        <v>41136.708333333336</v>
      </c>
      <c r="B88" s="13">
        <v>87</v>
      </c>
      <c r="C88" s="15">
        <v>844.428</v>
      </c>
      <c r="D88" s="15" t="s">
        <v>2</v>
      </c>
      <c r="E88" s="15">
        <f t="shared" si="5"/>
        <v>559.92599999999993</v>
      </c>
      <c r="F88" s="15">
        <f t="shared" si="8"/>
        <v>554.52133333333325</v>
      </c>
      <c r="G88" s="15">
        <f t="shared" si="6"/>
        <v>-289.90666666666675</v>
      </c>
      <c r="H88" s="15">
        <f t="shared" si="9"/>
        <v>289.90666666666675</v>
      </c>
      <c r="I88" s="15">
        <f>SUMSQ($G$8:G88)/(B88-6)</f>
        <v>35671.455566759934</v>
      </c>
      <c r="J88" s="15">
        <f>SUM($H$8:H88)/(B88-6)</f>
        <v>153.82602469135801</v>
      </c>
      <c r="K88" s="15">
        <f t="shared" si="7"/>
        <v>34.331721196675943</v>
      </c>
      <c r="L88" s="15">
        <f>AVERAGE($K$8:K88)</f>
        <v>35.569865185523291</v>
      </c>
      <c r="M88" s="15">
        <f>SUM($G$8:G88)/H88</f>
        <v>0.53627374327369148</v>
      </c>
    </row>
    <row r="89" spans="1:13" x14ac:dyDescent="0.3">
      <c r="A89" s="17">
        <v>41136.75</v>
      </c>
      <c r="B89" s="13">
        <v>88</v>
      </c>
      <c r="C89" s="15">
        <v>811.56399999999996</v>
      </c>
      <c r="D89" s="15" t="s">
        <v>2</v>
      </c>
      <c r="E89" s="15">
        <f t="shared" si="5"/>
        <v>559.92599999999993</v>
      </c>
      <c r="F89" s="15">
        <f t="shared" si="8"/>
        <v>559.92599999999993</v>
      </c>
      <c r="G89" s="15">
        <f t="shared" si="6"/>
        <v>-251.63800000000003</v>
      </c>
      <c r="H89" s="15">
        <f t="shared" si="9"/>
        <v>251.63800000000003</v>
      </c>
      <c r="I89" s="15">
        <f>SUMSQ($G$8:G89)/(B89-6)</f>
        <v>36008.653462823837</v>
      </c>
      <c r="J89" s="15">
        <f>SUM($H$8:H89)/(B89-6)</f>
        <v>155.01885365853659</v>
      </c>
      <c r="K89" s="15">
        <f t="shared" si="7"/>
        <v>31.006550315193877</v>
      </c>
      <c r="L89" s="15">
        <f>AVERAGE($K$8:K89)</f>
        <v>35.514215004177814</v>
      </c>
      <c r="M89" s="15">
        <f>SUM($G$8:G89)/H89</f>
        <v>-0.38217068434285889</v>
      </c>
    </row>
    <row r="90" spans="1:13" x14ac:dyDescent="0.3">
      <c r="A90" s="17">
        <v>41136.791666666664</v>
      </c>
      <c r="B90" s="13">
        <v>89</v>
      </c>
      <c r="C90" s="15">
        <v>579.56399999999996</v>
      </c>
      <c r="D90" s="15" t="s">
        <v>2</v>
      </c>
      <c r="E90" s="15">
        <f t="shared" si="5"/>
        <v>559.92599999999993</v>
      </c>
      <c r="F90" s="15">
        <f t="shared" si="8"/>
        <v>559.92599999999993</v>
      </c>
      <c r="G90" s="15">
        <f t="shared" si="6"/>
        <v>-19.638000000000034</v>
      </c>
      <c r="H90" s="15">
        <f t="shared" si="9"/>
        <v>19.638000000000034</v>
      </c>
      <c r="I90" s="15">
        <f>SUMSQ($G$8:G90)/(B90-6)</f>
        <v>35579.460662597041</v>
      </c>
      <c r="J90" s="15">
        <f>SUM($H$8:H90)/(B90-6)</f>
        <v>153.38775903614459</v>
      </c>
      <c r="K90" s="15">
        <f t="shared" si="7"/>
        <v>3.3884092179638543</v>
      </c>
      <c r="L90" s="15">
        <f>AVERAGE($K$8:K90)</f>
        <v>35.127157103139091</v>
      </c>
      <c r="M90" s="15">
        <f>SUM($G$8:G90)/H90</f>
        <v>-5.8970703058696499</v>
      </c>
    </row>
    <row r="91" spans="1:13" x14ac:dyDescent="0.3">
      <c r="A91" s="17">
        <v>41136.833333333336</v>
      </c>
      <c r="B91" s="13">
        <v>90</v>
      </c>
      <c r="C91" s="15">
        <v>427</v>
      </c>
      <c r="D91" s="15" t="s">
        <v>2</v>
      </c>
      <c r="E91" s="15">
        <f t="shared" si="5"/>
        <v>559.92599999999993</v>
      </c>
      <c r="F91" s="15">
        <f t="shared" si="8"/>
        <v>559.92599999999993</v>
      </c>
      <c r="G91" s="15">
        <f t="shared" si="6"/>
        <v>132.92599999999993</v>
      </c>
      <c r="H91" s="15">
        <f t="shared" si="9"/>
        <v>132.92599999999993</v>
      </c>
      <c r="I91" s="15">
        <f>SUMSQ($G$8:G91)/(B91-6)</f>
        <v>35366.244719899456</v>
      </c>
      <c r="J91" s="15">
        <f>SUM($H$8:H91)/(B91-6)</f>
        <v>153.14416666666668</v>
      </c>
      <c r="K91" s="15">
        <f t="shared" si="7"/>
        <v>31.130210772833706</v>
      </c>
      <c r="L91" s="15">
        <f>AVERAGE($K$8:K91)</f>
        <v>35.079574408730693</v>
      </c>
      <c r="M91" s="15">
        <f>SUM($G$8:G91)/H91</f>
        <v>0.1287884487107982</v>
      </c>
    </row>
    <row r="92" spans="1:13" x14ac:dyDescent="0.3">
      <c r="A92" s="17">
        <v>41137.625</v>
      </c>
      <c r="B92" s="13">
        <v>91</v>
      </c>
      <c r="C92" s="15">
        <v>260</v>
      </c>
      <c r="D92" s="15" t="s">
        <v>2</v>
      </c>
      <c r="E92" s="15">
        <f t="shared" si="5"/>
        <v>558.92599999999993</v>
      </c>
      <c r="F92" s="15">
        <f t="shared" si="8"/>
        <v>559.92599999999993</v>
      </c>
      <c r="G92" s="15">
        <f t="shared" si="6"/>
        <v>299.92599999999993</v>
      </c>
      <c r="H92" s="15">
        <f t="shared" si="9"/>
        <v>299.92599999999993</v>
      </c>
      <c r="I92" s="15">
        <f>SUMSQ($G$8:G92)/(B92-6)</f>
        <v>36008.472493500638</v>
      </c>
      <c r="J92" s="15">
        <f>SUM($H$8:H92)/(B92-6)</f>
        <v>154.87101176470588</v>
      </c>
      <c r="K92" s="15">
        <f t="shared" si="7"/>
        <v>115.35615384615383</v>
      </c>
      <c r="L92" s="15">
        <f>AVERAGE($K$8:K92)</f>
        <v>36.024004755053319</v>
      </c>
      <c r="M92" s="15">
        <f>SUM($G$8:G92)/H92</f>
        <v>1.057078523813646</v>
      </c>
    </row>
    <row r="93" spans="1:13" x14ac:dyDescent="0.3">
      <c r="A93" s="17">
        <v>41137.666666666664</v>
      </c>
      <c r="B93" s="13">
        <v>92</v>
      </c>
      <c r="C93" s="15">
        <v>419</v>
      </c>
      <c r="D93" s="15" t="s">
        <v>2</v>
      </c>
      <c r="E93" s="15">
        <f t="shared" si="5"/>
        <v>556.92600000000004</v>
      </c>
      <c r="F93" s="15">
        <f t="shared" si="8"/>
        <v>558.92599999999993</v>
      </c>
      <c r="G93" s="15">
        <f t="shared" si="6"/>
        <v>139.92599999999993</v>
      </c>
      <c r="H93" s="15">
        <f t="shared" si="9"/>
        <v>139.92599999999993</v>
      </c>
      <c r="I93" s="15">
        <f>SUMSQ($G$8:G93)/(B93-6)</f>
        <v>35817.435435157611</v>
      </c>
      <c r="J93" s="15">
        <f>SUM($H$8:H93)/(B93-6)</f>
        <v>154.69723255813952</v>
      </c>
      <c r="K93" s="15">
        <f t="shared" si="7"/>
        <v>33.395226730310249</v>
      </c>
      <c r="L93" s="15">
        <f>AVERAGE($K$8:K93)</f>
        <v>35.993437568719102</v>
      </c>
      <c r="M93" s="15">
        <f>SUM($G$8:G93)/H93</f>
        <v>3.2658071647394453</v>
      </c>
    </row>
    <row r="94" spans="1:13" x14ac:dyDescent="0.3">
      <c r="A94" s="17">
        <v>41137.708333333336</v>
      </c>
      <c r="B94" s="13">
        <v>93</v>
      </c>
      <c r="C94" s="15">
        <v>844.428</v>
      </c>
      <c r="D94" s="15" t="s">
        <v>2</v>
      </c>
      <c r="E94" s="15">
        <f t="shared" si="5"/>
        <v>556.92599999999993</v>
      </c>
      <c r="F94" s="15">
        <f t="shared" si="8"/>
        <v>556.92600000000004</v>
      </c>
      <c r="G94" s="15">
        <f t="shared" si="6"/>
        <v>-287.50199999999995</v>
      </c>
      <c r="H94" s="15">
        <f t="shared" si="9"/>
        <v>287.50199999999995</v>
      </c>
      <c r="I94" s="15">
        <f>SUMSQ($G$8:G94)/(B94-6)</f>
        <v>36355.825832500625</v>
      </c>
      <c r="J94" s="15">
        <f>SUM($H$8:H94)/(B94-6)</f>
        <v>156.22372413793104</v>
      </c>
      <c r="K94" s="15">
        <f t="shared" si="7"/>
        <v>34.046952493285389</v>
      </c>
      <c r="L94" s="15">
        <f>AVERAGE($K$8:K94)</f>
        <v>35.971064177047445</v>
      </c>
      <c r="M94" s="15">
        <f>SUM($G$8:G94)/H94</f>
        <v>0.58945445017193443</v>
      </c>
    </row>
    <row r="95" spans="1:13" x14ac:dyDescent="0.3">
      <c r="A95" s="17">
        <v>41137.75</v>
      </c>
      <c r="B95" s="13">
        <v>94</v>
      </c>
      <c r="C95" s="15">
        <v>811.56399999999996</v>
      </c>
      <c r="D95" s="15" t="s">
        <v>2</v>
      </c>
      <c r="E95" s="15">
        <f t="shared" si="5"/>
        <v>556.92599999999993</v>
      </c>
      <c r="F95" s="15">
        <f t="shared" si="8"/>
        <v>556.92599999999993</v>
      </c>
      <c r="G95" s="15">
        <f t="shared" si="6"/>
        <v>-254.63800000000003</v>
      </c>
      <c r="H95" s="15">
        <f t="shared" si="9"/>
        <v>254.63800000000003</v>
      </c>
      <c r="I95" s="15">
        <f>SUMSQ($G$8:G95)/(B95-6)</f>
        <v>36679.515437176749</v>
      </c>
      <c r="J95" s="15">
        <f>SUM($H$8:H95)/(B95-6)</f>
        <v>157.34206818181818</v>
      </c>
      <c r="K95" s="15">
        <f t="shared" si="7"/>
        <v>31.376206928843569</v>
      </c>
      <c r="L95" s="15">
        <f>AVERAGE($K$8:K95)</f>
        <v>35.918849890136045</v>
      </c>
      <c r="M95" s="15">
        <f>SUM($G$8:G95)/H95</f>
        <v>-0.33446958689067835</v>
      </c>
    </row>
    <row r="96" spans="1:13" x14ac:dyDescent="0.3">
      <c r="A96" s="17">
        <v>41137.791666666664</v>
      </c>
      <c r="B96" s="13">
        <v>95</v>
      </c>
      <c r="C96" s="15">
        <v>579.56399999999996</v>
      </c>
      <c r="D96" s="15" t="s">
        <v>2</v>
      </c>
      <c r="E96" s="15">
        <f t="shared" si="5"/>
        <v>556.92599999999993</v>
      </c>
      <c r="F96" s="15">
        <f t="shared" si="8"/>
        <v>556.92599999999993</v>
      </c>
      <c r="G96" s="15">
        <f t="shared" si="6"/>
        <v>-22.638000000000034</v>
      </c>
      <c r="H96" s="15">
        <f t="shared" si="9"/>
        <v>22.638000000000034</v>
      </c>
      <c r="I96" s="15">
        <f>SUMSQ($G$8:G96)/(B96-6)</f>
        <v>36273.144241747803</v>
      </c>
      <c r="J96" s="15">
        <f>SUM($H$8:H96)/(B96-6)</f>
        <v>155.82853932584271</v>
      </c>
      <c r="K96" s="15">
        <f t="shared" si="7"/>
        <v>3.9060397126115554</v>
      </c>
      <c r="L96" s="15">
        <f>AVERAGE($K$8:K96)</f>
        <v>35.559155393759362</v>
      </c>
      <c r="M96" s="15">
        <f>SUM($G$8:G96)/H96</f>
        <v>-4.7621992519952485</v>
      </c>
    </row>
    <row r="97" spans="1:13" x14ac:dyDescent="0.3">
      <c r="A97" s="17">
        <v>41137.833333333336</v>
      </c>
      <c r="B97" s="13">
        <v>96</v>
      </c>
      <c r="C97" s="15">
        <v>427</v>
      </c>
      <c r="D97" s="15" t="s">
        <v>2</v>
      </c>
      <c r="E97" s="15">
        <f t="shared" si="5"/>
        <v>556.92599999999993</v>
      </c>
      <c r="F97" s="15">
        <f t="shared" si="8"/>
        <v>556.92599999999993</v>
      </c>
      <c r="G97" s="15">
        <f t="shared" si="6"/>
        <v>129.92599999999993</v>
      </c>
      <c r="H97" s="15">
        <f t="shared" si="9"/>
        <v>129.92599999999993</v>
      </c>
      <c r="I97" s="15">
        <f>SUMSQ($G$8:G97)/(B97-6)</f>
        <v>36057.673366572824</v>
      </c>
      <c r="J97" s="15">
        <f>SUM($H$8:H97)/(B97-6)</f>
        <v>155.54073333333335</v>
      </c>
      <c r="K97" s="15">
        <f t="shared" si="7"/>
        <v>30.427634660421532</v>
      </c>
      <c r="L97" s="15">
        <f>AVERAGE($K$8:K97)</f>
        <v>35.502138496722274</v>
      </c>
      <c r="M97" s="15">
        <f>SUM($G$8:G97)/H97</f>
        <v>0.17024562699791679</v>
      </c>
    </row>
    <row r="98" spans="1:13" x14ac:dyDescent="0.3">
      <c r="A98" s="17">
        <v>41138.625</v>
      </c>
      <c r="B98" s="13">
        <v>97</v>
      </c>
      <c r="C98" s="15">
        <v>383</v>
      </c>
      <c r="D98" s="15" t="s">
        <v>2</v>
      </c>
      <c r="E98" s="15">
        <f t="shared" si="5"/>
        <v>577.42599999999993</v>
      </c>
      <c r="F98" s="15">
        <f t="shared" si="8"/>
        <v>556.92599999999993</v>
      </c>
      <c r="G98" s="15">
        <f t="shared" si="6"/>
        <v>173.92599999999993</v>
      </c>
      <c r="H98" s="15">
        <f t="shared" si="9"/>
        <v>173.92599999999993</v>
      </c>
      <c r="I98" s="15">
        <f>SUMSQ($G$8:G98)/(B98-6)</f>
        <v>35993.85556557752</v>
      </c>
      <c r="J98" s="15">
        <f>SUM($H$8:H98)/(B98-6)</f>
        <v>155.74276923076923</v>
      </c>
      <c r="K98" s="15">
        <f t="shared" si="7"/>
        <v>45.411488250652724</v>
      </c>
      <c r="L98" s="15">
        <f>AVERAGE($K$8:K98)</f>
        <v>35.611032450062169</v>
      </c>
      <c r="M98" s="15">
        <f>SUM($G$8:G98)/H98</f>
        <v>1.127176692003101</v>
      </c>
    </row>
    <row r="99" spans="1:13" x14ac:dyDescent="0.3">
      <c r="A99" s="17">
        <v>41138.666666666664</v>
      </c>
      <c r="B99" s="13">
        <v>98</v>
      </c>
      <c r="C99" s="15">
        <v>488</v>
      </c>
      <c r="D99" s="15" t="s">
        <v>2</v>
      </c>
      <c r="E99" s="15">
        <f t="shared" si="5"/>
        <v>588.92600000000004</v>
      </c>
      <c r="F99" s="15">
        <f t="shared" si="8"/>
        <v>577.42599999999993</v>
      </c>
      <c r="G99" s="15">
        <f t="shared" si="6"/>
        <v>89.425999999999931</v>
      </c>
      <c r="H99" s="15">
        <f t="shared" si="9"/>
        <v>89.425999999999931</v>
      </c>
      <c r="I99" s="15">
        <f>SUMSQ($G$8:G99)/(B99-6)</f>
        <v>35689.542021125591</v>
      </c>
      <c r="J99" s="15">
        <f>SUM($H$8:H99)/(B99-6)</f>
        <v>155.0219347826087</v>
      </c>
      <c r="K99" s="15">
        <f t="shared" si="7"/>
        <v>18.324999999999985</v>
      </c>
      <c r="L99" s="15">
        <f>AVERAGE($K$8:K99)</f>
        <v>35.423140792996271</v>
      </c>
      <c r="M99" s="15">
        <f>SUM($G$8:G99)/H99</f>
        <v>3.1922632493159866</v>
      </c>
    </row>
    <row r="100" spans="1:13" x14ac:dyDescent="0.3">
      <c r="A100" s="17">
        <v>41138.708333333336</v>
      </c>
      <c r="B100" s="13">
        <v>99</v>
      </c>
      <c r="C100" s="15">
        <v>791</v>
      </c>
      <c r="D100" s="15" t="s">
        <v>2</v>
      </c>
      <c r="E100" s="15">
        <f t="shared" si="5"/>
        <v>580.02133333333325</v>
      </c>
      <c r="F100" s="15">
        <f t="shared" si="8"/>
        <v>588.92600000000004</v>
      </c>
      <c r="G100" s="15">
        <f t="shared" si="6"/>
        <v>-202.07399999999996</v>
      </c>
      <c r="H100" s="15">
        <f t="shared" si="9"/>
        <v>202.07399999999996</v>
      </c>
      <c r="I100" s="15">
        <f>SUMSQ($G$8:G100)/(B100-6)</f>
        <v>35744.857714188758</v>
      </c>
      <c r="J100" s="15">
        <f>SUM($H$8:H100)/(B100-6)</f>
        <v>155.52787096774193</v>
      </c>
      <c r="K100" s="15">
        <f t="shared" si="7"/>
        <v>25.546649810366617</v>
      </c>
      <c r="L100" s="15">
        <f>AVERAGE($K$8:K100)</f>
        <v>35.316941965226064</v>
      </c>
      <c r="M100" s="15">
        <f>SUM($G$8:G100)/H100</f>
        <v>0.412706896153544</v>
      </c>
    </row>
    <row r="101" spans="1:13" x14ac:dyDescent="0.3">
      <c r="A101" s="17">
        <v>41138.75</v>
      </c>
      <c r="B101" s="13">
        <v>100</v>
      </c>
      <c r="C101" s="15">
        <v>669</v>
      </c>
      <c r="D101" s="15" t="s">
        <v>2</v>
      </c>
      <c r="E101" s="15">
        <f t="shared" si="5"/>
        <v>556.26066666666668</v>
      </c>
      <c r="F101" s="15">
        <f t="shared" si="8"/>
        <v>580.02133333333325</v>
      </c>
      <c r="G101" s="15">
        <f t="shared" si="6"/>
        <v>-88.978666666666754</v>
      </c>
      <c r="H101" s="15">
        <f t="shared" si="9"/>
        <v>88.978666666666754</v>
      </c>
      <c r="I101" s="15">
        <f>SUMSQ($G$8:G101)/(B101-6)</f>
        <v>35448.818835546081</v>
      </c>
      <c r="J101" s="15">
        <f>SUM($H$8:H101)/(B101-6)</f>
        <v>154.81990070921987</v>
      </c>
      <c r="K101" s="15">
        <f t="shared" si="7"/>
        <v>13.30024912805183</v>
      </c>
      <c r="L101" s="15">
        <f>AVERAGE($K$8:K101)</f>
        <v>35.082721828660375</v>
      </c>
      <c r="M101" s="15">
        <f>SUM($G$8:G101)/H101</f>
        <v>-6.2726646087476204E-2</v>
      </c>
    </row>
    <row r="102" spans="1:13" x14ac:dyDescent="0.3">
      <c r="A102" s="17">
        <v>41138.791666666664</v>
      </c>
      <c r="B102" s="13">
        <v>101</v>
      </c>
      <c r="C102" s="15">
        <v>491</v>
      </c>
      <c r="D102" s="15" t="s">
        <v>2</v>
      </c>
      <c r="E102" s="15">
        <f t="shared" si="5"/>
        <v>541.5</v>
      </c>
      <c r="F102" s="15">
        <f t="shared" si="8"/>
        <v>556.26066666666668</v>
      </c>
      <c r="G102" s="15">
        <f t="shared" si="6"/>
        <v>65.26066666666668</v>
      </c>
      <c r="H102" s="15">
        <f t="shared" si="9"/>
        <v>65.26066666666668</v>
      </c>
      <c r="I102" s="15">
        <f>SUMSQ($G$8:G102)/(B102-6)</f>
        <v>35120.504475316942</v>
      </c>
      <c r="J102" s="15">
        <f>SUM($H$8:H102)/(B102-6)</f>
        <v>153.87717192982456</v>
      </c>
      <c r="K102" s="15">
        <f t="shared" si="7"/>
        <v>13.291378139850648</v>
      </c>
      <c r="L102" s="15">
        <f>AVERAGE($K$8:K102)</f>
        <v>34.853339263515011</v>
      </c>
      <c r="M102" s="15">
        <f>SUM($G$8:G102)/H102</f>
        <v>0.91447630527828627</v>
      </c>
    </row>
    <row r="103" spans="1:13" x14ac:dyDescent="0.3">
      <c r="A103" s="17">
        <v>41138.833333333336</v>
      </c>
      <c r="B103" s="13">
        <v>102</v>
      </c>
      <c r="C103" s="15">
        <v>359</v>
      </c>
      <c r="D103" s="15" t="s">
        <v>2</v>
      </c>
      <c r="E103" s="15">
        <f t="shared" si="5"/>
        <v>530.16666666666663</v>
      </c>
      <c r="F103" s="15">
        <f t="shared" si="8"/>
        <v>541.5</v>
      </c>
      <c r="G103" s="15">
        <f t="shared" si="6"/>
        <v>182.5</v>
      </c>
      <c r="H103" s="15">
        <f t="shared" si="9"/>
        <v>182.5</v>
      </c>
      <c r="I103" s="15">
        <f>SUMSQ($G$8:G103)/(B103-6)</f>
        <v>35101.60599119906</v>
      </c>
      <c r="J103" s="15">
        <f>SUM($H$8:H103)/(B103-6)</f>
        <v>154.17532638888889</v>
      </c>
      <c r="K103" s="15">
        <f t="shared" si="7"/>
        <v>50.835654596100277</v>
      </c>
      <c r="L103" s="15">
        <f>AVERAGE($K$8:K103)</f>
        <v>35.019821714896104</v>
      </c>
      <c r="M103" s="15">
        <f>SUM($G$8:G103)/H103</f>
        <v>1.3270100456620886</v>
      </c>
    </row>
    <row r="104" spans="1:13" x14ac:dyDescent="0.3">
      <c r="A104" s="17">
        <v>41139.625</v>
      </c>
      <c r="B104" s="13">
        <v>103</v>
      </c>
      <c r="C104" s="15">
        <v>499</v>
      </c>
      <c r="D104" s="15" t="s">
        <v>2</v>
      </c>
      <c r="E104" s="15">
        <f t="shared" si="5"/>
        <v>549.5</v>
      </c>
      <c r="F104" s="15">
        <f t="shared" si="8"/>
        <v>530.16666666666663</v>
      </c>
      <c r="G104" s="15">
        <f t="shared" si="6"/>
        <v>31.166666666666629</v>
      </c>
      <c r="H104" s="15">
        <f t="shared" si="9"/>
        <v>31.166666666666629</v>
      </c>
      <c r="I104" s="15">
        <f>SUMSQ($G$8:G104)/(B104-6)</f>
        <v>34749.747796558979</v>
      </c>
      <c r="J104" s="15">
        <f>SUM($H$8:H104)/(B104-6)</f>
        <v>152.90719587628865</v>
      </c>
      <c r="K104" s="15">
        <f t="shared" si="7"/>
        <v>6.2458249832999257</v>
      </c>
      <c r="L104" s="15">
        <f>AVERAGE($K$8:K104)</f>
        <v>34.723182573333254</v>
      </c>
      <c r="M104" s="15">
        <f>SUM($G$8:G104)/H104</f>
        <v>8.7704598930480682</v>
      </c>
    </row>
    <row r="105" spans="1:13" x14ac:dyDescent="0.3">
      <c r="A105" s="17">
        <v>41139.666666666664</v>
      </c>
      <c r="B105" s="13">
        <v>104</v>
      </c>
      <c r="C105" s="15">
        <v>534.428</v>
      </c>
      <c r="D105" s="15" t="s">
        <v>2</v>
      </c>
      <c r="E105" s="15">
        <f t="shared" si="5"/>
        <v>557.23799999999994</v>
      </c>
      <c r="F105" s="15">
        <f t="shared" si="8"/>
        <v>549.5</v>
      </c>
      <c r="G105" s="15">
        <f t="shared" si="6"/>
        <v>15.072000000000003</v>
      </c>
      <c r="H105" s="15">
        <f t="shared" si="9"/>
        <v>15.072000000000003</v>
      </c>
      <c r="I105" s="15">
        <f>SUMSQ($G$8:G105)/(B105-6)</f>
        <v>34397.476545410413</v>
      </c>
      <c r="J105" s="15">
        <f>SUM($H$8:H105)/(B105-6)</f>
        <v>151.50071428571428</v>
      </c>
      <c r="K105" s="15">
        <f t="shared" si="7"/>
        <v>2.82021151586369</v>
      </c>
      <c r="L105" s="15">
        <f>AVERAGE($K$8:K105)</f>
        <v>34.397642052338668</v>
      </c>
      <c r="M105" s="15">
        <f>SUM($G$8:G105)/H105</f>
        <v>19.136013800424479</v>
      </c>
    </row>
    <row r="106" spans="1:13" x14ac:dyDescent="0.3">
      <c r="A106" s="17">
        <v>41139.708333333336</v>
      </c>
      <c r="B106" s="13">
        <v>105</v>
      </c>
      <c r="C106" s="15">
        <v>635</v>
      </c>
      <c r="D106" s="15" t="s">
        <v>2</v>
      </c>
      <c r="E106" s="15">
        <f t="shared" si="5"/>
        <v>531.23799999999994</v>
      </c>
      <c r="F106" s="15">
        <f t="shared" si="8"/>
        <v>557.23799999999994</v>
      </c>
      <c r="G106" s="15">
        <f t="shared" si="6"/>
        <v>-77.762000000000057</v>
      </c>
      <c r="H106" s="15">
        <f t="shared" si="9"/>
        <v>77.762000000000057</v>
      </c>
      <c r="I106" s="15">
        <f>SUMSQ($G$8:G106)/(B106-6)</f>
        <v>34111.107374689098</v>
      </c>
      <c r="J106" s="15">
        <f>SUM($H$8:H106)/(B106-6)</f>
        <v>150.7558787878788</v>
      </c>
      <c r="K106" s="15">
        <f t="shared" si="7"/>
        <v>12.245984251968514</v>
      </c>
      <c r="L106" s="15">
        <f>AVERAGE($K$8:K106)</f>
        <v>34.173887933143014</v>
      </c>
      <c r="M106" s="15">
        <f>SUM($G$8:G106)/H106</f>
        <v>2.7089838224325193</v>
      </c>
    </row>
    <row r="107" spans="1:13" x14ac:dyDescent="0.3">
      <c r="A107" s="17">
        <v>41139.75</v>
      </c>
      <c r="B107" s="13">
        <v>106</v>
      </c>
      <c r="C107" s="15">
        <v>554</v>
      </c>
      <c r="D107" s="15" t="s">
        <v>2</v>
      </c>
      <c r="E107" s="15">
        <f t="shared" si="5"/>
        <v>512.07133333333331</v>
      </c>
      <c r="F107" s="15">
        <f t="shared" si="8"/>
        <v>531.23799999999994</v>
      </c>
      <c r="G107" s="15">
        <f t="shared" si="6"/>
        <v>-22.762000000000057</v>
      </c>
      <c r="H107" s="15">
        <f t="shared" si="9"/>
        <v>22.762000000000057</v>
      </c>
      <c r="I107" s="15">
        <f>SUMSQ($G$8:G107)/(B107-6)</f>
        <v>33775.177387382209</v>
      </c>
      <c r="J107" s="15">
        <f>SUM($H$8:H107)/(B107-6)</f>
        <v>149.47594000000001</v>
      </c>
      <c r="K107" s="15">
        <f t="shared" si="7"/>
        <v>4.1086642599278083</v>
      </c>
      <c r="L107" s="15">
        <f>AVERAGE($K$8:K107)</f>
        <v>33.873235696410859</v>
      </c>
      <c r="M107" s="15">
        <f>SUM($G$8:G107)/H107</f>
        <v>8.2547227835865566</v>
      </c>
    </row>
    <row r="108" spans="1:13" x14ac:dyDescent="0.3">
      <c r="A108" s="17">
        <v>41139.791666666664</v>
      </c>
      <c r="B108" s="13">
        <v>107</v>
      </c>
      <c r="C108" s="15">
        <v>488</v>
      </c>
      <c r="D108" s="15" t="s">
        <v>2</v>
      </c>
      <c r="E108" s="15">
        <f t="shared" si="5"/>
        <v>511.57133333333331</v>
      </c>
      <c r="F108" s="15">
        <f t="shared" si="8"/>
        <v>512.07133333333331</v>
      </c>
      <c r="G108" s="15">
        <f t="shared" si="6"/>
        <v>24.071333333333314</v>
      </c>
      <c r="H108" s="15">
        <f t="shared" si="9"/>
        <v>24.071333333333314</v>
      </c>
      <c r="I108" s="15">
        <f>SUMSQ($G$8:G108)/(B108-6)</f>
        <v>33446.506612145196</v>
      </c>
      <c r="J108" s="15">
        <f>SUM($H$8:H108)/(B108-6)</f>
        <v>148.2343102310231</v>
      </c>
      <c r="K108" s="15">
        <f t="shared" si="7"/>
        <v>4.9326502732240396</v>
      </c>
      <c r="L108" s="15">
        <f>AVERAGE($K$8:K108)</f>
        <v>33.586695246676342</v>
      </c>
      <c r="M108" s="15">
        <f>SUM($G$8:G108)/H108</f>
        <v>8.8057163430912766</v>
      </c>
    </row>
    <row r="109" spans="1:13" x14ac:dyDescent="0.3">
      <c r="A109" s="17">
        <v>41139.833333333336</v>
      </c>
      <c r="B109" s="13">
        <v>108</v>
      </c>
      <c r="C109" s="15">
        <v>341</v>
      </c>
      <c r="D109" s="15" t="s">
        <v>2</v>
      </c>
      <c r="E109" s="15">
        <f t="shared" si="5"/>
        <v>508.57133333333331</v>
      </c>
      <c r="F109" s="15">
        <f t="shared" si="8"/>
        <v>511.57133333333331</v>
      </c>
      <c r="G109" s="15">
        <f t="shared" si="6"/>
        <v>170.57133333333331</v>
      </c>
      <c r="H109" s="15">
        <f t="shared" si="9"/>
        <v>170.57133333333331</v>
      </c>
      <c r="I109" s="15">
        <f>SUMSQ($G$8:G109)/(B109-6)</f>
        <v>33403.840662566436</v>
      </c>
      <c r="J109" s="15">
        <f>SUM($H$8:H109)/(B109-6)</f>
        <v>148.45330065359477</v>
      </c>
      <c r="K109" s="15">
        <f t="shared" si="7"/>
        <v>50.020918866080152</v>
      </c>
      <c r="L109" s="15">
        <f>AVERAGE($K$8:K109)</f>
        <v>33.747815086082262</v>
      </c>
      <c r="M109" s="15">
        <f>SUM($G$8:G109)/H109</f>
        <v>2.242678527458684</v>
      </c>
    </row>
    <row r="110" spans="1:13" x14ac:dyDescent="0.3">
      <c r="A110" s="17">
        <v>41140.625</v>
      </c>
      <c r="B110" s="13">
        <v>109</v>
      </c>
      <c r="C110" s="15">
        <v>276</v>
      </c>
      <c r="D110" s="15" t="s">
        <v>2</v>
      </c>
      <c r="E110" s="15">
        <f t="shared" si="5"/>
        <v>471.40466666666663</v>
      </c>
      <c r="F110" s="15">
        <f t="shared" si="8"/>
        <v>508.57133333333331</v>
      </c>
      <c r="G110" s="15">
        <f t="shared" si="6"/>
        <v>232.57133333333331</v>
      </c>
      <c r="H110" s="15">
        <f t="shared" si="9"/>
        <v>232.57133333333331</v>
      </c>
      <c r="I110" s="15">
        <f>SUMSQ($G$8:G110)/(B110-6)</f>
        <v>33604.67157932253</v>
      </c>
      <c r="J110" s="15">
        <f>SUM($H$8:H110)/(B110-6)</f>
        <v>149.26998058252428</v>
      </c>
      <c r="K110" s="15">
        <f t="shared" si="7"/>
        <v>84.264975845410618</v>
      </c>
      <c r="L110" s="15">
        <f>AVERAGE($K$8:K110)</f>
        <v>34.238272957532054</v>
      </c>
      <c r="M110" s="15">
        <f>SUM($G$8:G110)/H110</f>
        <v>2.644814350865818</v>
      </c>
    </row>
    <row r="111" spans="1:13" x14ac:dyDescent="0.3">
      <c r="A111" s="17">
        <v>41140.666666666664</v>
      </c>
      <c r="B111" s="13">
        <v>110</v>
      </c>
      <c r="C111" s="15">
        <v>356</v>
      </c>
      <c r="D111" s="15" t="s">
        <v>2</v>
      </c>
      <c r="E111" s="15">
        <f t="shared" si="5"/>
        <v>441.66666666666669</v>
      </c>
      <c r="F111" s="15">
        <f t="shared" si="8"/>
        <v>471.40466666666663</v>
      </c>
      <c r="G111" s="15">
        <f t="shared" si="6"/>
        <v>115.40466666666663</v>
      </c>
      <c r="H111" s="15">
        <f t="shared" si="9"/>
        <v>115.40466666666663</v>
      </c>
      <c r="I111" s="15">
        <f>SUMSQ($G$8:G111)/(B111-6)</f>
        <v>33409.609709217933</v>
      </c>
      <c r="J111" s="15">
        <f>SUM($H$8:H111)/(B111-6)</f>
        <v>148.94435256410259</v>
      </c>
      <c r="K111" s="15">
        <f t="shared" si="7"/>
        <v>32.417041198501863</v>
      </c>
      <c r="L111" s="15">
        <f>AVERAGE($K$8:K111)</f>
        <v>34.220761113695225</v>
      </c>
      <c r="M111" s="15">
        <f>SUM($G$8:G111)/H111</f>
        <v>6.3300097627478769</v>
      </c>
    </row>
    <row r="112" spans="1:13" x14ac:dyDescent="0.3">
      <c r="A112" s="17">
        <v>41140.708333333336</v>
      </c>
      <c r="B112" s="13">
        <v>111</v>
      </c>
      <c r="C112" s="15">
        <v>343</v>
      </c>
      <c r="D112" s="15" t="s">
        <v>2</v>
      </c>
      <c r="E112" s="15">
        <f t="shared" si="5"/>
        <v>393</v>
      </c>
      <c r="F112" s="15">
        <f t="shared" si="8"/>
        <v>441.66666666666669</v>
      </c>
      <c r="G112" s="15">
        <f t="shared" si="6"/>
        <v>98.666666666666686</v>
      </c>
      <c r="H112" s="15">
        <f t="shared" si="9"/>
        <v>98.666666666666686</v>
      </c>
      <c r="I112" s="15">
        <f>SUMSQ($G$8:G112)/(B112-6)</f>
        <v>33184.138293997865</v>
      </c>
      <c r="J112" s="15">
        <f>SUM($H$8:H112)/(B112-6)</f>
        <v>148.46551746031747</v>
      </c>
      <c r="K112" s="15">
        <f t="shared" si="7"/>
        <v>28.765792031098158</v>
      </c>
      <c r="L112" s="15">
        <f>AVERAGE($K$8:K112)</f>
        <v>34.1688090271943</v>
      </c>
      <c r="M112" s="15">
        <f>SUM($G$8:G112)/H112</f>
        <v>8.4038445945945686</v>
      </c>
    </row>
    <row r="113" spans="1:13" x14ac:dyDescent="0.3">
      <c r="A113" s="17">
        <v>41140.75</v>
      </c>
      <c r="B113" s="13">
        <v>112</v>
      </c>
      <c r="C113" s="15">
        <v>377</v>
      </c>
      <c r="D113" s="15" t="s">
        <v>2</v>
      </c>
      <c r="E113" s="15">
        <f t="shared" si="5"/>
        <v>363.5</v>
      </c>
      <c r="F113" s="15">
        <f t="shared" si="8"/>
        <v>393</v>
      </c>
      <c r="G113" s="15">
        <f t="shared" si="6"/>
        <v>16</v>
      </c>
      <c r="H113" s="15">
        <f t="shared" si="9"/>
        <v>16</v>
      </c>
      <c r="I113" s="15">
        <f>SUMSQ($G$8:G113)/(B113-6)</f>
        <v>32873.495479903548</v>
      </c>
      <c r="J113" s="15">
        <f>SUM($H$8:H113)/(B113-6)</f>
        <v>147.21584276729561</v>
      </c>
      <c r="K113" s="15">
        <f t="shared" si="7"/>
        <v>4.2440318302387263</v>
      </c>
      <c r="L113" s="15">
        <f>AVERAGE($K$8:K113)</f>
        <v>33.886499808355097</v>
      </c>
      <c r="M113" s="15">
        <f>SUM($G$8:G113)/H113</f>
        <v>52.823708333333187</v>
      </c>
    </row>
    <row r="114" spans="1:13" x14ac:dyDescent="0.3">
      <c r="A114" s="17">
        <v>41140.791666666664</v>
      </c>
      <c r="B114" s="13">
        <v>113</v>
      </c>
      <c r="C114" s="15">
        <v>341</v>
      </c>
      <c r="D114" s="15" t="s">
        <v>2</v>
      </c>
      <c r="E114" s="15">
        <f t="shared" si="5"/>
        <v>339</v>
      </c>
      <c r="F114" s="15">
        <f t="shared" si="8"/>
        <v>363.5</v>
      </c>
      <c r="G114" s="15">
        <f t="shared" si="6"/>
        <v>22.5</v>
      </c>
      <c r="H114" s="15">
        <f t="shared" si="9"/>
        <v>22.5</v>
      </c>
      <c r="I114" s="15">
        <f>SUMSQ($G$8:G114)/(B114-6)</f>
        <v>32570.997858596038</v>
      </c>
      <c r="J114" s="15">
        <f>SUM($H$8:H114)/(B114-6)</f>
        <v>146.05027414330218</v>
      </c>
      <c r="K114" s="15">
        <f t="shared" si="7"/>
        <v>6.5982404692082106</v>
      </c>
      <c r="L114" s="15">
        <f>AVERAGE($K$8:K114)</f>
        <v>33.63146934724157</v>
      </c>
      <c r="M114" s="15">
        <f>SUM($G$8:G114)/H114</f>
        <v>38.563525925925823</v>
      </c>
    </row>
    <row r="115" spans="1:13" x14ac:dyDescent="0.3">
      <c r="A115" s="17">
        <v>41140.833333333336</v>
      </c>
      <c r="B115" s="13">
        <v>114</v>
      </c>
      <c r="C115" s="15">
        <v>274</v>
      </c>
      <c r="D115" s="15" t="s">
        <v>2</v>
      </c>
      <c r="E115" s="15">
        <f t="shared" si="5"/>
        <v>327.83333333333331</v>
      </c>
      <c r="F115" s="15">
        <f t="shared" si="8"/>
        <v>339</v>
      </c>
      <c r="G115" s="15">
        <f t="shared" si="6"/>
        <v>65</v>
      </c>
      <c r="H115" s="15">
        <f t="shared" si="9"/>
        <v>65</v>
      </c>
      <c r="I115" s="15">
        <f>SUMSQ($G$8:G115)/(B115-6)</f>
        <v>32308.534915460888</v>
      </c>
      <c r="J115" s="15">
        <f>SUM($H$8:H115)/(B115-6)</f>
        <v>145.29980864197532</v>
      </c>
      <c r="K115" s="15">
        <f t="shared" si="7"/>
        <v>23.722627737226276</v>
      </c>
      <c r="L115" s="15">
        <f>AVERAGE($K$8:K115)</f>
        <v>33.539720813815499</v>
      </c>
      <c r="M115" s="15">
        <f>SUM($G$8:G115)/H115</f>
        <v>14.348912820512785</v>
      </c>
    </row>
    <row r="116" spans="1:13" x14ac:dyDescent="0.3">
      <c r="A116" s="17">
        <v>41141.625</v>
      </c>
      <c r="B116" s="13">
        <v>115</v>
      </c>
      <c r="C116" s="15">
        <v>309</v>
      </c>
      <c r="D116" s="15" t="s">
        <v>2</v>
      </c>
      <c r="E116" s="15">
        <f t="shared" si="5"/>
        <v>333.33333333333331</v>
      </c>
      <c r="F116" s="15">
        <f t="shared" si="8"/>
        <v>327.83333333333331</v>
      </c>
      <c r="G116" s="15">
        <f t="shared" si="6"/>
        <v>18.833333333333314</v>
      </c>
      <c r="H116" s="15">
        <f t="shared" si="9"/>
        <v>18.833333333333314</v>
      </c>
      <c r="I116" s="15">
        <f>SUMSQ($G$8:G116)/(B116-6)</f>
        <v>32015.380415726795</v>
      </c>
      <c r="J116" s="15">
        <f>SUM($H$8:H116)/(B116-6)</f>
        <v>144.13956574923549</v>
      </c>
      <c r="K116" s="15">
        <f t="shared" si="7"/>
        <v>6.0949298813376425</v>
      </c>
      <c r="L116" s="15">
        <f>AVERAGE($K$8:K116)</f>
        <v>33.287933741040476</v>
      </c>
      <c r="M116" s="15">
        <f>SUM($G$8:G116)/H116</f>
        <v>50.522796460176913</v>
      </c>
    </row>
    <row r="117" spans="1:13" x14ac:dyDescent="0.3">
      <c r="A117" s="17">
        <v>41141.666666666664</v>
      </c>
      <c r="B117" s="13">
        <v>116</v>
      </c>
      <c r="C117" s="15">
        <v>460</v>
      </c>
      <c r="D117" s="15" t="s">
        <v>2</v>
      </c>
      <c r="E117" s="15">
        <f t="shared" si="5"/>
        <v>350.66666666666669</v>
      </c>
      <c r="F117" s="15">
        <f t="shared" si="8"/>
        <v>333.33333333333331</v>
      </c>
      <c r="G117" s="15">
        <f t="shared" si="6"/>
        <v>-126.66666666666669</v>
      </c>
      <c r="H117" s="15">
        <f t="shared" si="9"/>
        <v>126.66666666666669</v>
      </c>
      <c r="I117" s="15">
        <f>SUMSQ($G$8:G117)/(B117-6)</f>
        <v>31870.190088715139</v>
      </c>
      <c r="J117" s="15">
        <f>SUM($H$8:H117)/(B117-6)</f>
        <v>143.98072121212121</v>
      </c>
      <c r="K117" s="15">
        <f t="shared" si="7"/>
        <v>27.536231884057976</v>
      </c>
      <c r="L117" s="15">
        <f>AVERAGE($K$8:K117)</f>
        <v>33.235645542340635</v>
      </c>
      <c r="M117" s="15">
        <f>SUM($G$8:G117)/H117</f>
        <v>6.5119421052631372</v>
      </c>
    </row>
    <row r="118" spans="1:13" x14ac:dyDescent="0.3">
      <c r="A118" s="17">
        <v>41141.708333333336</v>
      </c>
      <c r="B118" s="13">
        <v>117</v>
      </c>
      <c r="C118" s="15">
        <v>844.428</v>
      </c>
      <c r="D118" s="15" t="s">
        <v>2</v>
      </c>
      <c r="E118" s="15">
        <f t="shared" si="5"/>
        <v>434.238</v>
      </c>
      <c r="F118" s="15">
        <f t="shared" si="8"/>
        <v>350.66666666666669</v>
      </c>
      <c r="G118" s="15">
        <f t="shared" si="6"/>
        <v>-493.76133333333331</v>
      </c>
      <c r="H118" s="15">
        <f t="shared" si="9"/>
        <v>493.76133333333331</v>
      </c>
      <c r="I118" s="15">
        <f>SUMSQ($G$8:G118)/(B118-6)</f>
        <v>33779.469946430414</v>
      </c>
      <c r="J118" s="15">
        <f>SUM($H$8:H118)/(B118-6)</f>
        <v>147.13189789789791</v>
      </c>
      <c r="K118" s="15">
        <f t="shared" si="7"/>
        <v>58.4728755244181</v>
      </c>
      <c r="L118" s="15">
        <f>AVERAGE($K$8:K118)</f>
        <v>33.463007974611607</v>
      </c>
      <c r="M118" s="15">
        <f>SUM($G$8:G118)/H118</f>
        <v>0.67053583242645742</v>
      </c>
    </row>
    <row r="119" spans="1:13" x14ac:dyDescent="0.3">
      <c r="A119" s="17">
        <v>41141.75</v>
      </c>
      <c r="B119" s="13">
        <v>118</v>
      </c>
      <c r="C119" s="15">
        <v>811.56399999999996</v>
      </c>
      <c r="D119" s="15" t="s">
        <v>2</v>
      </c>
      <c r="E119" s="15">
        <f t="shared" si="5"/>
        <v>506.66533333333331</v>
      </c>
      <c r="F119" s="15">
        <f t="shared" si="8"/>
        <v>434.238</v>
      </c>
      <c r="G119" s="15">
        <f t="shared" si="6"/>
        <v>-377.32599999999996</v>
      </c>
      <c r="H119" s="15">
        <f t="shared" si="9"/>
        <v>377.32599999999996</v>
      </c>
      <c r="I119" s="15">
        <f>SUMSQ($G$8:G119)/(B119-6)</f>
        <v>34749.072092230148</v>
      </c>
      <c r="J119" s="15">
        <f>SUM($H$8:H119)/(B119-6)</f>
        <v>149.18720238095239</v>
      </c>
      <c r="K119" s="15">
        <f t="shared" si="7"/>
        <v>46.493683800661437</v>
      </c>
      <c r="L119" s="15">
        <f>AVERAGE($K$8:K119)</f>
        <v>33.579353294487049</v>
      </c>
      <c r="M119" s="15">
        <f>SUM($G$8:G119)/H119</f>
        <v>-0.12255008489564932</v>
      </c>
    </row>
    <row r="120" spans="1:13" x14ac:dyDescent="0.3">
      <c r="A120" s="17">
        <v>41141.791666666664</v>
      </c>
      <c r="B120" s="13">
        <v>119</v>
      </c>
      <c r="C120" s="15">
        <v>299</v>
      </c>
      <c r="D120" s="15" t="s">
        <v>2</v>
      </c>
      <c r="E120" s="15">
        <f t="shared" si="5"/>
        <v>499.66533333333331</v>
      </c>
      <c r="F120" s="15">
        <f t="shared" si="8"/>
        <v>506.66533333333331</v>
      </c>
      <c r="G120" s="15">
        <f t="shared" si="6"/>
        <v>207.66533333333331</v>
      </c>
      <c r="H120" s="15">
        <f t="shared" si="9"/>
        <v>207.66533333333331</v>
      </c>
      <c r="I120" s="15">
        <f>SUMSQ($G$8:G120)/(B120-6)</f>
        <v>34823.194380515226</v>
      </c>
      <c r="J120" s="15">
        <f>SUM($H$8:H120)/(B120-6)</f>
        <v>149.70470796460179</v>
      </c>
      <c r="K120" s="15">
        <f t="shared" si="7"/>
        <v>69.453288740245256</v>
      </c>
      <c r="L120" s="15">
        <f>AVERAGE($K$8:K120)</f>
        <v>33.896821749759248</v>
      </c>
      <c r="M120" s="15">
        <f>SUM($G$8:G120)/H120</f>
        <v>0.77732762329130956</v>
      </c>
    </row>
    <row r="121" spans="1:13" x14ac:dyDescent="0.3">
      <c r="A121" s="17">
        <v>41141.833333333336</v>
      </c>
      <c r="B121" s="13">
        <v>120</v>
      </c>
      <c r="C121" s="15">
        <v>261</v>
      </c>
      <c r="D121" s="15" t="s">
        <v>2</v>
      </c>
      <c r="E121" s="15">
        <f t="shared" si="5"/>
        <v>497.49866666666662</v>
      </c>
      <c r="F121" s="15">
        <f t="shared" si="8"/>
        <v>499.66533333333331</v>
      </c>
      <c r="G121" s="15">
        <f t="shared" si="6"/>
        <v>238.66533333333331</v>
      </c>
      <c r="H121" s="15">
        <f t="shared" si="9"/>
        <v>238.66533333333331</v>
      </c>
      <c r="I121" s="15">
        <f>SUMSQ($G$8:G121)/(B121-6)</f>
        <v>35017.386897660806</v>
      </c>
      <c r="J121" s="15">
        <f>SUM($H$8:H121)/(B121-6)</f>
        <v>150.48506432748539</v>
      </c>
      <c r="K121" s="15">
        <f t="shared" si="7"/>
        <v>91.442656449552999</v>
      </c>
      <c r="L121" s="15">
        <f>AVERAGE($K$8:K121)</f>
        <v>34.401609773441649</v>
      </c>
      <c r="M121" s="15">
        <f>SUM($G$8:G121)/H121</f>
        <v>1.676361320454294</v>
      </c>
    </row>
    <row r="122" spans="1:13" x14ac:dyDescent="0.3">
      <c r="A122" s="17">
        <v>41142.625</v>
      </c>
      <c r="B122" s="13">
        <v>121</v>
      </c>
      <c r="C122" s="15">
        <v>302</v>
      </c>
      <c r="D122" s="15" t="s">
        <v>2</v>
      </c>
      <c r="E122" s="15">
        <f t="shared" si="5"/>
        <v>496.33199999999994</v>
      </c>
      <c r="F122" s="15">
        <f t="shared" si="8"/>
        <v>497.49866666666662</v>
      </c>
      <c r="G122" s="15">
        <f t="shared" si="6"/>
        <v>195.49866666666662</v>
      </c>
      <c r="H122" s="15">
        <f t="shared" si="9"/>
        <v>195.49866666666662</v>
      </c>
      <c r="I122" s="15">
        <f>SUMSQ($G$8:G122)/(B122-6)</f>
        <v>35045.233347841531</v>
      </c>
      <c r="J122" s="15">
        <f>SUM($H$8:H122)/(B122-6)</f>
        <v>150.87648695652175</v>
      </c>
      <c r="K122" s="15">
        <f t="shared" si="7"/>
        <v>64.734657836644587</v>
      </c>
      <c r="L122" s="15">
        <f>AVERAGE($K$8:K122)</f>
        <v>34.665375408773848</v>
      </c>
      <c r="M122" s="15">
        <f>SUM($G$8:G122)/H122</f>
        <v>3.0465067110432003</v>
      </c>
    </row>
    <row r="123" spans="1:13" x14ac:dyDescent="0.3">
      <c r="A123" s="17">
        <v>41142.666666666664</v>
      </c>
      <c r="B123" s="13">
        <v>122</v>
      </c>
      <c r="C123" s="15">
        <v>467</v>
      </c>
      <c r="D123" s="15" t="s">
        <v>2</v>
      </c>
      <c r="E123" s="15">
        <f t="shared" si="5"/>
        <v>497.49866666666668</v>
      </c>
      <c r="F123" s="15">
        <f t="shared" si="8"/>
        <v>496.33199999999994</v>
      </c>
      <c r="G123" s="15">
        <f t="shared" si="6"/>
        <v>29.331999999999937</v>
      </c>
      <c r="H123" s="15">
        <f t="shared" si="9"/>
        <v>29.331999999999937</v>
      </c>
      <c r="I123" s="15">
        <f>SUMSQ($G$8:G123)/(B123-6)</f>
        <v>34750.536217463581</v>
      </c>
      <c r="J123" s="15">
        <f>SUM($H$8:H123)/(B123-6)</f>
        <v>149.82868965517241</v>
      </c>
      <c r="K123" s="15">
        <f t="shared" si="7"/>
        <v>6.2809421841541617</v>
      </c>
      <c r="L123" s="15">
        <f>AVERAGE($K$8:K123)</f>
        <v>34.420682018906433</v>
      </c>
      <c r="M123" s="15">
        <f>SUM($G$8:G123)/H123</f>
        <v>21.305059320878176</v>
      </c>
    </row>
    <row r="124" spans="1:13" x14ac:dyDescent="0.3">
      <c r="A124" s="17">
        <v>41142.708333333336</v>
      </c>
      <c r="B124" s="13">
        <v>123</v>
      </c>
      <c r="C124" s="15">
        <v>844.428</v>
      </c>
      <c r="D124" s="15" t="s">
        <v>2</v>
      </c>
      <c r="E124" s="15">
        <f t="shared" si="5"/>
        <v>497.49866666666662</v>
      </c>
      <c r="F124" s="15">
        <f t="shared" si="8"/>
        <v>497.49866666666668</v>
      </c>
      <c r="G124" s="15">
        <f t="shared" si="6"/>
        <v>-346.92933333333332</v>
      </c>
      <c r="H124" s="15">
        <f t="shared" si="9"/>
        <v>346.92933333333332</v>
      </c>
      <c r="I124" s="15">
        <f>SUMSQ($G$8:G124)/(B124-6)</f>
        <v>35482.240714127234</v>
      </c>
      <c r="J124" s="15">
        <f>SUM($H$8:H124)/(B124-6)</f>
        <v>151.51331054131055</v>
      </c>
      <c r="K124" s="15">
        <f t="shared" si="7"/>
        <v>41.084536909402971</v>
      </c>
      <c r="L124" s="15">
        <f>AVERAGE($K$8:K124)</f>
        <v>34.477638043611535</v>
      </c>
      <c r="M124" s="15">
        <f>SUM($G$8:G124)/H124</f>
        <v>0.80128902331694074</v>
      </c>
    </row>
    <row r="125" spans="1:13" x14ac:dyDescent="0.3">
      <c r="A125" s="17">
        <v>41142.75</v>
      </c>
      <c r="B125" s="13">
        <v>124</v>
      </c>
      <c r="C125" s="15">
        <v>625</v>
      </c>
      <c r="D125" s="15" t="s">
        <v>2</v>
      </c>
      <c r="E125" s="15">
        <f t="shared" si="5"/>
        <v>466.40466666666663</v>
      </c>
      <c r="F125" s="15">
        <f t="shared" si="8"/>
        <v>497.49866666666662</v>
      </c>
      <c r="G125" s="15">
        <f t="shared" si="6"/>
        <v>-127.50133333333338</v>
      </c>
      <c r="H125" s="15">
        <f t="shared" si="9"/>
        <v>127.50133333333338</v>
      </c>
      <c r="I125" s="15">
        <f>SUMSQ($G$8:G125)/(B125-6)</f>
        <v>35319.31147080224</v>
      </c>
      <c r="J125" s="15">
        <f>SUM($H$8:H125)/(B125-6)</f>
        <v>151.30981920903955</v>
      </c>
      <c r="K125" s="15">
        <f t="shared" si="7"/>
        <v>20.40021333333334</v>
      </c>
      <c r="L125" s="15">
        <f>AVERAGE($K$8:K125)</f>
        <v>34.358337834202402</v>
      </c>
      <c r="M125" s="15">
        <f>SUM($G$8:G125)/H125</f>
        <v>1.1802961537656909</v>
      </c>
    </row>
    <row r="126" spans="1:13" x14ac:dyDescent="0.3">
      <c r="A126" s="17">
        <v>41142.791666666664</v>
      </c>
      <c r="B126" s="13">
        <v>125</v>
      </c>
      <c r="C126" s="15">
        <v>476</v>
      </c>
      <c r="D126" s="15" t="s">
        <v>2</v>
      </c>
      <c r="E126" s="15">
        <f t="shared" si="5"/>
        <v>495.90466666666663</v>
      </c>
      <c r="F126" s="15">
        <f t="shared" si="8"/>
        <v>466.40466666666663</v>
      </c>
      <c r="G126" s="15">
        <f t="shared" si="6"/>
        <v>-9.5953333333333717</v>
      </c>
      <c r="H126" s="15">
        <f t="shared" si="9"/>
        <v>9.5953333333333717</v>
      </c>
      <c r="I126" s="15">
        <f>SUMSQ($G$8:G126)/(B126-6)</f>
        <v>35023.284235096151</v>
      </c>
      <c r="J126" s="15">
        <f>SUM($H$8:H126)/(B126-6)</f>
        <v>150.1189411764706</v>
      </c>
      <c r="K126" s="15">
        <f t="shared" si="7"/>
        <v>2.0158263305322213</v>
      </c>
      <c r="L126" s="15">
        <f>AVERAGE($K$8:K126)</f>
        <v>34.086552023247187</v>
      </c>
      <c r="M126" s="15">
        <f>SUM($G$8:G126)/H126</f>
        <v>14.68359619259328</v>
      </c>
    </row>
    <row r="127" spans="1:13" x14ac:dyDescent="0.3">
      <c r="A127" s="17">
        <v>41142.833333333336</v>
      </c>
      <c r="B127" s="13">
        <v>126</v>
      </c>
      <c r="C127" s="15">
        <v>358</v>
      </c>
      <c r="D127" s="15" t="s">
        <v>2</v>
      </c>
      <c r="E127" s="15">
        <f t="shared" si="5"/>
        <v>512.07133333333331</v>
      </c>
      <c r="F127" s="15">
        <f t="shared" si="8"/>
        <v>495.90466666666663</v>
      </c>
      <c r="G127" s="15">
        <f t="shared" si="6"/>
        <v>137.90466666666663</v>
      </c>
      <c r="H127" s="15">
        <f t="shared" si="9"/>
        <v>137.90466666666663</v>
      </c>
      <c r="I127" s="15">
        <f>SUMSQ($G$8:G127)/(B127-6)</f>
        <v>34889.904342207388</v>
      </c>
      <c r="J127" s="15">
        <f>SUM($H$8:H127)/(B127-6)</f>
        <v>150.01715555555558</v>
      </c>
      <c r="K127" s="15">
        <f t="shared" si="7"/>
        <v>38.520856610800735</v>
      </c>
      <c r="L127" s="15">
        <f>AVERAGE($K$8:K127)</f>
        <v>34.1235045614768</v>
      </c>
      <c r="M127" s="15">
        <f>SUM($G$8:G127)/H127</f>
        <v>2.021676810550264</v>
      </c>
    </row>
    <row r="128" spans="1:13" x14ac:dyDescent="0.3">
      <c r="A128" s="17">
        <v>41143.625</v>
      </c>
      <c r="B128" s="13">
        <v>127</v>
      </c>
      <c r="C128" s="15">
        <v>316</v>
      </c>
      <c r="D128" s="15" t="s">
        <v>2</v>
      </c>
      <c r="E128" s="15">
        <f t="shared" si="5"/>
        <v>514.40466666666669</v>
      </c>
      <c r="F128" s="15">
        <f t="shared" si="8"/>
        <v>512.07133333333331</v>
      </c>
      <c r="G128" s="15">
        <f t="shared" si="6"/>
        <v>196.07133333333331</v>
      </c>
      <c r="H128" s="15">
        <f t="shared" si="9"/>
        <v>196.07133333333331</v>
      </c>
      <c r="I128" s="15">
        <f>SUMSQ($G$8:G128)/(B128-6)</f>
        <v>34919.276767107418</v>
      </c>
      <c r="J128" s="15">
        <f>SUM($H$8:H128)/(B128-6)</f>
        <v>150.39776859504133</v>
      </c>
      <c r="K128" s="15">
        <f t="shared" si="7"/>
        <v>62.047890295358641</v>
      </c>
      <c r="L128" s="15">
        <f>AVERAGE($K$8:K128)</f>
        <v>34.354284608864248</v>
      </c>
      <c r="M128" s="15">
        <f>SUM($G$8:G128)/H128</f>
        <v>2.421924673673173</v>
      </c>
    </row>
    <row r="129" spans="1:13" x14ac:dyDescent="0.3">
      <c r="A129" s="17">
        <v>41143.666666666664</v>
      </c>
      <c r="B129" s="13">
        <v>128</v>
      </c>
      <c r="C129" s="15">
        <v>460</v>
      </c>
      <c r="D129" s="15" t="s">
        <v>2</v>
      </c>
      <c r="E129" s="15">
        <f t="shared" si="5"/>
        <v>513.23799999999994</v>
      </c>
      <c r="F129" s="15">
        <f t="shared" si="8"/>
        <v>514.40466666666669</v>
      </c>
      <c r="G129" s="15">
        <f t="shared" si="6"/>
        <v>54.404666666666685</v>
      </c>
      <c r="H129" s="15">
        <f t="shared" si="9"/>
        <v>54.404666666666685</v>
      </c>
      <c r="I129" s="15">
        <f>SUMSQ($G$8:G129)/(B129-6)</f>
        <v>34657.314398156632</v>
      </c>
      <c r="J129" s="15">
        <f>SUM($H$8:H129)/(B129-6)</f>
        <v>149.61093989071037</v>
      </c>
      <c r="K129" s="15">
        <f t="shared" si="7"/>
        <v>11.827101449275366</v>
      </c>
      <c r="L129" s="15">
        <f>AVERAGE($K$8:K129)</f>
        <v>34.169635566572538</v>
      </c>
      <c r="M129" s="15">
        <f>SUM($G$8:G129)/H129</f>
        <v>9.7284791745805581</v>
      </c>
    </row>
    <row r="130" spans="1:13" x14ac:dyDescent="0.3">
      <c r="A130" s="17">
        <v>41143.708333333336</v>
      </c>
      <c r="B130" s="13">
        <v>129</v>
      </c>
      <c r="C130" s="15">
        <v>783</v>
      </c>
      <c r="D130" s="15" t="s">
        <v>2</v>
      </c>
      <c r="E130" s="15">
        <f t="shared" si="5"/>
        <v>503</v>
      </c>
      <c r="F130" s="15">
        <f t="shared" si="8"/>
        <v>513.23799999999994</v>
      </c>
      <c r="G130" s="15">
        <f t="shared" si="6"/>
        <v>-269.76200000000006</v>
      </c>
      <c r="H130" s="15">
        <f t="shared" si="9"/>
        <v>269.76200000000006</v>
      </c>
      <c r="I130" s="15">
        <f>SUMSQ($G$8:G130)/(B130-6)</f>
        <v>34967.186123732594</v>
      </c>
      <c r="J130" s="15">
        <f>SUM($H$8:H130)/(B130-6)</f>
        <v>150.58777777777777</v>
      </c>
      <c r="K130" s="15">
        <f t="shared" si="7"/>
        <v>34.45236270753513</v>
      </c>
      <c r="L130" s="15">
        <f>AVERAGE($K$8:K130)</f>
        <v>34.171934161214509</v>
      </c>
      <c r="M130" s="15">
        <f>SUM($G$8:G130)/H130</f>
        <v>0.96200601517880147</v>
      </c>
    </row>
    <row r="131" spans="1:13" x14ac:dyDescent="0.3">
      <c r="A131" s="17">
        <v>41143.75</v>
      </c>
      <c r="B131" s="13">
        <v>130</v>
      </c>
      <c r="C131" s="15">
        <v>683</v>
      </c>
      <c r="D131" s="15" t="s">
        <v>2</v>
      </c>
      <c r="E131" s="15">
        <f t="shared" si="5"/>
        <v>512.66666666666663</v>
      </c>
      <c r="F131" s="15">
        <f t="shared" si="8"/>
        <v>503</v>
      </c>
      <c r="G131" s="15">
        <f t="shared" si="6"/>
        <v>-180</v>
      </c>
      <c r="H131" s="15">
        <f t="shared" si="9"/>
        <v>180</v>
      </c>
      <c r="I131" s="15">
        <f>SUMSQ($G$8:G131)/(B131-6)</f>
        <v>34946.483009831521</v>
      </c>
      <c r="J131" s="15">
        <f>SUM($H$8:H131)/(B131-6)</f>
        <v>150.82497311827956</v>
      </c>
      <c r="K131" s="15">
        <f t="shared" si="7"/>
        <v>26.354319180087849</v>
      </c>
      <c r="L131" s="15">
        <f>AVERAGE($K$8:K131)</f>
        <v>34.108888879108655</v>
      </c>
      <c r="M131" s="15">
        <f>SUM($G$8:G131)/H131</f>
        <v>0.44173703703702166</v>
      </c>
    </row>
    <row r="132" spans="1:13" x14ac:dyDescent="0.3">
      <c r="A132" s="17">
        <v>41143.791666666664</v>
      </c>
      <c r="B132" s="13">
        <v>131</v>
      </c>
      <c r="C132" s="15">
        <v>579.56399999999996</v>
      </c>
      <c r="D132" s="15" t="s">
        <v>2</v>
      </c>
      <c r="E132" s="15">
        <f t="shared" si="5"/>
        <v>529.92733333333331</v>
      </c>
      <c r="F132" s="15">
        <f t="shared" si="8"/>
        <v>512.66666666666663</v>
      </c>
      <c r="G132" s="15">
        <f t="shared" si="6"/>
        <v>-66.897333333333336</v>
      </c>
      <c r="H132" s="15">
        <f t="shared" si="9"/>
        <v>66.897333333333336</v>
      </c>
      <c r="I132" s="15">
        <f>SUMSQ($G$8:G132)/(B132-6)</f>
        <v>34702.713171409756</v>
      </c>
      <c r="J132" s="15">
        <f>SUM($H$8:H132)/(B132-6)</f>
        <v>150.15355199999999</v>
      </c>
      <c r="K132" s="15">
        <f t="shared" si="7"/>
        <v>11.542699914648484</v>
      </c>
      <c r="L132" s="15">
        <f>AVERAGE($K$8:K132)</f>
        <v>33.928359367392972</v>
      </c>
      <c r="M132" s="15">
        <f>SUM($G$8:G132)/H132</f>
        <v>0.18857752177461834</v>
      </c>
    </row>
    <row r="133" spans="1:13" x14ac:dyDescent="0.3">
      <c r="A133" s="17">
        <v>41143.833333333336</v>
      </c>
      <c r="B133" s="13">
        <v>132</v>
      </c>
      <c r="C133" s="15">
        <v>391</v>
      </c>
      <c r="D133" s="15" t="s">
        <v>2</v>
      </c>
      <c r="E133" s="15">
        <f t="shared" si="5"/>
        <v>535.42733333333331</v>
      </c>
      <c r="F133" s="15">
        <f t="shared" si="8"/>
        <v>529.92733333333331</v>
      </c>
      <c r="G133" s="15">
        <f t="shared" si="6"/>
        <v>138.92733333333331</v>
      </c>
      <c r="H133" s="15">
        <f t="shared" si="9"/>
        <v>138.92733333333331</v>
      </c>
      <c r="I133" s="15">
        <f>SUMSQ($G$8:G133)/(B133-6)</f>
        <v>34580.475796613733</v>
      </c>
      <c r="J133" s="15">
        <f>SUM($H$8:H133)/(B133-6)</f>
        <v>150.06445502645502</v>
      </c>
      <c r="K133" s="15">
        <f t="shared" si="7"/>
        <v>35.531287297527705</v>
      </c>
      <c r="L133" s="15">
        <f>AVERAGE($K$8:K133)</f>
        <v>33.941081017632136</v>
      </c>
      <c r="M133" s="15">
        <f>SUM($G$8:G133)/H133</f>
        <v>1.0908052651025997</v>
      </c>
    </row>
    <row r="134" spans="1:13" x14ac:dyDescent="0.3">
      <c r="A134" s="17">
        <v>41144.625</v>
      </c>
      <c r="B134" s="13">
        <v>133</v>
      </c>
      <c r="C134" s="15">
        <v>305</v>
      </c>
      <c r="D134" s="15" t="s">
        <v>2</v>
      </c>
      <c r="E134" s="15">
        <f t="shared" si="5"/>
        <v>533.59399999999994</v>
      </c>
      <c r="F134" s="15">
        <f t="shared" si="8"/>
        <v>535.42733333333331</v>
      </c>
      <c r="G134" s="15">
        <f t="shared" si="6"/>
        <v>230.42733333333331</v>
      </c>
      <c r="H134" s="15">
        <f t="shared" si="9"/>
        <v>230.42733333333331</v>
      </c>
      <c r="I134" s="15">
        <f>SUMSQ($G$8:G134)/(B134-6)</f>
        <v>34726.273278113709</v>
      </c>
      <c r="J134" s="15">
        <f>SUM($H$8:H134)/(B134-6)</f>
        <v>150.69723359580053</v>
      </c>
      <c r="K134" s="15">
        <f t="shared" si="7"/>
        <v>75.549945355191255</v>
      </c>
      <c r="L134" s="15">
        <f>AVERAGE($K$8:K134)</f>
        <v>34.268709870683779</v>
      </c>
      <c r="M134" s="15">
        <f>SUM($G$8:G134)/H134</f>
        <v>1.6576592476008223</v>
      </c>
    </row>
    <row r="135" spans="1:13" x14ac:dyDescent="0.3">
      <c r="A135" s="17">
        <v>41144.666666666664</v>
      </c>
      <c r="B135" s="13">
        <v>134</v>
      </c>
      <c r="C135" s="15">
        <v>465</v>
      </c>
      <c r="D135" s="15" t="s">
        <v>2</v>
      </c>
      <c r="E135" s="15">
        <f t="shared" ref="E135:E198" si="10">AVERAGE(C130:C135)</f>
        <v>534.42733333333331</v>
      </c>
      <c r="F135" s="15">
        <f t="shared" si="8"/>
        <v>533.59399999999994</v>
      </c>
      <c r="G135" s="15">
        <f t="shared" si="6"/>
        <v>68.593999999999937</v>
      </c>
      <c r="H135" s="15">
        <f t="shared" si="9"/>
        <v>68.593999999999937</v>
      </c>
      <c r="I135" s="15">
        <f>SUMSQ($G$8:G135)/(B135-6)</f>
        <v>34491.733149659696</v>
      </c>
      <c r="J135" s="15">
        <f>SUM($H$8:H135)/(B135-6)</f>
        <v>150.05580208333333</v>
      </c>
      <c r="K135" s="15">
        <f t="shared" si="7"/>
        <v>14.751397849462352</v>
      </c>
      <c r="L135" s="15">
        <f>AVERAGE($K$8:K135)</f>
        <v>34.116230870517988</v>
      </c>
      <c r="M135" s="15">
        <f>SUM($G$8:G135)/H135</f>
        <v>6.5685628480624771</v>
      </c>
    </row>
    <row r="136" spans="1:13" x14ac:dyDescent="0.3">
      <c r="A136" s="17">
        <v>41144.708333333336</v>
      </c>
      <c r="B136" s="13">
        <v>135</v>
      </c>
      <c r="C136" s="15">
        <v>820</v>
      </c>
      <c r="D136" s="15" t="s">
        <v>2</v>
      </c>
      <c r="E136" s="15">
        <f t="shared" si="10"/>
        <v>540.59399999999994</v>
      </c>
      <c r="F136" s="15">
        <f t="shared" si="8"/>
        <v>534.42733333333331</v>
      </c>
      <c r="G136" s="15">
        <f t="shared" ref="G136:G199" si="11">F136-C136</f>
        <v>-285.57266666666669</v>
      </c>
      <c r="H136" s="15">
        <f t="shared" si="9"/>
        <v>285.57266666666669</v>
      </c>
      <c r="I136" s="15">
        <f>SUMSQ($G$8:G136)/(B136-6)</f>
        <v>34856.539465919006</v>
      </c>
      <c r="J136" s="15">
        <f>SUM($H$8:H136)/(B136-6)</f>
        <v>151.10632041343669</v>
      </c>
      <c r="K136" s="15">
        <f t="shared" ref="K136:K199" si="12">H136/C136*100</f>
        <v>34.825934959349595</v>
      </c>
      <c r="L136" s="15">
        <f>AVERAGE($K$8:K136)</f>
        <v>34.121732452601954</v>
      </c>
      <c r="M136" s="15">
        <f>SUM($G$8:G136)/H136</f>
        <v>0.57775604107768397</v>
      </c>
    </row>
    <row r="137" spans="1:13" x14ac:dyDescent="0.3">
      <c r="A137" s="17">
        <v>41144.75</v>
      </c>
      <c r="B137" s="13">
        <v>136</v>
      </c>
      <c r="C137" s="15">
        <v>811.56399999999996</v>
      </c>
      <c r="D137" s="15" t="s">
        <v>2</v>
      </c>
      <c r="E137" s="15">
        <f t="shared" si="10"/>
        <v>562.02133333333325</v>
      </c>
      <c r="F137" s="15">
        <f t="shared" ref="F137:F200" si="13">E136</f>
        <v>540.59399999999994</v>
      </c>
      <c r="G137" s="15">
        <f t="shared" si="11"/>
        <v>-270.97000000000003</v>
      </c>
      <c r="H137" s="15">
        <f t="shared" ref="H137:H200" si="14">ABS(G137)</f>
        <v>270.97000000000003</v>
      </c>
      <c r="I137" s="15">
        <f>SUMSQ($G$8:G137)/(B137-6)</f>
        <v>35153.217938488859</v>
      </c>
      <c r="J137" s="15">
        <f>SUM($H$8:H137)/(B137-6)</f>
        <v>152.02834871794872</v>
      </c>
      <c r="K137" s="15">
        <f t="shared" si="12"/>
        <v>33.388617533552505</v>
      </c>
      <c r="L137" s="15">
        <f>AVERAGE($K$8:K137)</f>
        <v>34.11609310707081</v>
      </c>
      <c r="M137" s="15">
        <f>SUM($G$8:G137)/H137</f>
        <v>-0.39110848679436683</v>
      </c>
    </row>
    <row r="138" spans="1:13" x14ac:dyDescent="0.3">
      <c r="A138" s="17">
        <v>41144.791666666664</v>
      </c>
      <c r="B138" s="13">
        <v>137</v>
      </c>
      <c r="C138" s="15">
        <v>579.56399999999996</v>
      </c>
      <c r="D138" s="15" t="s">
        <v>2</v>
      </c>
      <c r="E138" s="15">
        <f t="shared" si="10"/>
        <v>562.02133333333325</v>
      </c>
      <c r="F138" s="15">
        <f t="shared" si="13"/>
        <v>562.02133333333325</v>
      </c>
      <c r="G138" s="15">
        <f t="shared" si="11"/>
        <v>-17.542666666666719</v>
      </c>
      <c r="H138" s="15">
        <f t="shared" si="14"/>
        <v>17.542666666666719</v>
      </c>
      <c r="I138" s="15">
        <f>SUMSQ($G$8:G138)/(B138-6)</f>
        <v>34887.221963033051</v>
      </c>
      <c r="J138" s="15">
        <f>SUM($H$8:H138)/(B138-6)</f>
        <v>151.00174045801529</v>
      </c>
      <c r="K138" s="15">
        <f t="shared" si="12"/>
        <v>3.026873074702142</v>
      </c>
      <c r="L138" s="15">
        <f>AVERAGE($K$8:K138)</f>
        <v>33.878770816747384</v>
      </c>
      <c r="M138" s="15">
        <f>SUM($G$8:G138)/H138</f>
        <v>-7.0411948012466334</v>
      </c>
    </row>
    <row r="139" spans="1:13" x14ac:dyDescent="0.3">
      <c r="A139" s="17">
        <v>41144.833333333336</v>
      </c>
      <c r="B139" s="13">
        <v>138</v>
      </c>
      <c r="C139" s="15">
        <v>427</v>
      </c>
      <c r="D139" s="15" t="s">
        <v>2</v>
      </c>
      <c r="E139" s="15">
        <f t="shared" si="10"/>
        <v>568.02133333333325</v>
      </c>
      <c r="F139" s="15">
        <f t="shared" si="13"/>
        <v>562.02133333333325</v>
      </c>
      <c r="G139" s="15">
        <f t="shared" si="11"/>
        <v>135.02133333333325</v>
      </c>
      <c r="H139" s="15">
        <f t="shared" si="14"/>
        <v>135.02133333333325</v>
      </c>
      <c r="I139" s="15">
        <f>SUMSQ($G$8:G139)/(B139-6)</f>
        <v>34761.036648579095</v>
      </c>
      <c r="J139" s="15">
        <f>SUM($H$8:H139)/(B139-6)</f>
        <v>150.88067676767679</v>
      </c>
      <c r="K139" s="15">
        <f t="shared" si="12"/>
        <v>31.620921155347364</v>
      </c>
      <c r="L139" s="15">
        <f>AVERAGE($K$8:K139)</f>
        <v>33.861665895070118</v>
      </c>
      <c r="M139" s="15">
        <f>SUM($G$8:G139)/H139</f>
        <v>8.5171725949456906E-2</v>
      </c>
    </row>
    <row r="140" spans="1:13" x14ac:dyDescent="0.3">
      <c r="A140" s="17">
        <v>41145.625</v>
      </c>
      <c r="B140" s="13">
        <v>139</v>
      </c>
      <c r="C140" s="15">
        <v>350</v>
      </c>
      <c r="D140" s="15" t="s">
        <v>2</v>
      </c>
      <c r="E140" s="15">
        <f t="shared" si="10"/>
        <v>575.52133333333325</v>
      </c>
      <c r="F140" s="15">
        <f t="shared" si="13"/>
        <v>568.02133333333325</v>
      </c>
      <c r="G140" s="15">
        <f t="shared" si="11"/>
        <v>218.02133333333325</v>
      </c>
      <c r="H140" s="15">
        <f t="shared" si="14"/>
        <v>218.02133333333325</v>
      </c>
      <c r="I140" s="15">
        <f>SUMSQ($G$8:G140)/(B140-6)</f>
        <v>34857.068717299888</v>
      </c>
      <c r="J140" s="15">
        <f>SUM($H$8:H140)/(B140-6)</f>
        <v>151.38549373433588</v>
      </c>
      <c r="K140" s="15">
        <f t="shared" si="12"/>
        <v>62.291809523809491</v>
      </c>
      <c r="L140" s="15">
        <f>AVERAGE($K$8:K140)</f>
        <v>34.07542637348169</v>
      </c>
      <c r="M140" s="15">
        <f>SUM($G$8:G140)/H140</f>
        <v>1.052747131779139</v>
      </c>
    </row>
    <row r="141" spans="1:13" x14ac:dyDescent="0.3">
      <c r="A141" s="17">
        <v>41145.666666666664</v>
      </c>
      <c r="B141" s="13">
        <v>140</v>
      </c>
      <c r="C141" s="15">
        <v>515</v>
      </c>
      <c r="D141" s="15" t="s">
        <v>2</v>
      </c>
      <c r="E141" s="15">
        <f t="shared" si="10"/>
        <v>583.85466666666662</v>
      </c>
      <c r="F141" s="15">
        <f t="shared" si="13"/>
        <v>575.52133333333325</v>
      </c>
      <c r="G141" s="15">
        <f t="shared" si="11"/>
        <v>60.521333333333246</v>
      </c>
      <c r="H141" s="15">
        <f t="shared" si="14"/>
        <v>60.521333333333246</v>
      </c>
      <c r="I141" s="15">
        <f>SUMSQ($G$8:G141)/(B141-6)</f>
        <v>34624.27590439799</v>
      </c>
      <c r="J141" s="15">
        <f>SUM($H$8:H141)/(B141-6)</f>
        <v>150.70740298507465</v>
      </c>
      <c r="K141" s="15">
        <f t="shared" si="12"/>
        <v>11.75171521035597</v>
      </c>
      <c r="L141" s="15">
        <f>AVERAGE($K$8:K141)</f>
        <v>33.908831514055372</v>
      </c>
      <c r="M141" s="15">
        <f>SUM($G$8:G141)/H141</f>
        <v>4.7924037804850714</v>
      </c>
    </row>
    <row r="142" spans="1:13" x14ac:dyDescent="0.3">
      <c r="A142" s="17">
        <v>41145.708333333336</v>
      </c>
      <c r="B142" s="13">
        <v>141</v>
      </c>
      <c r="C142" s="15">
        <v>812</v>
      </c>
      <c r="D142" s="15" t="s">
        <v>2</v>
      </c>
      <c r="E142" s="15">
        <f t="shared" si="10"/>
        <v>582.52133333333325</v>
      </c>
      <c r="F142" s="15">
        <f t="shared" si="13"/>
        <v>583.85466666666662</v>
      </c>
      <c r="G142" s="15">
        <f t="shared" si="11"/>
        <v>-228.14533333333338</v>
      </c>
      <c r="H142" s="15">
        <f t="shared" si="14"/>
        <v>228.14533333333338</v>
      </c>
      <c r="I142" s="15">
        <f>SUMSQ($G$8:G142)/(B142-6)</f>
        <v>34753.357513415613</v>
      </c>
      <c r="J142" s="15">
        <f>SUM($H$8:H142)/(B142-6)</f>
        <v>151.28101728395066</v>
      </c>
      <c r="K142" s="15">
        <f t="shared" si="12"/>
        <v>28.096715927750417</v>
      </c>
      <c r="L142" s="15">
        <f>AVERAGE($K$8:K142)</f>
        <v>33.86577880600867</v>
      </c>
      <c r="M142" s="15">
        <f>SUM($G$8:G142)/H142</f>
        <v>0.27130659404237956</v>
      </c>
    </row>
    <row r="143" spans="1:13" x14ac:dyDescent="0.3">
      <c r="A143" s="17">
        <v>41145.75</v>
      </c>
      <c r="B143" s="13">
        <v>142</v>
      </c>
      <c r="C143" s="15">
        <v>736</v>
      </c>
      <c r="D143" s="15" t="s">
        <v>2</v>
      </c>
      <c r="E143" s="15">
        <f t="shared" si="10"/>
        <v>569.92733333333331</v>
      </c>
      <c r="F143" s="15">
        <f t="shared" si="13"/>
        <v>582.52133333333325</v>
      </c>
      <c r="G143" s="15">
        <f t="shared" si="11"/>
        <v>-153.47866666666675</v>
      </c>
      <c r="H143" s="15">
        <f t="shared" si="14"/>
        <v>153.47866666666675</v>
      </c>
      <c r="I143" s="15">
        <f>SUMSQ($G$8:G143)/(B143-6)</f>
        <v>34671.021804653574</v>
      </c>
      <c r="J143" s="15">
        <f>SUM($H$8:H143)/(B143-6)</f>
        <v>151.29717647058828</v>
      </c>
      <c r="K143" s="15">
        <f t="shared" si="12"/>
        <v>20.853079710144939</v>
      </c>
      <c r="L143" s="15">
        <f>AVERAGE($K$8:K143)</f>
        <v>33.770097195009669</v>
      </c>
      <c r="M143" s="15">
        <f>SUM($G$8:G143)/H143</f>
        <v>-0.59670399360608206</v>
      </c>
    </row>
    <row r="144" spans="1:13" x14ac:dyDescent="0.3">
      <c r="A144" s="17">
        <v>41145.791666666664</v>
      </c>
      <c r="B144" s="13">
        <v>143</v>
      </c>
      <c r="C144" s="15">
        <v>536</v>
      </c>
      <c r="D144" s="15" t="s">
        <v>2</v>
      </c>
      <c r="E144" s="15">
        <f t="shared" si="10"/>
        <v>562.66666666666663</v>
      </c>
      <c r="F144" s="15">
        <f t="shared" si="13"/>
        <v>569.92733333333331</v>
      </c>
      <c r="G144" s="15">
        <f t="shared" si="11"/>
        <v>33.927333333333308</v>
      </c>
      <c r="H144" s="15">
        <f t="shared" si="14"/>
        <v>33.927333333333308</v>
      </c>
      <c r="I144" s="15">
        <f>SUMSQ($G$8:G144)/(B144-6)</f>
        <v>34426.350579416037</v>
      </c>
      <c r="J144" s="15">
        <f>SUM($H$8:H144)/(B144-6)</f>
        <v>150.44046228710465</v>
      </c>
      <c r="K144" s="15">
        <f t="shared" si="12"/>
        <v>6.3297263681592</v>
      </c>
      <c r="L144" s="15">
        <f>AVERAGE($K$8:K144)</f>
        <v>33.569802517441417</v>
      </c>
      <c r="M144" s="15">
        <f>SUM($G$8:G144)/H144</f>
        <v>-1.6993378003970285</v>
      </c>
    </row>
    <row r="145" spans="1:13" x14ac:dyDescent="0.3">
      <c r="A145" s="17">
        <v>41145.833333333336</v>
      </c>
      <c r="B145" s="13">
        <v>144</v>
      </c>
      <c r="C145" s="15">
        <v>363</v>
      </c>
      <c r="D145" s="15" t="s">
        <v>2</v>
      </c>
      <c r="E145" s="15">
        <f t="shared" si="10"/>
        <v>552</v>
      </c>
      <c r="F145" s="15">
        <f t="shared" si="13"/>
        <v>562.66666666666663</v>
      </c>
      <c r="G145" s="15">
        <f t="shared" si="11"/>
        <v>199.66666666666663</v>
      </c>
      <c r="H145" s="15">
        <f t="shared" si="14"/>
        <v>199.66666666666663</v>
      </c>
      <c r="I145" s="15">
        <f>SUMSQ($G$8:G145)/(B145-6)</f>
        <v>34465.773964911416</v>
      </c>
      <c r="J145" s="15">
        <f>SUM($H$8:H145)/(B145-6)</f>
        <v>150.79717391304351</v>
      </c>
      <c r="K145" s="15">
        <f t="shared" si="12"/>
        <v>55.004591368227715</v>
      </c>
      <c r="L145" s="15">
        <f>AVERAGE($K$8:K145)</f>
        <v>33.725127074331176</v>
      </c>
      <c r="M145" s="15">
        <f>SUM($G$8:G145)/H145</f>
        <v>0.7112487479131715</v>
      </c>
    </row>
    <row r="146" spans="1:13" x14ac:dyDescent="0.3">
      <c r="A146" s="17">
        <v>41146.625</v>
      </c>
      <c r="B146" s="13">
        <v>145</v>
      </c>
      <c r="C146" s="15">
        <v>233</v>
      </c>
      <c r="D146" s="15" t="s">
        <v>2</v>
      </c>
      <c r="E146" s="15">
        <f t="shared" si="10"/>
        <v>532.5</v>
      </c>
      <c r="F146" s="15">
        <f t="shared" si="13"/>
        <v>552</v>
      </c>
      <c r="G146" s="15">
        <f t="shared" si="11"/>
        <v>319</v>
      </c>
      <c r="H146" s="15">
        <f t="shared" si="14"/>
        <v>319</v>
      </c>
      <c r="I146" s="15">
        <f>SUMSQ($G$8:G146)/(B146-6)</f>
        <v>34949.912281710611</v>
      </c>
      <c r="J146" s="15">
        <f>SUM($H$8:H146)/(B146-6)</f>
        <v>152.00726618705039</v>
      </c>
      <c r="K146" s="15">
        <f t="shared" si="12"/>
        <v>136.90987124463518</v>
      </c>
      <c r="L146" s="15">
        <f>AVERAGE($K$8:K146)</f>
        <v>34.467463363326168</v>
      </c>
      <c r="M146" s="15">
        <f>SUM($G$8:G146)/H146</f>
        <v>1.4451807732497279</v>
      </c>
    </row>
    <row r="147" spans="1:13" x14ac:dyDescent="0.3">
      <c r="A147" s="17">
        <v>41146.666666666664</v>
      </c>
      <c r="B147" s="13">
        <v>146</v>
      </c>
      <c r="C147" s="15">
        <v>434</v>
      </c>
      <c r="D147" s="15" t="s">
        <v>2</v>
      </c>
      <c r="E147" s="15">
        <f t="shared" si="10"/>
        <v>519</v>
      </c>
      <c r="F147" s="15">
        <f t="shared" si="13"/>
        <v>532.5</v>
      </c>
      <c r="G147" s="15">
        <f t="shared" si="11"/>
        <v>98.5</v>
      </c>
      <c r="H147" s="15">
        <f t="shared" si="14"/>
        <v>98.5</v>
      </c>
      <c r="I147" s="15">
        <f>SUMSQ($G$8:G147)/(B147-6)</f>
        <v>34769.571836841256</v>
      </c>
      <c r="J147" s="15">
        <f>SUM($H$8:H147)/(B147-6)</f>
        <v>151.62507142857146</v>
      </c>
      <c r="K147" s="15">
        <f t="shared" si="12"/>
        <v>22.69585253456221</v>
      </c>
      <c r="L147" s="15">
        <f>AVERAGE($K$8:K147)</f>
        <v>34.383380428834997</v>
      </c>
      <c r="M147" s="15">
        <f>SUM($G$8:G147)/H147</f>
        <v>5.6803316412859211</v>
      </c>
    </row>
    <row r="148" spans="1:13" x14ac:dyDescent="0.3">
      <c r="A148" s="17">
        <v>41146.708333333336</v>
      </c>
      <c r="B148" s="13">
        <v>147</v>
      </c>
      <c r="C148" s="15">
        <v>403</v>
      </c>
      <c r="D148" s="15" t="s">
        <v>2</v>
      </c>
      <c r="E148" s="15">
        <f t="shared" si="10"/>
        <v>450.83333333333331</v>
      </c>
      <c r="F148" s="15">
        <f t="shared" si="13"/>
        <v>519</v>
      </c>
      <c r="G148" s="15">
        <f t="shared" si="11"/>
        <v>116</v>
      </c>
      <c r="H148" s="15">
        <f t="shared" si="14"/>
        <v>116</v>
      </c>
      <c r="I148" s="15">
        <f>SUMSQ($G$8:G148)/(B148-6)</f>
        <v>34618.411752892025</v>
      </c>
      <c r="J148" s="15">
        <f>SUM($H$8:H148)/(B148-6)</f>
        <v>151.37241134751778</v>
      </c>
      <c r="K148" s="15">
        <f t="shared" si="12"/>
        <v>28.784119106699752</v>
      </c>
      <c r="L148" s="15">
        <f>AVERAGE($K$8:K148)</f>
        <v>34.343669355628364</v>
      </c>
      <c r="M148" s="15">
        <f>SUM($G$8:G148)/H148</f>
        <v>5.8233850574712349</v>
      </c>
    </row>
    <row r="149" spans="1:13" x14ac:dyDescent="0.3">
      <c r="A149" s="17">
        <v>41146.75</v>
      </c>
      <c r="B149" s="13">
        <v>148</v>
      </c>
      <c r="C149" s="15">
        <v>383</v>
      </c>
      <c r="D149" s="15" t="s">
        <v>2</v>
      </c>
      <c r="E149" s="15">
        <f t="shared" si="10"/>
        <v>392</v>
      </c>
      <c r="F149" s="15">
        <f t="shared" si="13"/>
        <v>450.83333333333331</v>
      </c>
      <c r="G149" s="15">
        <f t="shared" si="11"/>
        <v>67.833333333333314</v>
      </c>
      <c r="H149" s="15">
        <f t="shared" si="14"/>
        <v>67.833333333333314</v>
      </c>
      <c r="I149" s="15">
        <f>SUMSQ($G$8:G149)/(B149-6)</f>
        <v>34407.024072316104</v>
      </c>
      <c r="J149" s="15">
        <f>SUM($H$8:H149)/(B149-6)</f>
        <v>150.7841079812207</v>
      </c>
      <c r="K149" s="15">
        <f t="shared" si="12"/>
        <v>17.711053089643165</v>
      </c>
      <c r="L149" s="15">
        <f>AVERAGE($K$8:K149)</f>
        <v>34.226538255163682</v>
      </c>
      <c r="M149" s="15">
        <f>SUM($G$8:G149)/H149</f>
        <v>10.958417690417644</v>
      </c>
    </row>
    <row r="150" spans="1:13" x14ac:dyDescent="0.3">
      <c r="A150" s="17">
        <v>41146.791666666664</v>
      </c>
      <c r="B150" s="13">
        <v>149</v>
      </c>
      <c r="C150" s="15">
        <v>354</v>
      </c>
      <c r="D150" s="15" t="s">
        <v>2</v>
      </c>
      <c r="E150" s="15">
        <f t="shared" si="10"/>
        <v>361.66666666666669</v>
      </c>
      <c r="F150" s="15">
        <f t="shared" si="13"/>
        <v>392</v>
      </c>
      <c r="G150" s="15">
        <f t="shared" si="11"/>
        <v>38</v>
      </c>
      <c r="H150" s="15">
        <f t="shared" si="14"/>
        <v>38</v>
      </c>
      <c r="I150" s="15">
        <f>SUMSQ($G$8:G150)/(B150-6)</f>
        <v>34176.513414467736</v>
      </c>
      <c r="J150" s="15">
        <f>SUM($H$8:H150)/(B150-6)</f>
        <v>149.99540792540796</v>
      </c>
      <c r="K150" s="15">
        <f t="shared" si="12"/>
        <v>10.734463276836157</v>
      </c>
      <c r="L150" s="15">
        <f>AVERAGE($K$8:K150)</f>
        <v>34.062258010559994</v>
      </c>
      <c r="M150" s="15">
        <f>SUM($G$8:G150)/H150</f>
        <v>20.561736842105173</v>
      </c>
    </row>
    <row r="151" spans="1:13" x14ac:dyDescent="0.3">
      <c r="A151" s="17">
        <v>41146.833333333336</v>
      </c>
      <c r="B151" s="13">
        <v>150</v>
      </c>
      <c r="C151" s="15">
        <v>241</v>
      </c>
      <c r="D151" s="15" t="s">
        <v>2</v>
      </c>
      <c r="E151" s="15">
        <f t="shared" si="10"/>
        <v>341.33333333333331</v>
      </c>
      <c r="F151" s="15">
        <f t="shared" si="13"/>
        <v>361.66666666666669</v>
      </c>
      <c r="G151" s="15">
        <f t="shared" si="11"/>
        <v>120.66666666666669</v>
      </c>
      <c r="H151" s="15">
        <f t="shared" si="14"/>
        <v>120.66666666666669</v>
      </c>
      <c r="I151" s="15">
        <f>SUMSQ($G$8:G151)/(B151-6)</f>
        <v>34040.290713287017</v>
      </c>
      <c r="J151" s="15">
        <f>SUM($H$8:H151)/(B151-6)</f>
        <v>149.79173611111116</v>
      </c>
      <c r="K151" s="15">
        <f t="shared" si="12"/>
        <v>50.069156293222697</v>
      </c>
      <c r="L151" s="15">
        <f>AVERAGE($K$8:K151)</f>
        <v>34.173417026411819</v>
      </c>
      <c r="M151" s="15">
        <f>SUM($G$8:G151)/H151</f>
        <v>7.4752430939226233</v>
      </c>
    </row>
    <row r="152" spans="1:13" x14ac:dyDescent="0.3">
      <c r="A152" s="17">
        <v>41147.625</v>
      </c>
      <c r="B152" s="13">
        <v>151</v>
      </c>
      <c r="C152" s="15">
        <v>391</v>
      </c>
      <c r="D152" s="15" t="s">
        <v>2</v>
      </c>
      <c r="E152" s="15">
        <f t="shared" si="10"/>
        <v>367.66666666666669</v>
      </c>
      <c r="F152" s="15">
        <f t="shared" si="13"/>
        <v>341.33333333333331</v>
      </c>
      <c r="G152" s="15">
        <f t="shared" si="11"/>
        <v>-49.666666666666686</v>
      </c>
      <c r="H152" s="15">
        <f t="shared" si="14"/>
        <v>49.666666666666686</v>
      </c>
      <c r="I152" s="15">
        <f>SUMSQ($G$8:G152)/(B152-6)</f>
        <v>33822.542348214542</v>
      </c>
      <c r="J152" s="15">
        <f>SUM($H$8:H152)/(B152-6)</f>
        <v>149.10121839080463</v>
      </c>
      <c r="K152" s="15">
        <f t="shared" si="12"/>
        <v>12.702472293265139</v>
      </c>
      <c r="L152" s="15">
        <f>AVERAGE($K$8:K152)</f>
        <v>34.025341545493561</v>
      </c>
      <c r="M152" s="15">
        <f>SUM($G$8:G152)/H152</f>
        <v>17.161328859060326</v>
      </c>
    </row>
    <row r="153" spans="1:13" x14ac:dyDescent="0.3">
      <c r="A153" s="17">
        <v>41147.666666666664</v>
      </c>
      <c r="B153" s="13">
        <v>152</v>
      </c>
      <c r="C153" s="15">
        <v>173</v>
      </c>
      <c r="D153" s="15" t="s">
        <v>2</v>
      </c>
      <c r="E153" s="15">
        <f t="shared" si="10"/>
        <v>324.16666666666669</v>
      </c>
      <c r="F153" s="15">
        <f t="shared" si="13"/>
        <v>367.66666666666669</v>
      </c>
      <c r="G153" s="15">
        <f t="shared" si="11"/>
        <v>194.66666666666669</v>
      </c>
      <c r="H153" s="15">
        <f t="shared" si="14"/>
        <v>194.66666666666669</v>
      </c>
      <c r="I153" s="15">
        <f>SUMSQ($G$8:G153)/(B153-6)</f>
        <v>33850.436654809724</v>
      </c>
      <c r="J153" s="15">
        <f>SUM($H$8:H153)/(B153-6)</f>
        <v>149.41331050228317</v>
      </c>
      <c r="K153" s="15">
        <f t="shared" si="12"/>
        <v>112.52408477842005</v>
      </c>
      <c r="L153" s="15">
        <f>AVERAGE($K$8:K153)</f>
        <v>34.563004170376615</v>
      </c>
      <c r="M153" s="15">
        <f>SUM($G$8:G153)/H153</f>
        <v>5.3784897260273796</v>
      </c>
    </row>
    <row r="154" spans="1:13" x14ac:dyDescent="0.3">
      <c r="A154" s="17">
        <v>41147.708333333336</v>
      </c>
      <c r="B154" s="13">
        <v>153</v>
      </c>
      <c r="C154" s="15">
        <v>233</v>
      </c>
      <c r="D154" s="15" t="s">
        <v>2</v>
      </c>
      <c r="E154" s="15">
        <f t="shared" si="10"/>
        <v>295.83333333333331</v>
      </c>
      <c r="F154" s="15">
        <f t="shared" si="13"/>
        <v>324.16666666666669</v>
      </c>
      <c r="G154" s="15">
        <f t="shared" si="11"/>
        <v>91.166666666666686</v>
      </c>
      <c r="H154" s="15">
        <f t="shared" si="14"/>
        <v>91.166666666666686</v>
      </c>
      <c r="I154" s="15">
        <f>SUMSQ($G$8:G154)/(B154-6)</f>
        <v>33676.70144702946</v>
      </c>
      <c r="J154" s="15">
        <f>SUM($H$8:H154)/(B154-6)</f>
        <v>149.01707482993203</v>
      </c>
      <c r="K154" s="15">
        <f t="shared" si="12"/>
        <v>39.127324749642355</v>
      </c>
      <c r="L154" s="15">
        <f>AVERAGE($K$8:K154)</f>
        <v>34.594053970235564</v>
      </c>
      <c r="M154" s="15">
        <f>SUM($G$8:G154)/H154</f>
        <v>12.484599634369248</v>
      </c>
    </row>
    <row r="155" spans="1:13" x14ac:dyDescent="0.3">
      <c r="A155" s="17">
        <v>41147.75</v>
      </c>
      <c r="B155" s="13">
        <v>154</v>
      </c>
      <c r="C155" s="15">
        <v>264</v>
      </c>
      <c r="D155" s="15" t="s">
        <v>2</v>
      </c>
      <c r="E155" s="15">
        <f t="shared" si="10"/>
        <v>276</v>
      </c>
      <c r="F155" s="15">
        <f t="shared" si="13"/>
        <v>295.83333333333331</v>
      </c>
      <c r="G155" s="15">
        <f t="shared" si="11"/>
        <v>31.833333333333314</v>
      </c>
      <c r="H155" s="15">
        <f t="shared" si="14"/>
        <v>31.833333333333314</v>
      </c>
      <c r="I155" s="15">
        <f>SUMSQ($G$8:G155)/(B155-6)</f>
        <v>33456.003201516498</v>
      </c>
      <c r="J155" s="15">
        <f>SUM($H$8:H155)/(B155-6)</f>
        <v>148.22529279279286</v>
      </c>
      <c r="K155" s="15">
        <f t="shared" si="12"/>
        <v>12.058080808080801</v>
      </c>
      <c r="L155" s="15">
        <f>AVERAGE($K$8:K155)</f>
        <v>34.441783881302086</v>
      </c>
      <c r="M155" s="15">
        <f>SUM($G$8:G155)/H155</f>
        <v>36.754324607329757</v>
      </c>
    </row>
    <row r="156" spans="1:13" x14ac:dyDescent="0.3">
      <c r="A156" s="17">
        <v>41147.791666666664</v>
      </c>
      <c r="B156" s="13">
        <v>155</v>
      </c>
      <c r="C156" s="15">
        <v>292</v>
      </c>
      <c r="D156" s="15" t="s">
        <v>2</v>
      </c>
      <c r="E156" s="15">
        <f t="shared" si="10"/>
        <v>265.66666666666669</v>
      </c>
      <c r="F156" s="15">
        <f t="shared" si="13"/>
        <v>276</v>
      </c>
      <c r="G156" s="15">
        <f t="shared" si="11"/>
        <v>-16</v>
      </c>
      <c r="H156" s="15">
        <f t="shared" si="14"/>
        <v>16</v>
      </c>
      <c r="I156" s="15">
        <f>SUMSQ($G$8:G156)/(B156-6)</f>
        <v>33233.1843880835</v>
      </c>
      <c r="J156" s="15">
        <f>SUM($H$8:H156)/(B156-6)</f>
        <v>147.337874720358</v>
      </c>
      <c r="K156" s="15">
        <f t="shared" si="12"/>
        <v>5.4794520547945202</v>
      </c>
      <c r="L156" s="15">
        <f>AVERAGE($K$8:K156)</f>
        <v>34.247405815352373</v>
      </c>
      <c r="M156" s="15">
        <f>SUM($G$8:G156)/H156</f>
        <v>72.125791666666458</v>
      </c>
    </row>
    <row r="157" spans="1:13" x14ac:dyDescent="0.3">
      <c r="A157" s="17">
        <v>41147.833333333336</v>
      </c>
      <c r="B157" s="13">
        <v>156</v>
      </c>
      <c r="C157" s="15">
        <v>211</v>
      </c>
      <c r="D157" s="15" t="s">
        <v>2</v>
      </c>
      <c r="E157" s="15">
        <f t="shared" si="10"/>
        <v>260.66666666666669</v>
      </c>
      <c r="F157" s="15">
        <f t="shared" si="13"/>
        <v>265.66666666666669</v>
      </c>
      <c r="G157" s="15">
        <f t="shared" si="11"/>
        <v>54.666666666666686</v>
      </c>
      <c r="H157" s="15">
        <f t="shared" si="14"/>
        <v>54.666666666666686</v>
      </c>
      <c r="I157" s="15">
        <f>SUMSQ($G$8:G157)/(B157-6)</f>
        <v>33031.552788459237</v>
      </c>
      <c r="J157" s="15">
        <f>SUM($H$8:H157)/(B157-6)</f>
        <v>146.72006666666672</v>
      </c>
      <c r="K157" s="15">
        <f t="shared" si="12"/>
        <v>25.908372827804115</v>
      </c>
      <c r="L157" s="15">
        <f>AVERAGE($K$8:K157)</f>
        <v>34.191812262102047</v>
      </c>
      <c r="M157" s="15">
        <f>SUM($G$8:G157)/H157</f>
        <v>22.109987804877981</v>
      </c>
    </row>
    <row r="158" spans="1:13" x14ac:dyDescent="0.3">
      <c r="A158" s="17">
        <v>41148.625</v>
      </c>
      <c r="B158" s="13">
        <v>157</v>
      </c>
      <c r="C158" s="15">
        <v>282</v>
      </c>
      <c r="D158" s="15" t="s">
        <v>2</v>
      </c>
      <c r="E158" s="15">
        <f t="shared" si="10"/>
        <v>242.5</v>
      </c>
      <c r="F158" s="15">
        <f t="shared" si="13"/>
        <v>260.66666666666669</v>
      </c>
      <c r="G158" s="15">
        <f t="shared" si="11"/>
        <v>-21.333333333333314</v>
      </c>
      <c r="H158" s="15">
        <f t="shared" si="14"/>
        <v>21.333333333333314</v>
      </c>
      <c r="I158" s="15">
        <f>SUMSQ($G$8:G158)/(B158-6)</f>
        <v>32815.81476410594</v>
      </c>
      <c r="J158" s="15">
        <f>SUM($H$8:H158)/(B158-6)</f>
        <v>145.88969094922743</v>
      </c>
      <c r="K158" s="15">
        <f t="shared" si="12"/>
        <v>7.5650118203309624</v>
      </c>
      <c r="L158" s="15">
        <f>AVERAGE($K$8:K158)</f>
        <v>34.015475835335351</v>
      </c>
      <c r="M158" s="15">
        <f>SUM($G$8:G158)/H158</f>
        <v>55.656843749999901</v>
      </c>
    </row>
    <row r="159" spans="1:13" x14ac:dyDescent="0.3">
      <c r="A159" s="17">
        <v>41148.666666666664</v>
      </c>
      <c r="B159" s="13">
        <v>158</v>
      </c>
      <c r="C159" s="15">
        <v>444</v>
      </c>
      <c r="D159" s="15" t="s">
        <v>2</v>
      </c>
      <c r="E159" s="15">
        <f t="shared" si="10"/>
        <v>287.66666666666669</v>
      </c>
      <c r="F159" s="15">
        <f t="shared" si="13"/>
        <v>242.5</v>
      </c>
      <c r="G159" s="15">
        <f t="shared" si="11"/>
        <v>-201.5</v>
      </c>
      <c r="H159" s="15">
        <f t="shared" si="14"/>
        <v>201.5</v>
      </c>
      <c r="I159" s="15">
        <f>SUMSQ($G$8:G159)/(B159-6)</f>
        <v>32867.041311710505</v>
      </c>
      <c r="J159" s="15">
        <f>SUM($H$8:H159)/(B159-6)</f>
        <v>146.25554824561408</v>
      </c>
      <c r="K159" s="15">
        <f t="shared" si="12"/>
        <v>45.382882882882889</v>
      </c>
      <c r="L159" s="15">
        <f>AVERAGE($K$8:K159)</f>
        <v>34.090261408016588</v>
      </c>
      <c r="M159" s="15">
        <f>SUM($G$8:G159)/H159</f>
        <v>4.8925359801488675</v>
      </c>
    </row>
    <row r="160" spans="1:13" x14ac:dyDescent="0.3">
      <c r="A160" s="17">
        <v>41148.708333333336</v>
      </c>
      <c r="B160" s="13">
        <v>159</v>
      </c>
      <c r="C160" s="15">
        <v>844.428</v>
      </c>
      <c r="D160" s="15" t="s">
        <v>2</v>
      </c>
      <c r="E160" s="15">
        <f t="shared" si="10"/>
        <v>389.57133333333331</v>
      </c>
      <c r="F160" s="15">
        <f t="shared" si="13"/>
        <v>287.66666666666669</v>
      </c>
      <c r="G160" s="15">
        <f t="shared" si="11"/>
        <v>-556.76133333333337</v>
      </c>
      <c r="H160" s="15">
        <f t="shared" si="14"/>
        <v>556.76133333333337</v>
      </c>
      <c r="I160" s="15">
        <f>SUMSQ($G$8:G160)/(B160-6)</f>
        <v>34678.257919445146</v>
      </c>
      <c r="J160" s="15">
        <f>SUM($H$8:H160)/(B160-6)</f>
        <v>148.93859259259264</v>
      </c>
      <c r="K160" s="15">
        <f t="shared" si="12"/>
        <v>65.933547126970367</v>
      </c>
      <c r="L160" s="15">
        <f>AVERAGE($K$8:K160)</f>
        <v>34.298387458467268</v>
      </c>
      <c r="M160" s="15">
        <f>SUM($G$8:G160)/H160</f>
        <v>0.77067971674277569</v>
      </c>
    </row>
    <row r="161" spans="1:13" x14ac:dyDescent="0.3">
      <c r="A161" s="17">
        <v>41148.75</v>
      </c>
      <c r="B161" s="13">
        <v>160</v>
      </c>
      <c r="C161" s="15">
        <v>811.56399999999996</v>
      </c>
      <c r="D161" s="15" t="s">
        <v>2</v>
      </c>
      <c r="E161" s="15">
        <f t="shared" si="10"/>
        <v>480.83199999999994</v>
      </c>
      <c r="F161" s="15">
        <f t="shared" si="13"/>
        <v>389.57133333333331</v>
      </c>
      <c r="G161" s="15">
        <f t="shared" si="11"/>
        <v>-421.99266666666665</v>
      </c>
      <c r="H161" s="15">
        <f t="shared" si="14"/>
        <v>421.99266666666665</v>
      </c>
      <c r="I161" s="15">
        <f>SUMSQ($G$8:G161)/(B161-6)</f>
        <v>35609.423846724363</v>
      </c>
      <c r="J161" s="15">
        <f>SUM($H$8:H161)/(B161-6)</f>
        <v>150.71167099567103</v>
      </c>
      <c r="K161" s="15">
        <f t="shared" si="12"/>
        <v>51.997460048334652</v>
      </c>
      <c r="L161" s="15">
        <f>AVERAGE($K$8:K161)</f>
        <v>34.413316501258613</v>
      </c>
      <c r="M161" s="15">
        <f>SUM($G$8:G161)/H161</f>
        <v>1.6805979250816686E-2</v>
      </c>
    </row>
    <row r="162" spans="1:13" x14ac:dyDescent="0.3">
      <c r="A162" s="17">
        <v>41148.791666666664</v>
      </c>
      <c r="B162" s="13">
        <v>161</v>
      </c>
      <c r="C162" s="15">
        <v>573</v>
      </c>
      <c r="D162" s="15" t="s">
        <v>2</v>
      </c>
      <c r="E162" s="15">
        <f t="shared" si="10"/>
        <v>527.66533333333325</v>
      </c>
      <c r="F162" s="15">
        <f t="shared" si="13"/>
        <v>480.83199999999994</v>
      </c>
      <c r="G162" s="15">
        <f t="shared" si="11"/>
        <v>-92.168000000000063</v>
      </c>
      <c r="H162" s="15">
        <f t="shared" si="14"/>
        <v>92.168000000000063</v>
      </c>
      <c r="I162" s="15">
        <f>SUMSQ($G$8:G162)/(B162-6)</f>
        <v>35434.491694319695</v>
      </c>
      <c r="J162" s="15">
        <f>SUM($H$8:H162)/(B162-6)</f>
        <v>150.33396989247316</v>
      </c>
      <c r="K162" s="15">
        <f t="shared" si="12"/>
        <v>16.085165794066327</v>
      </c>
      <c r="L162" s="15">
        <f>AVERAGE($K$8:K162)</f>
        <v>34.295070367663826</v>
      </c>
      <c r="M162" s="15">
        <f>SUM($G$8:G162)/H162</f>
        <v>-0.92305355437899494</v>
      </c>
    </row>
    <row r="163" spans="1:13" x14ac:dyDescent="0.3">
      <c r="A163" s="17">
        <v>41148.833333333336</v>
      </c>
      <c r="B163" s="13">
        <v>162</v>
      </c>
      <c r="C163" s="15">
        <v>416</v>
      </c>
      <c r="D163" s="15" t="s">
        <v>2</v>
      </c>
      <c r="E163" s="15">
        <f t="shared" si="10"/>
        <v>561.83199999999999</v>
      </c>
      <c r="F163" s="15">
        <f t="shared" si="13"/>
        <v>527.66533333333325</v>
      </c>
      <c r="G163" s="15">
        <f t="shared" si="11"/>
        <v>111.66533333333325</v>
      </c>
      <c r="H163" s="15">
        <f t="shared" si="14"/>
        <v>111.66533333333325</v>
      </c>
      <c r="I163" s="15">
        <f>SUMSQ($G$8:G163)/(B163-6)</f>
        <v>35287.277944153822</v>
      </c>
      <c r="J163" s="15">
        <f>SUM($H$8:H163)/(B163-6)</f>
        <v>150.08609401709407</v>
      </c>
      <c r="K163" s="15">
        <f t="shared" si="12"/>
        <v>26.842628205128182</v>
      </c>
      <c r="L163" s="15">
        <f>AVERAGE($K$8:K163)</f>
        <v>34.247298302519361</v>
      </c>
      <c r="M163" s="15">
        <f>SUM($G$8:G163)/H163</f>
        <v>0.23811627601520624</v>
      </c>
    </row>
    <row r="164" spans="1:13" x14ac:dyDescent="0.3">
      <c r="A164" s="17">
        <v>41149.625</v>
      </c>
      <c r="B164" s="13">
        <v>163</v>
      </c>
      <c r="C164" s="15">
        <v>317</v>
      </c>
      <c r="D164" s="15" t="s">
        <v>2</v>
      </c>
      <c r="E164" s="15">
        <f t="shared" si="10"/>
        <v>567.66533333333325</v>
      </c>
      <c r="F164" s="15">
        <f t="shared" si="13"/>
        <v>561.83199999999999</v>
      </c>
      <c r="G164" s="15">
        <f t="shared" si="11"/>
        <v>244.83199999999999</v>
      </c>
      <c r="H164" s="15">
        <f t="shared" si="14"/>
        <v>244.83199999999999</v>
      </c>
      <c r="I164" s="15">
        <f>SUMSQ($G$8:G164)/(B164-6)</f>
        <v>35444.3189013503</v>
      </c>
      <c r="J164" s="15">
        <f>SUM($H$8:H164)/(B164-6)</f>
        <v>150.68957112526545</v>
      </c>
      <c r="K164" s="15">
        <f t="shared" si="12"/>
        <v>77.234069400630915</v>
      </c>
      <c r="L164" s="15">
        <f>AVERAGE($K$8:K164)</f>
        <v>34.521099392316252</v>
      </c>
      <c r="M164" s="15">
        <f>SUM($G$8:G164)/H164</f>
        <v>1.108602361347087</v>
      </c>
    </row>
    <row r="165" spans="1:13" x14ac:dyDescent="0.3">
      <c r="A165" s="17">
        <v>41149.666666666664</v>
      </c>
      <c r="B165" s="13">
        <v>164</v>
      </c>
      <c r="C165" s="15">
        <v>480</v>
      </c>
      <c r="D165" s="15" t="s">
        <v>2</v>
      </c>
      <c r="E165" s="15">
        <f t="shared" si="10"/>
        <v>573.66533333333336</v>
      </c>
      <c r="F165" s="15">
        <f t="shared" si="13"/>
        <v>567.66533333333325</v>
      </c>
      <c r="G165" s="15">
        <f t="shared" si="11"/>
        <v>87.665333333333251</v>
      </c>
      <c r="H165" s="15">
        <f t="shared" si="14"/>
        <v>87.665333333333251</v>
      </c>
      <c r="I165" s="15">
        <f>SUMSQ($G$8:G165)/(B165-6)</f>
        <v>35268.628342914191</v>
      </c>
      <c r="J165" s="15">
        <f>SUM($H$8:H165)/(B165-6)</f>
        <v>150.29068354430385</v>
      </c>
      <c r="K165" s="15">
        <f t="shared" si="12"/>
        <v>18.263611111111093</v>
      </c>
      <c r="L165" s="15">
        <f>AVERAGE($K$8:K165)</f>
        <v>34.418203896865592</v>
      </c>
      <c r="M165" s="15">
        <f>SUM($G$8:G165)/H165</f>
        <v>4.0961079255957911</v>
      </c>
    </row>
    <row r="166" spans="1:13" x14ac:dyDescent="0.3">
      <c r="A166" s="17">
        <v>41149.708333333336</v>
      </c>
      <c r="B166" s="13">
        <v>165</v>
      </c>
      <c r="C166" s="15">
        <v>844.428</v>
      </c>
      <c r="D166" s="15" t="s">
        <v>2</v>
      </c>
      <c r="E166" s="15">
        <f t="shared" si="10"/>
        <v>573.66533333333325</v>
      </c>
      <c r="F166" s="15">
        <f t="shared" si="13"/>
        <v>573.66533333333336</v>
      </c>
      <c r="G166" s="15">
        <f t="shared" si="11"/>
        <v>-270.76266666666663</v>
      </c>
      <c r="H166" s="15">
        <f t="shared" si="14"/>
        <v>270.76266666666663</v>
      </c>
      <c r="I166" s="15">
        <f>SUMSQ($G$8:G166)/(B166-6)</f>
        <v>35507.897483276014</v>
      </c>
      <c r="J166" s="15">
        <f>SUM($H$8:H166)/(B166-6)</f>
        <v>151.04836897274637</v>
      </c>
      <c r="K166" s="15">
        <f t="shared" si="12"/>
        <v>32.064624416370208</v>
      </c>
      <c r="L166" s="15">
        <f>AVERAGE($K$8:K166)</f>
        <v>34.403401510195806</v>
      </c>
      <c r="M166" s="15">
        <f>SUM($G$8:G166)/H166</f>
        <v>0.32620449889693043</v>
      </c>
    </row>
    <row r="167" spans="1:13" x14ac:dyDescent="0.3">
      <c r="A167" s="17">
        <v>41149.75</v>
      </c>
      <c r="B167" s="13">
        <v>166</v>
      </c>
      <c r="C167" s="15">
        <v>811.56399999999996</v>
      </c>
      <c r="D167" s="15" t="s">
        <v>2</v>
      </c>
      <c r="E167" s="15">
        <f t="shared" si="10"/>
        <v>573.66533333333325</v>
      </c>
      <c r="F167" s="15">
        <f t="shared" si="13"/>
        <v>573.66533333333325</v>
      </c>
      <c r="G167" s="15">
        <f t="shared" si="11"/>
        <v>-237.89866666666671</v>
      </c>
      <c r="H167" s="15">
        <f t="shared" si="14"/>
        <v>237.89866666666671</v>
      </c>
      <c r="I167" s="15">
        <f>SUMSQ($G$8:G167)/(B167-6)</f>
        <v>35639.696721516651</v>
      </c>
      <c r="J167" s="15">
        <f>SUM($H$8:H167)/(B167-6)</f>
        <v>151.59118333333339</v>
      </c>
      <c r="K167" s="15">
        <f t="shared" si="12"/>
        <v>29.313605170592428</v>
      </c>
      <c r="L167" s="15">
        <f>AVERAGE($K$8:K167)</f>
        <v>34.371590283073282</v>
      </c>
      <c r="M167" s="15">
        <f>SUM($G$8:G167)/H167</f>
        <v>-0.62873268170202756</v>
      </c>
    </row>
    <row r="168" spans="1:13" x14ac:dyDescent="0.3">
      <c r="A168" s="17">
        <v>41149.791666666664</v>
      </c>
      <c r="B168" s="13">
        <v>167</v>
      </c>
      <c r="C168" s="15">
        <v>579.56399999999996</v>
      </c>
      <c r="D168" s="15" t="s">
        <v>2</v>
      </c>
      <c r="E168" s="15">
        <f t="shared" si="10"/>
        <v>574.7593333333333</v>
      </c>
      <c r="F168" s="15">
        <f t="shared" si="13"/>
        <v>573.66533333333325</v>
      </c>
      <c r="G168" s="15">
        <f t="shared" si="11"/>
        <v>-5.8986666666667134</v>
      </c>
      <c r="H168" s="15">
        <f t="shared" si="14"/>
        <v>5.8986666666667134</v>
      </c>
      <c r="I168" s="15">
        <f>SUMSQ($G$8:G168)/(B168-6)</f>
        <v>35418.548259075207</v>
      </c>
      <c r="J168" s="15">
        <f>SUM($H$8:H168)/(B168-6)</f>
        <v>150.68626086956527</v>
      </c>
      <c r="K168" s="15">
        <f t="shared" si="12"/>
        <v>1.0177765814761981</v>
      </c>
      <c r="L168" s="15">
        <f>AVERAGE($K$8:K168)</f>
        <v>34.164423738342862</v>
      </c>
      <c r="M168" s="15">
        <f>SUM($G$8:G168)/H168</f>
        <v>-26.357368896926243</v>
      </c>
    </row>
    <row r="169" spans="1:13" x14ac:dyDescent="0.3">
      <c r="A169" s="17">
        <v>41149.833333333336</v>
      </c>
      <c r="B169" s="13">
        <v>168</v>
      </c>
      <c r="C169" s="15">
        <v>427</v>
      </c>
      <c r="D169" s="15" t="s">
        <v>2</v>
      </c>
      <c r="E169" s="15">
        <f t="shared" si="10"/>
        <v>576.59266666666656</v>
      </c>
      <c r="F169" s="15">
        <f t="shared" si="13"/>
        <v>574.7593333333333</v>
      </c>
      <c r="G169" s="15">
        <f t="shared" si="11"/>
        <v>147.7593333333333</v>
      </c>
      <c r="H169" s="15">
        <f t="shared" si="14"/>
        <v>147.7593333333333</v>
      </c>
      <c r="I169" s="15">
        <f>SUMSQ($G$8:G169)/(B169-6)</f>
        <v>35334.685742581605</v>
      </c>
      <c r="J169" s="15">
        <f>SUM($H$8:H169)/(B169-6)</f>
        <v>150.66819341563792</v>
      </c>
      <c r="K169" s="15">
        <f t="shared" si="12"/>
        <v>34.604059328649484</v>
      </c>
      <c r="L169" s="15">
        <f>AVERAGE($K$8:K169)</f>
        <v>34.167137538283029</v>
      </c>
      <c r="M169" s="15">
        <f>SUM($G$8:G169)/H169</f>
        <v>-5.2206516001269118E-2</v>
      </c>
    </row>
    <row r="170" spans="1:13" x14ac:dyDescent="0.3">
      <c r="A170" s="17">
        <v>41150.625</v>
      </c>
      <c r="B170" s="13">
        <v>169</v>
      </c>
      <c r="C170" s="15">
        <v>338</v>
      </c>
      <c r="D170" s="15" t="s">
        <v>2</v>
      </c>
      <c r="E170" s="15">
        <f t="shared" si="10"/>
        <v>580.09266666666656</v>
      </c>
      <c r="F170" s="15">
        <f t="shared" si="13"/>
        <v>576.59266666666656</v>
      </c>
      <c r="G170" s="15">
        <f t="shared" si="11"/>
        <v>238.59266666666656</v>
      </c>
      <c r="H170" s="15">
        <f t="shared" si="14"/>
        <v>238.59266666666656</v>
      </c>
      <c r="I170" s="15">
        <f>SUMSQ($G$8:G170)/(B170-6)</f>
        <v>35467.150618928412</v>
      </c>
      <c r="J170" s="15">
        <f>SUM($H$8:H170)/(B170-6)</f>
        <v>151.20760736196323</v>
      </c>
      <c r="K170" s="15">
        <f t="shared" si="12"/>
        <v>70.589546351084792</v>
      </c>
      <c r="L170" s="15">
        <f>AVERAGE($K$8:K170)</f>
        <v>34.390587899097767</v>
      </c>
      <c r="M170" s="15">
        <f>SUM($G$8:G170)/H170</f>
        <v>0.96766874645489165</v>
      </c>
    </row>
    <row r="171" spans="1:13" x14ac:dyDescent="0.3">
      <c r="A171" s="17">
        <v>41150.666666666664</v>
      </c>
      <c r="B171" s="13">
        <v>170</v>
      </c>
      <c r="C171" s="15">
        <v>493</v>
      </c>
      <c r="D171" s="15" t="s">
        <v>2</v>
      </c>
      <c r="E171" s="15">
        <f t="shared" si="10"/>
        <v>582.2593333333333</v>
      </c>
      <c r="F171" s="15">
        <f t="shared" si="13"/>
        <v>580.09266666666656</v>
      </c>
      <c r="G171" s="15">
        <f t="shared" si="11"/>
        <v>87.09266666666656</v>
      </c>
      <c r="H171" s="15">
        <f t="shared" si="14"/>
        <v>87.09266666666656</v>
      </c>
      <c r="I171" s="15">
        <f>SUMSQ($G$8:G171)/(B171-6)</f>
        <v>35297.138313856354</v>
      </c>
      <c r="J171" s="15">
        <f>SUM($H$8:H171)/(B171-6)</f>
        <v>150.81666260162606</v>
      </c>
      <c r="K171" s="15">
        <f t="shared" si="12"/>
        <v>17.665855307640278</v>
      </c>
      <c r="L171" s="15">
        <f>AVERAGE($K$8:K171)</f>
        <v>34.288607822320586</v>
      </c>
      <c r="M171" s="15">
        <f>SUM($G$8:G171)/H171</f>
        <v>3.6509541561095462</v>
      </c>
    </row>
    <row r="172" spans="1:13" x14ac:dyDescent="0.3">
      <c r="A172" s="17">
        <v>41150.708333333336</v>
      </c>
      <c r="B172" s="13">
        <v>171</v>
      </c>
      <c r="C172" s="15">
        <v>844.428</v>
      </c>
      <c r="D172" s="15" t="s">
        <v>2</v>
      </c>
      <c r="E172" s="15">
        <f t="shared" si="10"/>
        <v>582.2593333333333</v>
      </c>
      <c r="F172" s="15">
        <f t="shared" si="13"/>
        <v>582.2593333333333</v>
      </c>
      <c r="G172" s="15">
        <f t="shared" si="11"/>
        <v>-262.1686666666667</v>
      </c>
      <c r="H172" s="15">
        <f t="shared" si="14"/>
        <v>262.1686666666667</v>
      </c>
      <c r="I172" s="15">
        <f>SUMSQ($G$8:G172)/(B172-6)</f>
        <v>35499.776322752856</v>
      </c>
      <c r="J172" s="15">
        <f>SUM($H$8:H172)/(B172-6)</f>
        <v>151.49152323232329</v>
      </c>
      <c r="K172" s="15">
        <f t="shared" si="12"/>
        <v>31.046894071095071</v>
      </c>
      <c r="L172" s="15">
        <f>AVERAGE($K$8:K172)</f>
        <v>34.268961072313161</v>
      </c>
      <c r="M172" s="15">
        <f>SUM($G$8:G172)/H172</f>
        <v>0.21285025161917223</v>
      </c>
    </row>
    <row r="173" spans="1:13" x14ac:dyDescent="0.3">
      <c r="A173" s="17">
        <v>41150.75</v>
      </c>
      <c r="B173" s="13">
        <v>172</v>
      </c>
      <c r="C173" s="15">
        <v>811.56399999999996</v>
      </c>
      <c r="D173" s="15" t="s">
        <v>2</v>
      </c>
      <c r="E173" s="15">
        <f t="shared" si="10"/>
        <v>582.2593333333333</v>
      </c>
      <c r="F173" s="15">
        <f t="shared" si="13"/>
        <v>582.2593333333333</v>
      </c>
      <c r="G173" s="15">
        <f t="shared" si="11"/>
        <v>-229.30466666666666</v>
      </c>
      <c r="H173" s="15">
        <f t="shared" si="14"/>
        <v>229.30466666666666</v>
      </c>
      <c r="I173" s="15">
        <f>SUMSQ($G$8:G173)/(B173-6)</f>
        <v>35602.673032586332</v>
      </c>
      <c r="J173" s="15">
        <f>SUM($H$8:H173)/(B173-6)</f>
        <v>151.96027710843379</v>
      </c>
      <c r="K173" s="15">
        <f t="shared" si="12"/>
        <v>28.254662191357266</v>
      </c>
      <c r="L173" s="15">
        <f>AVERAGE($K$8:K173)</f>
        <v>34.232730356162826</v>
      </c>
      <c r="M173" s="15">
        <f>SUM($G$8:G173)/H173</f>
        <v>-0.7566439991045556</v>
      </c>
    </row>
    <row r="174" spans="1:13" x14ac:dyDescent="0.3">
      <c r="A174" s="17">
        <v>41150.791666666664</v>
      </c>
      <c r="B174" s="13">
        <v>173</v>
      </c>
      <c r="C174" s="15">
        <v>579.56399999999996</v>
      </c>
      <c r="D174" s="15" t="s">
        <v>2</v>
      </c>
      <c r="E174" s="15">
        <f t="shared" si="10"/>
        <v>582.2593333333333</v>
      </c>
      <c r="F174" s="15">
        <f t="shared" si="13"/>
        <v>582.2593333333333</v>
      </c>
      <c r="G174" s="15">
        <f t="shared" si="11"/>
        <v>2.6953333333333376</v>
      </c>
      <c r="H174" s="15">
        <f t="shared" si="14"/>
        <v>2.6953333333333376</v>
      </c>
      <c r="I174" s="15">
        <f>SUMSQ($G$8:G174)/(B174-6)</f>
        <v>35389.526875635383</v>
      </c>
      <c r="J174" s="15">
        <f>SUM($H$8:H174)/(B174-6)</f>
        <v>151.06647504990025</v>
      </c>
      <c r="K174" s="15">
        <f t="shared" si="12"/>
        <v>0.46506224219125719</v>
      </c>
      <c r="L174" s="15">
        <f>AVERAGE($K$8:K174)</f>
        <v>34.030528750689939</v>
      </c>
      <c r="M174" s="15">
        <f>SUM($G$8:G174)/H174</f>
        <v>-63.371258966115569</v>
      </c>
    </row>
    <row r="175" spans="1:13" x14ac:dyDescent="0.3">
      <c r="A175" s="17">
        <v>41150.833333333336</v>
      </c>
      <c r="B175" s="13">
        <v>174</v>
      </c>
      <c r="C175" s="15">
        <v>427</v>
      </c>
      <c r="D175" s="15" t="s">
        <v>2</v>
      </c>
      <c r="E175" s="15">
        <f t="shared" si="10"/>
        <v>582.2593333333333</v>
      </c>
      <c r="F175" s="15">
        <f t="shared" si="13"/>
        <v>582.2593333333333</v>
      </c>
      <c r="G175" s="15">
        <f t="shared" si="11"/>
        <v>155.2593333333333</v>
      </c>
      <c r="H175" s="15">
        <f t="shared" si="14"/>
        <v>155.2593333333333</v>
      </c>
      <c r="I175" s="15">
        <f>SUMSQ($G$8:G175)/(B175-6)</f>
        <v>35322.359814394171</v>
      </c>
      <c r="J175" s="15">
        <f>SUM($H$8:H175)/(B175-6)</f>
        <v>151.09143253968259</v>
      </c>
      <c r="K175" s="15">
        <f t="shared" si="12"/>
        <v>36.360499609679934</v>
      </c>
      <c r="L175" s="15">
        <f>AVERAGE($K$8:K175)</f>
        <v>34.044397624850596</v>
      </c>
      <c r="M175" s="15">
        <f>SUM($G$8:G175)/H175</f>
        <v>-0.10013783390372961</v>
      </c>
    </row>
    <row r="176" spans="1:13" x14ac:dyDescent="0.3">
      <c r="A176" s="17">
        <v>41151.625</v>
      </c>
      <c r="B176" s="13">
        <v>175</v>
      </c>
      <c r="C176" s="15">
        <v>338</v>
      </c>
      <c r="D176" s="15" t="s">
        <v>2</v>
      </c>
      <c r="E176" s="15">
        <f t="shared" si="10"/>
        <v>582.2593333333333</v>
      </c>
      <c r="F176" s="15">
        <f t="shared" si="13"/>
        <v>582.2593333333333</v>
      </c>
      <c r="G176" s="15">
        <f t="shared" si="11"/>
        <v>244.2593333333333</v>
      </c>
      <c r="H176" s="15">
        <f t="shared" si="14"/>
        <v>244.2593333333333</v>
      </c>
      <c r="I176" s="15">
        <f>SUMSQ($G$8:G176)/(B176-6)</f>
        <v>35466.385033956598</v>
      </c>
      <c r="J176" s="15">
        <f>SUM($H$8:H176)/(B176-6)</f>
        <v>151.64272189349117</v>
      </c>
      <c r="K176" s="15">
        <f t="shared" si="12"/>
        <v>72.266074950690324</v>
      </c>
      <c r="L176" s="15">
        <f>AVERAGE($K$8:K176)</f>
        <v>34.270561396009413</v>
      </c>
      <c r="M176" s="15">
        <f>SUM($G$8:G176)/H176</f>
        <v>0.93634907161512582</v>
      </c>
    </row>
    <row r="177" spans="1:13" x14ac:dyDescent="0.3">
      <c r="A177" s="17">
        <v>41151.666666666664</v>
      </c>
      <c r="B177" s="13">
        <v>176</v>
      </c>
      <c r="C177" s="15">
        <v>482</v>
      </c>
      <c r="D177" s="15" t="s">
        <v>2</v>
      </c>
      <c r="E177" s="15">
        <f t="shared" si="10"/>
        <v>580.42600000000004</v>
      </c>
      <c r="F177" s="15">
        <f t="shared" si="13"/>
        <v>582.2593333333333</v>
      </c>
      <c r="G177" s="15">
        <f t="shared" si="11"/>
        <v>100.2593333333333</v>
      </c>
      <c r="H177" s="15">
        <f t="shared" si="14"/>
        <v>100.2593333333333</v>
      </c>
      <c r="I177" s="15">
        <f>SUMSQ($G$8:G177)/(B177-6)</f>
        <v>35316.888262700639</v>
      </c>
      <c r="J177" s="15">
        <f>SUM($H$8:H177)/(B177-6)</f>
        <v>151.34046666666669</v>
      </c>
      <c r="K177" s="15">
        <f t="shared" si="12"/>
        <v>20.800691562932219</v>
      </c>
      <c r="L177" s="15">
        <f>AVERAGE($K$8:K177)</f>
        <v>34.191326867579548</v>
      </c>
      <c r="M177" s="15">
        <f>SUM($G$8:G177)/H177</f>
        <v>3.281204077425838</v>
      </c>
    </row>
    <row r="178" spans="1:13" x14ac:dyDescent="0.3">
      <c r="A178" s="17">
        <v>41151.708333333336</v>
      </c>
      <c r="B178" s="13">
        <v>177</v>
      </c>
      <c r="C178" s="15">
        <v>844</v>
      </c>
      <c r="D178" s="15" t="s">
        <v>2</v>
      </c>
      <c r="E178" s="15">
        <f t="shared" si="10"/>
        <v>580.35466666666662</v>
      </c>
      <c r="F178" s="15">
        <f t="shared" si="13"/>
        <v>580.42600000000004</v>
      </c>
      <c r="G178" s="15">
        <f t="shared" si="11"/>
        <v>-263.57399999999996</v>
      </c>
      <c r="H178" s="15">
        <f t="shared" si="14"/>
        <v>263.57399999999996</v>
      </c>
      <c r="I178" s="15">
        <f>SUMSQ($G$8:G178)/(B178-6)</f>
        <v>35516.621392602981</v>
      </c>
      <c r="J178" s="15">
        <f>SUM($H$8:H178)/(B178-6)</f>
        <v>151.99680311890842</v>
      </c>
      <c r="K178" s="15">
        <f t="shared" si="12"/>
        <v>31.229146919431273</v>
      </c>
      <c r="L178" s="15">
        <f>AVERAGE($K$8:K178)</f>
        <v>34.174004177824294</v>
      </c>
      <c r="M178" s="15">
        <f>SUM($G$8:G178)/H178</f>
        <v>0.24811754320733281</v>
      </c>
    </row>
    <row r="179" spans="1:13" x14ac:dyDescent="0.3">
      <c r="A179" s="17">
        <v>41151.75</v>
      </c>
      <c r="B179" s="13">
        <v>178</v>
      </c>
      <c r="C179" s="15">
        <v>811.56399999999996</v>
      </c>
      <c r="D179" s="15" t="s">
        <v>2</v>
      </c>
      <c r="E179" s="15">
        <f t="shared" si="10"/>
        <v>580.35466666666662</v>
      </c>
      <c r="F179" s="15">
        <f t="shared" si="13"/>
        <v>580.35466666666662</v>
      </c>
      <c r="G179" s="15">
        <f t="shared" si="11"/>
        <v>-231.20933333333335</v>
      </c>
      <c r="H179" s="15">
        <f t="shared" si="14"/>
        <v>231.20933333333335</v>
      </c>
      <c r="I179" s="15">
        <f>SUMSQ($G$8:G179)/(B179-6)</f>
        <v>35620.930313695084</v>
      </c>
      <c r="J179" s="15">
        <f>SUM($H$8:H179)/(B179-6)</f>
        <v>152.45734108527134</v>
      </c>
      <c r="K179" s="15">
        <f t="shared" si="12"/>
        <v>28.489353068067754</v>
      </c>
      <c r="L179" s="15">
        <f>AVERAGE($K$8:K179)</f>
        <v>34.140953880674545</v>
      </c>
      <c r="M179" s="15">
        <f>SUM($G$8:G179)/H179</f>
        <v>-0.71715098006425837</v>
      </c>
    </row>
    <row r="180" spans="1:13" x14ac:dyDescent="0.3">
      <c r="A180" s="17">
        <v>41151.791666666664</v>
      </c>
      <c r="B180" s="13">
        <v>179</v>
      </c>
      <c r="C180" s="15">
        <v>579.56399999999996</v>
      </c>
      <c r="D180" s="15" t="s">
        <v>2</v>
      </c>
      <c r="E180" s="15">
        <f t="shared" si="10"/>
        <v>580.35466666666662</v>
      </c>
      <c r="F180" s="15">
        <f t="shared" si="13"/>
        <v>580.35466666666662</v>
      </c>
      <c r="G180" s="15">
        <f t="shared" si="11"/>
        <v>0.79066666666665242</v>
      </c>
      <c r="H180" s="15">
        <f t="shared" si="14"/>
        <v>0.79066666666665242</v>
      </c>
      <c r="I180" s="15">
        <f>SUMSQ($G$8:G180)/(B180-6)</f>
        <v>35415.032596007703</v>
      </c>
      <c r="J180" s="15">
        <f>SUM($H$8:H180)/(B180-6)</f>
        <v>151.58065510597305</v>
      </c>
      <c r="K180" s="15">
        <f t="shared" si="12"/>
        <v>0.13642439258936934</v>
      </c>
      <c r="L180" s="15">
        <f>AVERAGE($K$8:K180)</f>
        <v>33.944395906754977</v>
      </c>
      <c r="M180" s="15">
        <f>SUM($G$8:G180)/H180</f>
        <v>-208.71163575043019</v>
      </c>
    </row>
    <row r="181" spans="1:13" x14ac:dyDescent="0.3">
      <c r="A181" s="17">
        <v>41151.833333333336</v>
      </c>
      <c r="B181" s="13">
        <v>180</v>
      </c>
      <c r="C181" s="15">
        <v>427</v>
      </c>
      <c r="D181" s="15" t="s">
        <v>2</v>
      </c>
      <c r="E181" s="15">
        <f t="shared" si="10"/>
        <v>580.35466666666662</v>
      </c>
      <c r="F181" s="15">
        <f t="shared" si="13"/>
        <v>580.35466666666662</v>
      </c>
      <c r="G181" s="15">
        <f t="shared" si="11"/>
        <v>153.35466666666662</v>
      </c>
      <c r="H181" s="15">
        <f t="shared" si="14"/>
        <v>153.35466666666662</v>
      </c>
      <c r="I181" s="15">
        <f>SUMSQ($G$8:G181)/(B181-6)</f>
        <v>35346.656855734349</v>
      </c>
      <c r="J181" s="15">
        <f>SUM($H$8:H181)/(B181-6)</f>
        <v>151.59085057471268</v>
      </c>
      <c r="K181" s="15">
        <f t="shared" si="12"/>
        <v>35.914441842310687</v>
      </c>
      <c r="L181" s="15">
        <f>AVERAGE($K$8:K181)</f>
        <v>33.955718009832886</v>
      </c>
      <c r="M181" s="15">
        <f>SUM($G$8:G181)/H181</f>
        <v>-7.6076371983053795E-2</v>
      </c>
    </row>
    <row r="182" spans="1:13" x14ac:dyDescent="0.3">
      <c r="A182" s="17">
        <v>41152.625</v>
      </c>
      <c r="B182" s="13">
        <v>181</v>
      </c>
      <c r="C182" s="15">
        <v>499</v>
      </c>
      <c r="D182" s="15" t="s">
        <v>2</v>
      </c>
      <c r="E182" s="15">
        <f t="shared" si="10"/>
        <v>607.18799999999999</v>
      </c>
      <c r="F182" s="15">
        <f t="shared" si="13"/>
        <v>580.35466666666662</v>
      </c>
      <c r="G182" s="15">
        <f t="shared" si="11"/>
        <v>81.354666666666617</v>
      </c>
      <c r="H182" s="15">
        <f t="shared" si="14"/>
        <v>81.354666666666617</v>
      </c>
      <c r="I182" s="15">
        <f>SUMSQ($G$8:G182)/(B182-6)</f>
        <v>35182.496426778409</v>
      </c>
      <c r="J182" s="15">
        <f>SUM($H$8:H182)/(B182-6)</f>
        <v>151.18950095238097</v>
      </c>
      <c r="K182" s="15">
        <f t="shared" si="12"/>
        <v>16.303540414161645</v>
      </c>
      <c r="L182" s="15">
        <f>AVERAGE($K$8:K182)</f>
        <v>33.854848423571909</v>
      </c>
      <c r="M182" s="15">
        <f>SUM($G$8:G182)/H182</f>
        <v>0.85659499147759732</v>
      </c>
    </row>
    <row r="183" spans="1:13" x14ac:dyDescent="0.3">
      <c r="A183" s="17">
        <v>41152.666666666664</v>
      </c>
      <c r="B183" s="13">
        <v>182</v>
      </c>
      <c r="C183" s="15">
        <v>528</v>
      </c>
      <c r="D183" s="15" t="s">
        <v>2</v>
      </c>
      <c r="E183" s="15">
        <f t="shared" si="10"/>
        <v>614.85466666666662</v>
      </c>
      <c r="F183" s="15">
        <f t="shared" si="13"/>
        <v>607.18799999999999</v>
      </c>
      <c r="G183" s="15">
        <f t="shared" si="11"/>
        <v>79.187999999999988</v>
      </c>
      <c r="H183" s="15">
        <f t="shared" si="14"/>
        <v>79.187999999999988</v>
      </c>
      <c r="I183" s="15">
        <f>SUMSQ($G$8:G183)/(B183-6)</f>
        <v>35018.225079717165</v>
      </c>
      <c r="J183" s="15">
        <f>SUM($H$8:H183)/(B183-6)</f>
        <v>150.78040151515154</v>
      </c>
      <c r="K183" s="15">
        <f t="shared" si="12"/>
        <v>14.997727272727271</v>
      </c>
      <c r="L183" s="15">
        <f>AVERAGE($K$8:K183)</f>
        <v>33.747705689760295</v>
      </c>
      <c r="M183" s="15">
        <f>SUM($G$8:G183)/H183</f>
        <v>1.8800323281304754</v>
      </c>
    </row>
    <row r="184" spans="1:13" x14ac:dyDescent="0.3">
      <c r="A184" s="17">
        <v>41152.708333333336</v>
      </c>
      <c r="B184" s="13">
        <v>183</v>
      </c>
      <c r="C184" s="15">
        <v>617</v>
      </c>
      <c r="D184" s="15" t="s">
        <v>2</v>
      </c>
      <c r="E184" s="15">
        <f t="shared" si="10"/>
        <v>577.02133333333325</v>
      </c>
      <c r="F184" s="15">
        <f t="shared" si="13"/>
        <v>614.85466666666662</v>
      </c>
      <c r="G184" s="15">
        <f t="shared" si="11"/>
        <v>-2.1453333333333831</v>
      </c>
      <c r="H184" s="15">
        <f t="shared" si="14"/>
        <v>2.1453333333333831</v>
      </c>
      <c r="I184" s="15">
        <f>SUMSQ($G$8:G184)/(B184-6)</f>
        <v>34820.408002741991</v>
      </c>
      <c r="J184" s="15">
        <f>SUM($H$8:H184)/(B184-6)</f>
        <v>149.94065536723164</v>
      </c>
      <c r="K184" s="15">
        <f t="shared" si="12"/>
        <v>0.34770394381416259</v>
      </c>
      <c r="L184" s="15">
        <f>AVERAGE($K$8:K184)</f>
        <v>33.559005114924439</v>
      </c>
      <c r="M184" s="15">
        <f>SUM($G$8:G184)/H184</f>
        <v>68.395276569294253</v>
      </c>
    </row>
    <row r="185" spans="1:13" x14ac:dyDescent="0.3">
      <c r="A185" s="17">
        <v>41152.75</v>
      </c>
      <c r="B185" s="13">
        <v>184</v>
      </c>
      <c r="C185" s="15">
        <v>546</v>
      </c>
      <c r="D185" s="15" t="s">
        <v>2</v>
      </c>
      <c r="E185" s="15">
        <f t="shared" si="10"/>
        <v>532.76066666666668</v>
      </c>
      <c r="F185" s="15">
        <f t="shared" si="13"/>
        <v>577.02133333333325</v>
      </c>
      <c r="G185" s="15">
        <f t="shared" si="11"/>
        <v>31.021333333333246</v>
      </c>
      <c r="H185" s="15">
        <f t="shared" si="14"/>
        <v>31.021333333333246</v>
      </c>
      <c r="I185" s="15">
        <f>SUMSQ($G$8:G185)/(B185-6)</f>
        <v>34630.194042736577</v>
      </c>
      <c r="J185" s="15">
        <f>SUM($H$8:H185)/(B185-6)</f>
        <v>149.27256928838952</v>
      </c>
      <c r="K185" s="15">
        <f t="shared" si="12"/>
        <v>5.6815628815628658</v>
      </c>
      <c r="L185" s="15">
        <f>AVERAGE($K$8:K185)</f>
        <v>33.40239027091679</v>
      </c>
      <c r="M185" s="15">
        <f>SUM($G$8:G185)/H185</f>
        <v>5.7299922633885201</v>
      </c>
    </row>
    <row r="186" spans="1:13" x14ac:dyDescent="0.3">
      <c r="A186" s="17">
        <v>41152.791666666664</v>
      </c>
      <c r="B186" s="13">
        <v>185</v>
      </c>
      <c r="C186" s="15">
        <v>452</v>
      </c>
      <c r="D186" s="15" t="s">
        <v>2</v>
      </c>
      <c r="E186" s="15">
        <f t="shared" si="10"/>
        <v>511.5</v>
      </c>
      <c r="F186" s="15">
        <f t="shared" si="13"/>
        <v>532.76066666666668</v>
      </c>
      <c r="G186" s="15">
        <f t="shared" si="11"/>
        <v>80.76066666666668</v>
      </c>
      <c r="H186" s="15">
        <f t="shared" si="14"/>
        <v>80.76066666666668</v>
      </c>
      <c r="I186" s="15">
        <f>SUMSQ($G$8:G186)/(B186-6)</f>
        <v>34473.166619483549</v>
      </c>
      <c r="J186" s="15">
        <f>SUM($H$8:H186)/(B186-6)</f>
        <v>148.88982122905028</v>
      </c>
      <c r="K186" s="15">
        <f t="shared" si="12"/>
        <v>17.867404129793513</v>
      </c>
      <c r="L186" s="15">
        <f>AVERAGE($K$8:K186)</f>
        <v>33.315602638843473</v>
      </c>
      <c r="M186" s="15">
        <f>SUM($G$8:G186)/H186</f>
        <v>3.2009724205677172</v>
      </c>
    </row>
    <row r="187" spans="1:13" x14ac:dyDescent="0.3">
      <c r="A187" s="17">
        <v>41152.833333333336</v>
      </c>
      <c r="B187" s="13">
        <v>186</v>
      </c>
      <c r="C187" s="15">
        <v>356</v>
      </c>
      <c r="D187" s="15" t="s">
        <v>2</v>
      </c>
      <c r="E187" s="15">
        <f t="shared" si="10"/>
        <v>499.66666666666669</v>
      </c>
      <c r="F187" s="15">
        <f t="shared" si="13"/>
        <v>511.5</v>
      </c>
      <c r="G187" s="15">
        <f t="shared" si="11"/>
        <v>155.5</v>
      </c>
      <c r="H187" s="15">
        <f t="shared" si="14"/>
        <v>155.5</v>
      </c>
      <c r="I187" s="15">
        <f>SUMSQ($G$8:G187)/(B187-6)</f>
        <v>34415.983749375308</v>
      </c>
      <c r="J187" s="15">
        <f>SUM($H$8:H187)/(B187-6)</f>
        <v>148.92654444444446</v>
      </c>
      <c r="K187" s="15">
        <f t="shared" si="12"/>
        <v>43.679775280898873</v>
      </c>
      <c r="L187" s="15">
        <f>AVERAGE($K$8:K187)</f>
        <v>33.373181375743783</v>
      </c>
      <c r="M187" s="15">
        <f>SUM($G$8:G187)/H187</f>
        <v>2.6624608788852901</v>
      </c>
    </row>
    <row r="188" spans="1:13" x14ac:dyDescent="0.3">
      <c r="A188" s="17">
        <v>41153.625</v>
      </c>
      <c r="B188" s="13">
        <v>187</v>
      </c>
      <c r="C188" s="15">
        <v>499</v>
      </c>
      <c r="D188" s="15" t="s">
        <v>2</v>
      </c>
      <c r="E188" s="15">
        <f t="shared" si="10"/>
        <v>499.66666666666669</v>
      </c>
      <c r="F188" s="15">
        <f t="shared" si="13"/>
        <v>499.66666666666669</v>
      </c>
      <c r="G188" s="15">
        <f t="shared" si="11"/>
        <v>0.66666666666668561</v>
      </c>
      <c r="H188" s="15">
        <f t="shared" si="14"/>
        <v>0.66666666666668561</v>
      </c>
      <c r="I188" s="15">
        <f>SUMSQ($G$8:G188)/(B188-6)</f>
        <v>34225.842648243088</v>
      </c>
      <c r="J188" s="15">
        <f>SUM($H$8:H188)/(B188-6)</f>
        <v>148.10742909760592</v>
      </c>
      <c r="K188" s="15">
        <f t="shared" si="12"/>
        <v>0.13360053440214142</v>
      </c>
      <c r="L188" s="15">
        <f>AVERAGE($K$8:K188)</f>
        <v>33.189537282697692</v>
      </c>
      <c r="M188" s="15">
        <f>SUM($G$8:G188)/H188</f>
        <v>622.01899999997624</v>
      </c>
    </row>
    <row r="189" spans="1:13" x14ac:dyDescent="0.3">
      <c r="A189" s="17">
        <v>41153.666666666664</v>
      </c>
      <c r="B189" s="13">
        <v>188</v>
      </c>
      <c r="C189" s="15">
        <v>462</v>
      </c>
      <c r="D189" s="15" t="s">
        <v>2</v>
      </c>
      <c r="E189" s="15">
        <f t="shared" si="10"/>
        <v>488.66666666666669</v>
      </c>
      <c r="F189" s="15">
        <f t="shared" si="13"/>
        <v>499.66666666666669</v>
      </c>
      <c r="G189" s="15">
        <f t="shared" si="11"/>
        <v>37.666666666666686</v>
      </c>
      <c r="H189" s="15">
        <f t="shared" si="14"/>
        <v>37.666666666666686</v>
      </c>
      <c r="I189" s="15">
        <f>SUMSQ($G$8:G189)/(B189-6)</f>
        <v>34045.584050053723</v>
      </c>
      <c r="J189" s="15">
        <f>SUM($H$8:H189)/(B189-6)</f>
        <v>147.50061172161173</v>
      </c>
      <c r="K189" s="15">
        <f t="shared" si="12"/>
        <v>8.1529581529581581</v>
      </c>
      <c r="L189" s="15">
        <f>AVERAGE($K$8:K189)</f>
        <v>33.05197366110572</v>
      </c>
      <c r="M189" s="15">
        <f>SUM($G$8:G189)/H189</f>
        <v>12.009185840707852</v>
      </c>
    </row>
    <row r="190" spans="1:13" x14ac:dyDescent="0.3">
      <c r="A190" s="17">
        <v>41153.708333333336</v>
      </c>
      <c r="B190" s="13">
        <v>189</v>
      </c>
      <c r="C190" s="15">
        <v>463</v>
      </c>
      <c r="D190" s="15" t="s">
        <v>2</v>
      </c>
      <c r="E190" s="15">
        <f t="shared" si="10"/>
        <v>463</v>
      </c>
      <c r="F190" s="15">
        <f t="shared" si="13"/>
        <v>488.66666666666669</v>
      </c>
      <c r="G190" s="15">
        <f t="shared" si="11"/>
        <v>25.666666666666686</v>
      </c>
      <c r="H190" s="15">
        <f t="shared" si="14"/>
        <v>25.666666666666686</v>
      </c>
      <c r="I190" s="15">
        <f>SUMSQ($G$8:G190)/(B190-6)</f>
        <v>33863.142485724347</v>
      </c>
      <c r="J190" s="15">
        <f>SUM($H$8:H190)/(B190-6)</f>
        <v>146.83485245901642</v>
      </c>
      <c r="K190" s="15">
        <f t="shared" si="12"/>
        <v>5.543556515478766</v>
      </c>
      <c r="L190" s="15">
        <f>AVERAGE($K$8:K190)</f>
        <v>32.901654441730706</v>
      </c>
      <c r="M190" s="15">
        <f>SUM($G$8:G190)/H190</f>
        <v>18.62387012986996</v>
      </c>
    </row>
    <row r="191" spans="1:13" x14ac:dyDescent="0.3">
      <c r="A191" s="17">
        <v>41153.75</v>
      </c>
      <c r="B191" s="13">
        <v>190</v>
      </c>
      <c r="C191" s="15">
        <v>442</v>
      </c>
      <c r="D191" s="15" t="s">
        <v>2</v>
      </c>
      <c r="E191" s="15">
        <f t="shared" si="10"/>
        <v>445.66666666666669</v>
      </c>
      <c r="F191" s="15">
        <f t="shared" si="13"/>
        <v>463</v>
      </c>
      <c r="G191" s="15">
        <f t="shared" si="11"/>
        <v>21</v>
      </c>
      <c r="H191" s="15">
        <f t="shared" si="14"/>
        <v>21</v>
      </c>
      <c r="I191" s="15">
        <f>SUMSQ($G$8:G191)/(B191-6)</f>
        <v>33681.500406997584</v>
      </c>
      <c r="J191" s="15">
        <f>SUM($H$8:H191)/(B191-6)</f>
        <v>146.15096739130439</v>
      </c>
      <c r="K191" s="15">
        <f t="shared" si="12"/>
        <v>4.751131221719457</v>
      </c>
      <c r="L191" s="15">
        <f>AVERAGE($K$8:K191)</f>
        <v>32.748662467708911</v>
      </c>
      <c r="M191" s="15">
        <f>SUM($G$8:G191)/H191</f>
        <v>23.762507936507745</v>
      </c>
    </row>
    <row r="192" spans="1:13" x14ac:dyDescent="0.3">
      <c r="A192" s="17">
        <v>41153.791666666664</v>
      </c>
      <c r="B192" s="13">
        <v>191</v>
      </c>
      <c r="C192" s="15">
        <v>392</v>
      </c>
      <c r="D192" s="15" t="s">
        <v>2</v>
      </c>
      <c r="E192" s="15">
        <f t="shared" si="10"/>
        <v>435.66666666666669</v>
      </c>
      <c r="F192" s="15">
        <f t="shared" si="13"/>
        <v>445.66666666666669</v>
      </c>
      <c r="G192" s="15">
        <f t="shared" si="11"/>
        <v>53.666666666666686</v>
      </c>
      <c r="H192" s="15">
        <f t="shared" si="14"/>
        <v>53.666666666666686</v>
      </c>
      <c r="I192" s="15">
        <f>SUMSQ($G$8:G192)/(B192-6)</f>
        <v>33515.006410803602</v>
      </c>
      <c r="J192" s="15">
        <f>SUM($H$8:H192)/(B192-6)</f>
        <v>145.6510522522523</v>
      </c>
      <c r="K192" s="15">
        <f t="shared" si="12"/>
        <v>13.690476190476195</v>
      </c>
      <c r="L192" s="15">
        <f>AVERAGE($K$8:K192)</f>
        <v>32.645645244588728</v>
      </c>
      <c r="M192" s="15">
        <f>SUM($G$8:G192)/H192</f>
        <v>10.298372670807376</v>
      </c>
    </row>
    <row r="193" spans="1:13" x14ac:dyDescent="0.3">
      <c r="A193" s="17">
        <v>41153.833333333336</v>
      </c>
      <c r="B193" s="13">
        <v>192</v>
      </c>
      <c r="C193" s="15">
        <v>207</v>
      </c>
      <c r="D193" s="15" t="s">
        <v>2</v>
      </c>
      <c r="E193" s="15">
        <f t="shared" si="10"/>
        <v>410.83333333333331</v>
      </c>
      <c r="F193" s="15">
        <f t="shared" si="13"/>
        <v>435.66666666666669</v>
      </c>
      <c r="G193" s="15">
        <f t="shared" si="11"/>
        <v>228.66666666666669</v>
      </c>
      <c r="H193" s="15">
        <f t="shared" si="14"/>
        <v>228.66666666666669</v>
      </c>
      <c r="I193" s="15">
        <f>SUMSQ($G$8:G193)/(B193-6)</f>
        <v>33615.938873350053</v>
      </c>
      <c r="J193" s="15">
        <f>SUM($H$8:H193)/(B193-6)</f>
        <v>146.09737275985668</v>
      </c>
      <c r="K193" s="15">
        <f t="shared" si="12"/>
        <v>110.46698872785829</v>
      </c>
      <c r="L193" s="15">
        <f>AVERAGE($K$8:K193)</f>
        <v>33.064039564391258</v>
      </c>
      <c r="M193" s="15">
        <f>SUM($G$8:G193)/H193</f>
        <v>3.4169650145772423</v>
      </c>
    </row>
    <row r="194" spans="1:13" x14ac:dyDescent="0.3">
      <c r="A194" s="17">
        <v>41154.625</v>
      </c>
      <c r="B194" s="13">
        <v>193</v>
      </c>
      <c r="C194" s="15">
        <v>355</v>
      </c>
      <c r="D194" s="15" t="s">
        <v>2</v>
      </c>
      <c r="E194" s="15">
        <f t="shared" si="10"/>
        <v>386.83333333333331</v>
      </c>
      <c r="F194" s="15">
        <f t="shared" si="13"/>
        <v>410.83333333333331</v>
      </c>
      <c r="G194" s="15">
        <f t="shared" si="11"/>
        <v>55.833333333333314</v>
      </c>
      <c r="H194" s="15">
        <f t="shared" si="14"/>
        <v>55.833333333333314</v>
      </c>
      <c r="I194" s="15">
        <f>SUMSQ($G$8:G194)/(B194-6)</f>
        <v>33452.8448746215</v>
      </c>
      <c r="J194" s="15">
        <f>SUM($H$8:H194)/(B194-6)</f>
        <v>145.61467736185386</v>
      </c>
      <c r="K194" s="15">
        <f t="shared" si="12"/>
        <v>15.727699530516425</v>
      </c>
      <c r="L194" s="15">
        <f>AVERAGE($K$8:K194)</f>
        <v>32.971331863675353</v>
      </c>
      <c r="M194" s="15">
        <f>SUM($G$8:G194)/H194</f>
        <v>14.994256716417844</v>
      </c>
    </row>
    <row r="195" spans="1:13" x14ac:dyDescent="0.3">
      <c r="A195" s="17">
        <v>41154.666666666664</v>
      </c>
      <c r="B195" s="13">
        <v>194</v>
      </c>
      <c r="C195" s="15">
        <v>474</v>
      </c>
      <c r="D195" s="15" t="s">
        <v>2</v>
      </c>
      <c r="E195" s="15">
        <f t="shared" si="10"/>
        <v>388.83333333333331</v>
      </c>
      <c r="F195" s="15">
        <f t="shared" si="13"/>
        <v>386.83333333333331</v>
      </c>
      <c r="G195" s="15">
        <f t="shared" si="11"/>
        <v>-87.166666666666686</v>
      </c>
      <c r="H195" s="15">
        <f t="shared" si="14"/>
        <v>87.166666666666686</v>
      </c>
      <c r="I195" s="15">
        <f>SUMSQ($G$8:G195)/(B195-6)</f>
        <v>33315.319251765955</v>
      </c>
      <c r="J195" s="15">
        <f>SUM($H$8:H195)/(B195-6)</f>
        <v>145.30378368794331</v>
      </c>
      <c r="K195" s="15">
        <f t="shared" si="12"/>
        <v>18.389592123769344</v>
      </c>
      <c r="L195" s="15">
        <f>AVERAGE($K$8:K195)</f>
        <v>32.893769418250315</v>
      </c>
      <c r="M195" s="15">
        <f>SUM($G$8:G195)/H195</f>
        <v>8.6043518164435469</v>
      </c>
    </row>
    <row r="196" spans="1:13" x14ac:dyDescent="0.3">
      <c r="A196" s="17">
        <v>41154.708333333336</v>
      </c>
      <c r="B196" s="13">
        <v>195</v>
      </c>
      <c r="C196" s="15">
        <v>503</v>
      </c>
      <c r="D196" s="15" t="s">
        <v>2</v>
      </c>
      <c r="E196" s="15">
        <f t="shared" si="10"/>
        <v>395.5</v>
      </c>
      <c r="F196" s="15">
        <f t="shared" si="13"/>
        <v>388.83333333333331</v>
      </c>
      <c r="G196" s="15">
        <f t="shared" si="11"/>
        <v>-114.16666666666669</v>
      </c>
      <c r="H196" s="15">
        <f t="shared" si="14"/>
        <v>114.16666666666669</v>
      </c>
      <c r="I196" s="15">
        <f>SUMSQ($G$8:G196)/(B196-6)</f>
        <v>33208.010831268664</v>
      </c>
      <c r="J196" s="15">
        <f>SUM($H$8:H196)/(B196-6)</f>
        <v>145.1390370370371</v>
      </c>
      <c r="K196" s="15">
        <f t="shared" si="12"/>
        <v>22.697150430748845</v>
      </c>
      <c r="L196" s="15">
        <f>AVERAGE($K$8:K196)</f>
        <v>32.839819053237079</v>
      </c>
      <c r="M196" s="15">
        <f>SUM($G$8:G196)/H196</f>
        <v>5.5694540145985032</v>
      </c>
    </row>
    <row r="197" spans="1:13" x14ac:dyDescent="0.3">
      <c r="A197" s="17">
        <v>41154.75</v>
      </c>
      <c r="B197" s="13">
        <v>196</v>
      </c>
      <c r="C197" s="15">
        <v>500</v>
      </c>
      <c r="D197" s="15" t="s">
        <v>2</v>
      </c>
      <c r="E197" s="15">
        <f t="shared" si="10"/>
        <v>405.16666666666669</v>
      </c>
      <c r="F197" s="15">
        <f t="shared" si="13"/>
        <v>395.5</v>
      </c>
      <c r="G197" s="15">
        <f t="shared" si="11"/>
        <v>-104.5</v>
      </c>
      <c r="H197" s="15">
        <f t="shared" si="14"/>
        <v>104.5</v>
      </c>
      <c r="I197" s="15">
        <f>SUMSQ($G$8:G197)/(B197-6)</f>
        <v>33090.706826893562</v>
      </c>
      <c r="J197" s="15">
        <f>SUM($H$8:H197)/(B197-6)</f>
        <v>144.92514736842111</v>
      </c>
      <c r="K197" s="15">
        <f t="shared" si="12"/>
        <v>20.9</v>
      </c>
      <c r="L197" s="15">
        <f>AVERAGE($K$8:K197)</f>
        <v>32.776977900325306</v>
      </c>
      <c r="M197" s="15">
        <f>SUM($G$8:G197)/H197</f>
        <v>5.08465071770331</v>
      </c>
    </row>
    <row r="198" spans="1:13" x14ac:dyDescent="0.3">
      <c r="A198" s="17">
        <v>41154.791666666664</v>
      </c>
      <c r="B198" s="13">
        <v>197</v>
      </c>
      <c r="C198" s="15">
        <v>292</v>
      </c>
      <c r="D198" s="15" t="s">
        <v>2</v>
      </c>
      <c r="E198" s="15">
        <f t="shared" si="10"/>
        <v>388.5</v>
      </c>
      <c r="F198" s="15">
        <f t="shared" si="13"/>
        <v>405.16666666666669</v>
      </c>
      <c r="G198" s="15">
        <f t="shared" si="11"/>
        <v>113.16666666666669</v>
      </c>
      <c r="H198" s="15">
        <f t="shared" si="14"/>
        <v>113.16666666666669</v>
      </c>
      <c r="I198" s="15">
        <f>SUMSQ($G$8:G198)/(B198-6)</f>
        <v>32984.507809184404</v>
      </c>
      <c r="J198" s="15">
        <f>SUM($H$8:H198)/(B198-6)</f>
        <v>144.75887260034909</v>
      </c>
      <c r="K198" s="15">
        <f t="shared" si="12"/>
        <v>38.755707762557087</v>
      </c>
      <c r="L198" s="15">
        <f>AVERAGE($K$8:K198)</f>
        <v>32.808280150912907</v>
      </c>
      <c r="M198" s="15">
        <f>SUM($G$8:G198)/H198</f>
        <v>5.6952518409425261</v>
      </c>
    </row>
    <row r="199" spans="1:13" x14ac:dyDescent="0.3">
      <c r="A199" s="17">
        <v>41154.833333333336</v>
      </c>
      <c r="B199" s="13">
        <v>198</v>
      </c>
      <c r="C199" s="15">
        <v>104</v>
      </c>
      <c r="D199" s="15" t="s">
        <v>2</v>
      </c>
      <c r="E199" s="15">
        <f t="shared" ref="E199:E262" si="15">AVERAGE(C194:C199)</f>
        <v>371.33333333333331</v>
      </c>
      <c r="F199" s="15">
        <f t="shared" si="13"/>
        <v>388.5</v>
      </c>
      <c r="G199" s="15">
        <f t="shared" si="11"/>
        <v>284.5</v>
      </c>
      <c r="H199" s="15">
        <f t="shared" si="14"/>
        <v>284.5</v>
      </c>
      <c r="I199" s="15">
        <f>SUMSQ($G$8:G199)/(B199-6)</f>
        <v>33234.277299761568</v>
      </c>
      <c r="J199" s="15">
        <f>SUM($H$8:H199)/(B199-6)</f>
        <v>145.48669097222228</v>
      </c>
      <c r="K199" s="15">
        <f t="shared" si="12"/>
        <v>273.55769230769226</v>
      </c>
      <c r="L199" s="15">
        <f>AVERAGE($K$8:K199)</f>
        <v>34.062183339229463</v>
      </c>
      <c r="M199" s="15">
        <f>SUM($G$8:G199)/H199</f>
        <v>3.2654223784416967</v>
      </c>
    </row>
    <row r="200" spans="1:13" x14ac:dyDescent="0.3">
      <c r="A200" s="17">
        <v>41155.625</v>
      </c>
      <c r="B200" s="13">
        <v>199</v>
      </c>
      <c r="C200" s="15">
        <v>449</v>
      </c>
      <c r="D200" s="15" t="s">
        <v>2</v>
      </c>
      <c r="E200" s="15">
        <f t="shared" si="15"/>
        <v>387</v>
      </c>
      <c r="F200" s="15">
        <f t="shared" si="13"/>
        <v>371.33333333333331</v>
      </c>
      <c r="G200" s="15">
        <f t="shared" ref="G200:G263" si="16">F200-C200</f>
        <v>-77.666666666666686</v>
      </c>
      <c r="H200" s="15">
        <f t="shared" si="14"/>
        <v>77.666666666666686</v>
      </c>
      <c r="I200" s="15">
        <f>SUMSQ($G$8:G200)/(B200-6)</f>
        <v>33093.33343349913</v>
      </c>
      <c r="J200" s="15">
        <f>SUM($H$8:H200)/(B200-6)</f>
        <v>145.1352918825562</v>
      </c>
      <c r="K200" s="15">
        <f t="shared" ref="K200:K263" si="17">H200/C200*100</f>
        <v>17.297698589458061</v>
      </c>
      <c r="L200" s="15">
        <f>AVERAGE($K$8:K200)</f>
        <v>33.975320723945678</v>
      </c>
      <c r="M200" s="15">
        <f>SUM($G$8:G200)/H200</f>
        <v>10.96153648068664</v>
      </c>
    </row>
    <row r="201" spans="1:13" x14ac:dyDescent="0.3">
      <c r="A201" s="17">
        <v>41155.666666666664</v>
      </c>
      <c r="B201" s="13">
        <v>200</v>
      </c>
      <c r="C201" s="15">
        <v>500</v>
      </c>
      <c r="D201" s="15" t="s">
        <v>2</v>
      </c>
      <c r="E201" s="15">
        <f t="shared" si="15"/>
        <v>391.33333333333331</v>
      </c>
      <c r="F201" s="15">
        <f t="shared" ref="F201:F264" si="18">E200</f>
        <v>387</v>
      </c>
      <c r="G201" s="15">
        <f t="shared" si="16"/>
        <v>-113</v>
      </c>
      <c r="H201" s="15">
        <f t="shared" ref="H201:H264" si="19">ABS(G201)</f>
        <v>113</v>
      </c>
      <c r="I201" s="15">
        <f>SUMSQ($G$8:G201)/(B201-6)</f>
        <v>32988.568828171818</v>
      </c>
      <c r="J201" s="15">
        <f>SUM($H$8:H201)/(B201-6)</f>
        <v>144.96964604811004</v>
      </c>
      <c r="K201" s="15">
        <f t="shared" si="17"/>
        <v>22.6</v>
      </c>
      <c r="L201" s="15">
        <f>AVERAGE($K$8:K201)</f>
        <v>33.916685050110907</v>
      </c>
      <c r="M201" s="15">
        <f>SUM($G$8:G201)/H201</f>
        <v>6.5340353982300527</v>
      </c>
    </row>
    <row r="202" spans="1:13" x14ac:dyDescent="0.3">
      <c r="A202" s="17">
        <v>41155.708333333336</v>
      </c>
      <c r="B202" s="13">
        <v>201</v>
      </c>
      <c r="C202" s="15">
        <v>498</v>
      </c>
      <c r="D202" s="15" t="s">
        <v>2</v>
      </c>
      <c r="E202" s="15">
        <f t="shared" si="15"/>
        <v>390.5</v>
      </c>
      <c r="F202" s="15">
        <f t="shared" si="18"/>
        <v>391.33333333333331</v>
      </c>
      <c r="G202" s="15">
        <f t="shared" si="16"/>
        <v>-106.66666666666669</v>
      </c>
      <c r="H202" s="15">
        <f t="shared" si="19"/>
        <v>106.66666666666669</v>
      </c>
      <c r="I202" s="15">
        <f>SUMSQ($G$8:G202)/(B202-6)</f>
        <v>32877.744258682615</v>
      </c>
      <c r="J202" s="15">
        <f>SUM($H$8:H202)/(B202-6)</f>
        <v>144.77322051282059</v>
      </c>
      <c r="K202" s="15">
        <f t="shared" si="17"/>
        <v>21.419009370816603</v>
      </c>
      <c r="L202" s="15">
        <f>AVERAGE($K$8:K202)</f>
        <v>33.852594405601707</v>
      </c>
      <c r="M202" s="15">
        <f>SUM($G$8:G202)/H202</f>
        <v>5.9219937499999595</v>
      </c>
    </row>
    <row r="203" spans="1:13" x14ac:dyDescent="0.3">
      <c r="A203" s="17">
        <v>41155.75</v>
      </c>
      <c r="B203" s="13">
        <v>202</v>
      </c>
      <c r="C203" s="15">
        <v>482</v>
      </c>
      <c r="D203" s="15" t="s">
        <v>2</v>
      </c>
      <c r="E203" s="15">
        <f t="shared" si="15"/>
        <v>387.5</v>
      </c>
      <c r="F203" s="15">
        <f t="shared" si="18"/>
        <v>390.5</v>
      </c>
      <c r="G203" s="15">
        <f t="shared" si="16"/>
        <v>-91.5</v>
      </c>
      <c r="H203" s="15">
        <f t="shared" si="19"/>
        <v>91.5</v>
      </c>
      <c r="I203" s="15">
        <f>SUMSQ($G$8:G203)/(B203-6)</f>
        <v>32752.716226750563</v>
      </c>
      <c r="J203" s="15">
        <f>SUM($H$8:H203)/(B203-6)</f>
        <v>144.50141836734701</v>
      </c>
      <c r="K203" s="15">
        <f t="shared" si="17"/>
        <v>18.983402489626556</v>
      </c>
      <c r="L203" s="15">
        <f>AVERAGE($K$8:K203)</f>
        <v>33.776731181540605</v>
      </c>
      <c r="M203" s="15">
        <f>SUM($G$8:G203)/H203</f>
        <v>5.9035992714025047</v>
      </c>
    </row>
    <row r="204" spans="1:13" x14ac:dyDescent="0.3">
      <c r="A204" s="17">
        <v>41155.791666666664</v>
      </c>
      <c r="B204" s="13">
        <v>203</v>
      </c>
      <c r="C204" s="15">
        <v>374</v>
      </c>
      <c r="D204" s="15" t="s">
        <v>2</v>
      </c>
      <c r="E204" s="15">
        <f t="shared" si="15"/>
        <v>401.16666666666669</v>
      </c>
      <c r="F204" s="15">
        <f t="shared" si="18"/>
        <v>387.5</v>
      </c>
      <c r="G204" s="15">
        <f t="shared" si="16"/>
        <v>13.5</v>
      </c>
      <c r="H204" s="15">
        <f t="shared" si="19"/>
        <v>13.5</v>
      </c>
      <c r="I204" s="15">
        <f>SUMSQ($G$8:G204)/(B204-6)</f>
        <v>32587.383910878732</v>
      </c>
      <c r="J204" s="15">
        <f>SUM($H$8:H204)/(B204-6)</f>
        <v>143.83643654822342</v>
      </c>
      <c r="K204" s="15">
        <f t="shared" si="17"/>
        <v>3.6096256684491976</v>
      </c>
      <c r="L204" s="15">
        <f>AVERAGE($K$8:K204)</f>
        <v>33.623598666245726</v>
      </c>
      <c r="M204" s="15">
        <f>SUM($G$8:G204)/H204</f>
        <v>41.013283950616973</v>
      </c>
    </row>
    <row r="205" spans="1:13" x14ac:dyDescent="0.3">
      <c r="A205" s="17">
        <v>41155.833333333336</v>
      </c>
      <c r="B205" s="13">
        <v>204</v>
      </c>
      <c r="C205" s="15">
        <v>261</v>
      </c>
      <c r="D205" s="15" t="s">
        <v>2</v>
      </c>
      <c r="E205" s="15">
        <f t="shared" si="15"/>
        <v>427.33333333333331</v>
      </c>
      <c r="F205" s="15">
        <f t="shared" si="18"/>
        <v>401.16666666666669</v>
      </c>
      <c r="G205" s="15">
        <f t="shared" si="16"/>
        <v>140.16666666666669</v>
      </c>
      <c r="H205" s="15">
        <f t="shared" si="19"/>
        <v>140.16666666666669</v>
      </c>
      <c r="I205" s="15">
        <f>SUMSQ($G$8:G205)/(B205-6)</f>
        <v>32522.026893371487</v>
      </c>
      <c r="J205" s="15">
        <f>SUM($H$8:H205)/(B205-6)</f>
        <v>143.81790235690244</v>
      </c>
      <c r="K205" s="15">
        <f t="shared" si="17"/>
        <v>53.703703703703709</v>
      </c>
      <c r="L205" s="15">
        <f>AVERAGE($K$8:K205)</f>
        <v>33.725013338152081</v>
      </c>
      <c r="M205" s="15">
        <f>SUM($G$8:G205)/H205</f>
        <v>4.9501498216408741</v>
      </c>
    </row>
    <row r="206" spans="1:13" x14ac:dyDescent="0.3">
      <c r="A206" s="17">
        <v>41156.625</v>
      </c>
      <c r="B206" s="13">
        <v>205</v>
      </c>
      <c r="C206" s="15">
        <v>292</v>
      </c>
      <c r="D206" s="15" t="s">
        <v>2</v>
      </c>
      <c r="E206" s="15">
        <f t="shared" si="15"/>
        <v>401.16666666666669</v>
      </c>
      <c r="F206" s="15">
        <f t="shared" si="18"/>
        <v>427.33333333333331</v>
      </c>
      <c r="G206" s="15">
        <f t="shared" si="16"/>
        <v>135.33333333333331</v>
      </c>
      <c r="H206" s="15">
        <f t="shared" si="19"/>
        <v>135.33333333333331</v>
      </c>
      <c r="I206" s="15">
        <f>SUMSQ($G$8:G206)/(B206-6)</f>
        <v>32450.635356777213</v>
      </c>
      <c r="J206" s="15">
        <f>SUM($H$8:H206)/(B206-6)</f>
        <v>143.77526633165834</v>
      </c>
      <c r="K206" s="15">
        <f t="shared" si="17"/>
        <v>46.347031963470315</v>
      </c>
      <c r="L206" s="15">
        <f>AVERAGE($K$8:K206)</f>
        <v>33.788440567425035</v>
      </c>
      <c r="M206" s="15">
        <f>SUM($G$8:G206)/H206</f>
        <v>6.1269408866994777</v>
      </c>
    </row>
    <row r="207" spans="1:13" x14ac:dyDescent="0.3">
      <c r="A207" s="17">
        <v>41156.666666666664</v>
      </c>
      <c r="B207" s="13">
        <v>206</v>
      </c>
      <c r="C207" s="15">
        <v>458</v>
      </c>
      <c r="D207" s="15" t="s">
        <v>2</v>
      </c>
      <c r="E207" s="15">
        <f t="shared" si="15"/>
        <v>394.16666666666669</v>
      </c>
      <c r="F207" s="15">
        <f t="shared" si="18"/>
        <v>401.16666666666669</v>
      </c>
      <c r="G207" s="15">
        <f t="shared" si="16"/>
        <v>-56.833333333333314</v>
      </c>
      <c r="H207" s="15">
        <f t="shared" si="19"/>
        <v>56.833333333333314</v>
      </c>
      <c r="I207" s="15">
        <f>SUMSQ($G$8:G207)/(B207-6)</f>
        <v>32304.532318882215</v>
      </c>
      <c r="J207" s="15">
        <f>SUM($H$8:H207)/(B207-6)</f>
        <v>143.34055666666671</v>
      </c>
      <c r="K207" s="15">
        <f t="shared" si="17"/>
        <v>12.409024745269283</v>
      </c>
      <c r="L207" s="15">
        <f>AVERAGE($K$8:K207)</f>
        <v>33.681543488314261</v>
      </c>
      <c r="M207" s="15">
        <f>SUM($G$8:G207)/H207</f>
        <v>13.589665689149493</v>
      </c>
    </row>
    <row r="208" spans="1:13" x14ac:dyDescent="0.3">
      <c r="A208" s="17">
        <v>41156.708333333336</v>
      </c>
      <c r="B208" s="13">
        <v>207</v>
      </c>
      <c r="C208" s="15">
        <v>844.428</v>
      </c>
      <c r="D208" s="15" t="s">
        <v>2</v>
      </c>
      <c r="E208" s="15">
        <f t="shared" si="15"/>
        <v>451.90466666666663</v>
      </c>
      <c r="F208" s="15">
        <f t="shared" si="18"/>
        <v>394.16666666666669</v>
      </c>
      <c r="G208" s="15">
        <f t="shared" si="16"/>
        <v>-450.26133333333331</v>
      </c>
      <c r="H208" s="15">
        <f t="shared" si="19"/>
        <v>450.26133333333331</v>
      </c>
      <c r="I208" s="15">
        <f>SUMSQ($G$8:G208)/(B208-6)</f>
        <v>33152.446428216688</v>
      </c>
      <c r="J208" s="15">
        <f>SUM($H$8:H208)/(B208-6)</f>
        <v>144.86752570480934</v>
      </c>
      <c r="K208" s="15">
        <f t="shared" si="17"/>
        <v>53.321459417893927</v>
      </c>
      <c r="L208" s="15">
        <f>AVERAGE($K$8:K208)</f>
        <v>33.779254512839529</v>
      </c>
      <c r="M208" s="15">
        <f>SUM($G$8:G208)/H208</f>
        <v>0.71532828342650479</v>
      </c>
    </row>
    <row r="209" spans="1:13" x14ac:dyDescent="0.3">
      <c r="A209" s="17">
        <v>41156.75</v>
      </c>
      <c r="B209" s="13">
        <v>208</v>
      </c>
      <c r="C209" s="15">
        <v>811.56399999999996</v>
      </c>
      <c r="D209" s="15" t="s">
        <v>2</v>
      </c>
      <c r="E209" s="15">
        <f t="shared" si="15"/>
        <v>506.83199999999994</v>
      </c>
      <c r="F209" s="15">
        <f t="shared" si="18"/>
        <v>451.90466666666663</v>
      </c>
      <c r="G209" s="15">
        <f t="shared" si="16"/>
        <v>-359.65933333333334</v>
      </c>
      <c r="H209" s="15">
        <f t="shared" si="19"/>
        <v>359.65933333333334</v>
      </c>
      <c r="I209" s="15">
        <f>SUMSQ($G$8:G209)/(B209-6)</f>
        <v>33628.69588180857</v>
      </c>
      <c r="J209" s="15">
        <f>SUM($H$8:H209)/(B209-6)</f>
        <v>145.93085148514857</v>
      </c>
      <c r="K209" s="15">
        <f t="shared" si="17"/>
        <v>44.316817075835466</v>
      </c>
      <c r="L209" s="15">
        <f>AVERAGE($K$8:K209)</f>
        <v>33.83142066414149</v>
      </c>
      <c r="M209" s="15">
        <f>SUM($G$8:G209)/H209</f>
        <v>-0.10447293642688935</v>
      </c>
    </row>
    <row r="210" spans="1:13" x14ac:dyDescent="0.3">
      <c r="A210" s="17">
        <v>41156.791666666664</v>
      </c>
      <c r="B210" s="13">
        <v>209</v>
      </c>
      <c r="C210" s="15">
        <v>552</v>
      </c>
      <c r="D210" s="15" t="s">
        <v>2</v>
      </c>
      <c r="E210" s="15">
        <f t="shared" si="15"/>
        <v>536.49866666666662</v>
      </c>
      <c r="F210" s="15">
        <f t="shared" si="18"/>
        <v>506.83199999999994</v>
      </c>
      <c r="G210" s="15">
        <f t="shared" si="16"/>
        <v>-45.168000000000063</v>
      </c>
      <c r="H210" s="15">
        <f t="shared" si="19"/>
        <v>45.168000000000063</v>
      </c>
      <c r="I210" s="15">
        <f>SUMSQ($G$8:G210)/(B210-6)</f>
        <v>33473.087272656805</v>
      </c>
      <c r="J210" s="15">
        <f>SUM($H$8:H210)/(B210-6)</f>
        <v>145.43448275862076</v>
      </c>
      <c r="K210" s="15">
        <f t="shared" si="17"/>
        <v>8.1826086956521848</v>
      </c>
      <c r="L210" s="15">
        <f>AVERAGE($K$8:K210)</f>
        <v>33.705071836710509</v>
      </c>
      <c r="M210" s="15">
        <f>SUM($G$8:G210)/H210</f>
        <v>-1.8318868815681608</v>
      </c>
    </row>
    <row r="211" spans="1:13" x14ac:dyDescent="0.3">
      <c r="A211" s="17">
        <v>41156.833333333336</v>
      </c>
      <c r="B211" s="13">
        <v>210</v>
      </c>
      <c r="C211" s="15">
        <v>385</v>
      </c>
      <c r="D211" s="15" t="s">
        <v>2</v>
      </c>
      <c r="E211" s="15">
        <f t="shared" si="15"/>
        <v>557.16533333333325</v>
      </c>
      <c r="F211" s="15">
        <f t="shared" si="18"/>
        <v>536.49866666666662</v>
      </c>
      <c r="G211" s="15">
        <f t="shared" si="16"/>
        <v>151.49866666666662</v>
      </c>
      <c r="H211" s="15">
        <f t="shared" si="19"/>
        <v>151.49866666666662</v>
      </c>
      <c r="I211" s="15">
        <f>SUMSQ($G$8:G211)/(B211-6)</f>
        <v>33421.512560544652</v>
      </c>
      <c r="J211" s="15">
        <f>SUM($H$8:H211)/(B211-6)</f>
        <v>145.46420915032687</v>
      </c>
      <c r="K211" s="15">
        <f t="shared" si="17"/>
        <v>39.350303030303017</v>
      </c>
      <c r="L211" s="15">
        <f>AVERAGE($K$8:K211)</f>
        <v>33.732744538639885</v>
      </c>
      <c r="M211" s="15">
        <f>SUM($G$8:G211)/H211</f>
        <v>0.45383897768074422</v>
      </c>
    </row>
    <row r="212" spans="1:13" x14ac:dyDescent="0.3">
      <c r="A212" s="17">
        <v>41157.625</v>
      </c>
      <c r="B212" s="13">
        <v>211</v>
      </c>
      <c r="C212" s="15">
        <v>245</v>
      </c>
      <c r="D212" s="15" t="s">
        <v>2</v>
      </c>
      <c r="E212" s="15">
        <f t="shared" si="15"/>
        <v>549.33199999999999</v>
      </c>
      <c r="F212" s="15">
        <f t="shared" si="18"/>
        <v>557.16533333333325</v>
      </c>
      <c r="G212" s="15">
        <f t="shared" si="16"/>
        <v>312.16533333333325</v>
      </c>
      <c r="H212" s="15">
        <f t="shared" si="19"/>
        <v>312.16533333333325</v>
      </c>
      <c r="I212" s="15">
        <f>SUMSQ($G$8:G212)/(B212-6)</f>
        <v>33733.832964323024</v>
      </c>
      <c r="J212" s="15">
        <f>SUM($H$8:H212)/(B212-6)</f>
        <v>146.27738536585372</v>
      </c>
      <c r="K212" s="15">
        <f t="shared" si="17"/>
        <v>127.41442176870746</v>
      </c>
      <c r="L212" s="15">
        <f>AVERAGE($K$8:K212)</f>
        <v>34.189728330006062</v>
      </c>
      <c r="M212" s="15">
        <f>SUM($G$8:G212)/H212</f>
        <v>1.2202550785053941</v>
      </c>
    </row>
    <row r="213" spans="1:13" x14ac:dyDescent="0.3">
      <c r="A213" s="17">
        <v>41157.666666666664</v>
      </c>
      <c r="B213" s="13">
        <v>212</v>
      </c>
      <c r="C213" s="15">
        <v>430</v>
      </c>
      <c r="D213" s="15" t="s">
        <v>2</v>
      </c>
      <c r="E213" s="15">
        <f t="shared" si="15"/>
        <v>544.66533333333336</v>
      </c>
      <c r="F213" s="15">
        <f t="shared" si="18"/>
        <v>549.33199999999999</v>
      </c>
      <c r="G213" s="15">
        <f t="shared" si="16"/>
        <v>119.33199999999999</v>
      </c>
      <c r="H213" s="15">
        <f t="shared" si="19"/>
        <v>119.33199999999999</v>
      </c>
      <c r="I213" s="15">
        <f>SUMSQ($G$8:G213)/(B213-6)</f>
        <v>33639.203319952525</v>
      </c>
      <c r="J213" s="15">
        <f>SUM($H$8:H213)/(B213-6)</f>
        <v>146.14658252427191</v>
      </c>
      <c r="K213" s="15">
        <f t="shared" si="17"/>
        <v>27.751627906976744</v>
      </c>
      <c r="L213" s="15">
        <f>AVERAGE($K$8:K213)</f>
        <v>34.158475415331168</v>
      </c>
      <c r="M213" s="15">
        <f>SUM($G$8:G213)/H213</f>
        <v>4.1921138783673202</v>
      </c>
    </row>
    <row r="214" spans="1:13" x14ac:dyDescent="0.3">
      <c r="A214" s="17">
        <v>41157.708333333336</v>
      </c>
      <c r="B214" s="13">
        <v>213</v>
      </c>
      <c r="C214" s="15">
        <v>844.428</v>
      </c>
      <c r="D214" s="15" t="s">
        <v>2</v>
      </c>
      <c r="E214" s="15">
        <f t="shared" si="15"/>
        <v>544.66533333333325</v>
      </c>
      <c r="F214" s="15">
        <f t="shared" si="18"/>
        <v>544.66533333333336</v>
      </c>
      <c r="G214" s="15">
        <f t="shared" si="16"/>
        <v>-299.76266666666663</v>
      </c>
      <c r="H214" s="15">
        <f t="shared" si="19"/>
        <v>299.76266666666663</v>
      </c>
      <c r="I214" s="15">
        <f>SUMSQ($G$8:G214)/(B214-6)</f>
        <v>33910.790049455703</v>
      </c>
      <c r="J214" s="15">
        <f>SUM($H$8:H214)/(B214-6)</f>
        <v>146.88868921095013</v>
      </c>
      <c r="K214" s="15">
        <f t="shared" si="17"/>
        <v>35.498901820719666</v>
      </c>
      <c r="L214" s="15">
        <f>AVERAGE($K$8:K214)</f>
        <v>34.164950905212272</v>
      </c>
      <c r="M214" s="15">
        <f>SUM($G$8:G214)/H214</f>
        <v>0.66883134212842532</v>
      </c>
    </row>
    <row r="215" spans="1:13" x14ac:dyDescent="0.3">
      <c r="A215" s="17">
        <v>41157.75</v>
      </c>
      <c r="B215" s="13">
        <v>214</v>
      </c>
      <c r="C215" s="15">
        <v>811.56399999999996</v>
      </c>
      <c r="D215" s="15" t="s">
        <v>2</v>
      </c>
      <c r="E215" s="15">
        <f t="shared" si="15"/>
        <v>544.66533333333325</v>
      </c>
      <c r="F215" s="15">
        <f t="shared" si="18"/>
        <v>544.66533333333325</v>
      </c>
      <c r="G215" s="15">
        <f t="shared" si="16"/>
        <v>-266.89866666666671</v>
      </c>
      <c r="H215" s="15">
        <f t="shared" si="19"/>
        <v>266.89866666666671</v>
      </c>
      <c r="I215" s="15">
        <f>SUMSQ($G$8:G215)/(B215-6)</f>
        <v>34090.232877431612</v>
      </c>
      <c r="J215" s="15">
        <f>SUM($H$8:H215)/(B215-6)</f>
        <v>147.4656602564103</v>
      </c>
      <c r="K215" s="15">
        <f t="shared" si="17"/>
        <v>32.8869524358728</v>
      </c>
      <c r="L215" s="15">
        <f>AVERAGE($K$8:K215)</f>
        <v>34.158806681801984</v>
      </c>
      <c r="M215" s="15">
        <f>SUM($G$8:G215)/H215</f>
        <v>-0.24881353222697852</v>
      </c>
    </row>
    <row r="216" spans="1:13" x14ac:dyDescent="0.3">
      <c r="A216" s="17">
        <v>41157.791666666664</v>
      </c>
      <c r="B216" s="13">
        <v>215</v>
      </c>
      <c r="C216" s="15">
        <v>579.56399999999996</v>
      </c>
      <c r="D216" s="15" t="s">
        <v>2</v>
      </c>
      <c r="E216" s="15">
        <f t="shared" si="15"/>
        <v>549.2593333333333</v>
      </c>
      <c r="F216" s="15">
        <f t="shared" si="18"/>
        <v>544.66533333333325</v>
      </c>
      <c r="G216" s="15">
        <f t="shared" si="16"/>
        <v>-34.898666666666713</v>
      </c>
      <c r="H216" s="15">
        <f t="shared" si="19"/>
        <v>34.898666666666713</v>
      </c>
      <c r="I216" s="15">
        <f>SUMSQ($G$8:G216)/(B216-6)</f>
        <v>33932.94906909515</v>
      </c>
      <c r="J216" s="15">
        <f>SUM($H$8:H216)/(B216-6)</f>
        <v>146.92706220095698</v>
      </c>
      <c r="K216" s="15">
        <f t="shared" si="17"/>
        <v>6.0215380297373047</v>
      </c>
      <c r="L216" s="15">
        <f>AVERAGE($K$8:K216)</f>
        <v>34.024178602127037</v>
      </c>
      <c r="M216" s="15">
        <f>SUM($G$8:G216)/H216</f>
        <v>-2.9028807213266274</v>
      </c>
    </row>
    <row r="217" spans="1:13" x14ac:dyDescent="0.3">
      <c r="A217" s="17">
        <v>41157.833333333336</v>
      </c>
      <c r="B217" s="13">
        <v>216</v>
      </c>
      <c r="C217" s="15">
        <v>412</v>
      </c>
      <c r="D217" s="15" t="s">
        <v>2</v>
      </c>
      <c r="E217" s="15">
        <f t="shared" si="15"/>
        <v>553.7593333333333</v>
      </c>
      <c r="F217" s="15">
        <f t="shared" si="18"/>
        <v>549.2593333333333</v>
      </c>
      <c r="G217" s="15">
        <f t="shared" si="16"/>
        <v>137.2593333333333</v>
      </c>
      <c r="H217" s="15">
        <f t="shared" si="19"/>
        <v>137.2593333333333</v>
      </c>
      <c r="I217" s="15">
        <f>SUMSQ($G$8:G217)/(B217-6)</f>
        <v>33861.078476323797</v>
      </c>
      <c r="J217" s="15">
        <f>SUM($H$8:H217)/(B217-6)</f>
        <v>146.88102539682544</v>
      </c>
      <c r="K217" s="15">
        <f t="shared" si="17"/>
        <v>33.315372168284782</v>
      </c>
      <c r="L217" s="15">
        <f>AVERAGE($K$8:K217)</f>
        <v>34.020803333394454</v>
      </c>
      <c r="M217" s="15">
        <f>SUM($G$8:G217)/H217</f>
        <v>0.26193240046818178</v>
      </c>
    </row>
    <row r="218" spans="1:13" x14ac:dyDescent="0.3">
      <c r="A218" s="17">
        <v>41158.625</v>
      </c>
      <c r="B218" s="13">
        <v>217</v>
      </c>
      <c r="C218" s="15">
        <v>270</v>
      </c>
      <c r="D218" s="15" t="s">
        <v>2</v>
      </c>
      <c r="E218" s="15">
        <f t="shared" si="15"/>
        <v>557.92599999999993</v>
      </c>
      <c r="F218" s="15">
        <f t="shared" si="18"/>
        <v>553.7593333333333</v>
      </c>
      <c r="G218" s="15">
        <f t="shared" si="16"/>
        <v>283.7593333333333</v>
      </c>
      <c r="H218" s="15">
        <f t="shared" si="19"/>
        <v>283.7593333333333</v>
      </c>
      <c r="I218" s="15">
        <f>SUMSQ($G$8:G218)/(B218-6)</f>
        <v>34082.207769107947</v>
      </c>
      <c r="J218" s="15">
        <f>SUM($H$8:H218)/(B218-6)</f>
        <v>147.5297377567141</v>
      </c>
      <c r="K218" s="15">
        <f t="shared" si="17"/>
        <v>105.09604938271605</v>
      </c>
      <c r="L218" s="15">
        <f>AVERAGE($K$8:K218)</f>
        <v>34.357652840737209</v>
      </c>
      <c r="M218" s="15">
        <f>SUM($G$8:G218)/H218</f>
        <v>1.1267012656264896</v>
      </c>
    </row>
    <row r="219" spans="1:13" x14ac:dyDescent="0.3">
      <c r="A219" s="17">
        <v>41158.666666666664</v>
      </c>
      <c r="B219" s="13">
        <v>218</v>
      </c>
      <c r="C219" s="15">
        <v>416</v>
      </c>
      <c r="D219" s="15" t="s">
        <v>2</v>
      </c>
      <c r="E219" s="15">
        <f t="shared" si="15"/>
        <v>555.59266666666667</v>
      </c>
      <c r="F219" s="15">
        <f t="shared" si="18"/>
        <v>557.92599999999993</v>
      </c>
      <c r="G219" s="15">
        <f t="shared" si="16"/>
        <v>141.92599999999993</v>
      </c>
      <c r="H219" s="15">
        <f t="shared" si="19"/>
        <v>141.92599999999993</v>
      </c>
      <c r="I219" s="15">
        <f>SUMSQ($G$8:G219)/(B219-6)</f>
        <v>34016.456739423469</v>
      </c>
      <c r="J219" s="15">
        <f>SUM($H$8:H219)/(B219-6)</f>
        <v>147.50330503144659</v>
      </c>
      <c r="K219" s="15">
        <f t="shared" si="17"/>
        <v>34.116826923076907</v>
      </c>
      <c r="L219" s="15">
        <f>AVERAGE($K$8:K219)</f>
        <v>34.356516869427487</v>
      </c>
      <c r="M219" s="15">
        <f>SUM($G$8:G219)/H219</f>
        <v>3.2526668827416807</v>
      </c>
    </row>
    <row r="220" spans="1:13" x14ac:dyDescent="0.3">
      <c r="A220" s="17">
        <v>41158.708333333336</v>
      </c>
      <c r="B220" s="13">
        <v>219</v>
      </c>
      <c r="C220" s="15">
        <v>808</v>
      </c>
      <c r="D220" s="15" t="s">
        <v>2</v>
      </c>
      <c r="E220" s="15">
        <f t="shared" si="15"/>
        <v>549.52133333333325</v>
      </c>
      <c r="F220" s="15">
        <f t="shared" si="18"/>
        <v>555.59266666666667</v>
      </c>
      <c r="G220" s="15">
        <f t="shared" si="16"/>
        <v>-252.40733333333333</v>
      </c>
      <c r="H220" s="15">
        <f t="shared" si="19"/>
        <v>252.40733333333333</v>
      </c>
      <c r="I220" s="15">
        <f>SUMSQ($G$8:G220)/(B220-6)</f>
        <v>34155.860519616057</v>
      </c>
      <c r="J220" s="15">
        <f>SUM($H$8:H220)/(B220-6)</f>
        <v>147.99581220657279</v>
      </c>
      <c r="K220" s="15">
        <f t="shared" si="17"/>
        <v>31.238531353135311</v>
      </c>
      <c r="L220" s="15">
        <f>AVERAGE($K$8:K220)</f>
        <v>34.341878439773531</v>
      </c>
      <c r="M220" s="15">
        <f>SUM($G$8:G220)/H220</f>
        <v>0.82894052206616642</v>
      </c>
    </row>
    <row r="221" spans="1:13" x14ac:dyDescent="0.3">
      <c r="A221" s="17">
        <v>41158.75</v>
      </c>
      <c r="B221" s="13">
        <v>220</v>
      </c>
      <c r="C221" s="15">
        <v>811.56399999999996</v>
      </c>
      <c r="D221" s="15" t="s">
        <v>2</v>
      </c>
      <c r="E221" s="15">
        <f t="shared" si="15"/>
        <v>549.52133333333325</v>
      </c>
      <c r="F221" s="15">
        <f t="shared" si="18"/>
        <v>549.52133333333325</v>
      </c>
      <c r="G221" s="15">
        <f t="shared" si="16"/>
        <v>-262.04266666666672</v>
      </c>
      <c r="H221" s="15">
        <f t="shared" si="19"/>
        <v>262.04266666666672</v>
      </c>
      <c r="I221" s="15">
        <f>SUMSQ($G$8:G221)/(B221-6)</f>
        <v>34317.124531925227</v>
      </c>
      <c r="J221" s="15">
        <f>SUM($H$8:H221)/(B221-6)</f>
        <v>148.52874143302185</v>
      </c>
      <c r="K221" s="15">
        <f t="shared" si="17"/>
        <v>32.288601597245162</v>
      </c>
      <c r="L221" s="15">
        <f>AVERAGE($K$8:K221)</f>
        <v>34.332283688172936</v>
      </c>
      <c r="M221" s="15">
        <f>SUM($G$8:G221)/H221</f>
        <v>-0.20153969836974828</v>
      </c>
    </row>
    <row r="222" spans="1:13" x14ac:dyDescent="0.3">
      <c r="A222" s="17">
        <v>41158.791666666664</v>
      </c>
      <c r="B222" s="13">
        <v>221</v>
      </c>
      <c r="C222" s="15">
        <v>558</v>
      </c>
      <c r="D222" s="15" t="s">
        <v>2</v>
      </c>
      <c r="E222" s="15">
        <f t="shared" si="15"/>
        <v>545.92733333333331</v>
      </c>
      <c r="F222" s="15">
        <f t="shared" si="18"/>
        <v>549.52133333333325</v>
      </c>
      <c r="G222" s="15">
        <f t="shared" si="16"/>
        <v>-8.4786666666667543</v>
      </c>
      <c r="H222" s="15">
        <f t="shared" si="19"/>
        <v>8.4786666666667543</v>
      </c>
      <c r="I222" s="15">
        <f>SUMSQ($G$8:G222)/(B222-6)</f>
        <v>34157.844361025316</v>
      </c>
      <c r="J222" s="15">
        <f>SUM($H$8:H222)/(B222-6)</f>
        <v>147.87734573643414</v>
      </c>
      <c r="K222" s="15">
        <f t="shared" si="17"/>
        <v>1.519474313022716</v>
      </c>
      <c r="L222" s="15">
        <f>AVERAGE($K$8:K222)</f>
        <v>34.179665970148974</v>
      </c>
      <c r="M222" s="15">
        <f>SUM($G$8:G222)/H222</f>
        <v>-7.2288095612522358</v>
      </c>
    </row>
    <row r="223" spans="1:13" x14ac:dyDescent="0.3">
      <c r="A223" s="17">
        <v>41158.833333333336</v>
      </c>
      <c r="B223" s="13">
        <v>222</v>
      </c>
      <c r="C223" s="15">
        <v>406</v>
      </c>
      <c r="D223" s="15" t="s">
        <v>2</v>
      </c>
      <c r="E223" s="15">
        <f t="shared" si="15"/>
        <v>544.92733333333331</v>
      </c>
      <c r="F223" s="15">
        <f t="shared" si="18"/>
        <v>545.92733333333331</v>
      </c>
      <c r="G223" s="15">
        <f t="shared" si="16"/>
        <v>139.92733333333331</v>
      </c>
      <c r="H223" s="15">
        <f t="shared" si="19"/>
        <v>139.92733333333331</v>
      </c>
      <c r="I223" s="15">
        <f>SUMSQ($G$8:G223)/(B223-6)</f>
        <v>34090.352760343616</v>
      </c>
      <c r="J223" s="15">
        <f>SUM($H$8:H223)/(B223-6)</f>
        <v>147.84054012345683</v>
      </c>
      <c r="K223" s="15">
        <f t="shared" si="17"/>
        <v>34.464860426929391</v>
      </c>
      <c r="L223" s="15">
        <f>AVERAGE($K$8:K223)</f>
        <v>34.180986314856291</v>
      </c>
      <c r="M223" s="15">
        <f>SUM($G$8:G223)/H223</f>
        <v>0.56198217169861076</v>
      </c>
    </row>
    <row r="224" spans="1:13" x14ac:dyDescent="0.3">
      <c r="A224" s="17">
        <v>41159.625</v>
      </c>
      <c r="B224" s="13">
        <v>223</v>
      </c>
      <c r="C224" s="15">
        <v>331</v>
      </c>
      <c r="D224" s="15" t="s">
        <v>2</v>
      </c>
      <c r="E224" s="15">
        <f t="shared" si="15"/>
        <v>555.09399999999994</v>
      </c>
      <c r="F224" s="15">
        <f t="shared" si="18"/>
        <v>544.92733333333331</v>
      </c>
      <c r="G224" s="15">
        <f t="shared" si="16"/>
        <v>213.92733333333331</v>
      </c>
      <c r="H224" s="15">
        <f t="shared" si="19"/>
        <v>213.92733333333331</v>
      </c>
      <c r="I224" s="15">
        <f>SUMSQ($G$8:G224)/(B224-6)</f>
        <v>34144.152535397843</v>
      </c>
      <c r="J224" s="15">
        <f>SUM($H$8:H224)/(B224-6)</f>
        <v>148.14508755760372</v>
      </c>
      <c r="K224" s="15">
        <f t="shared" si="17"/>
        <v>64.630614300100703</v>
      </c>
      <c r="L224" s="15">
        <f>AVERAGE($K$8:K224)</f>
        <v>34.321307181147745</v>
      </c>
      <c r="M224" s="15">
        <f>SUM($G$8:G224)/H224</f>
        <v>1.3675858780707253</v>
      </c>
    </row>
    <row r="225" spans="1:13" x14ac:dyDescent="0.3">
      <c r="A225" s="17">
        <v>41159.666666666664</v>
      </c>
      <c r="B225" s="13">
        <v>224</v>
      </c>
      <c r="C225" s="15">
        <v>470</v>
      </c>
      <c r="D225" s="15" t="s">
        <v>2</v>
      </c>
      <c r="E225" s="15">
        <f t="shared" si="15"/>
        <v>564.09399999999994</v>
      </c>
      <c r="F225" s="15">
        <f t="shared" si="18"/>
        <v>555.09399999999994</v>
      </c>
      <c r="G225" s="15">
        <f t="shared" si="16"/>
        <v>85.093999999999937</v>
      </c>
      <c r="H225" s="15">
        <f t="shared" si="19"/>
        <v>85.093999999999937</v>
      </c>
      <c r="I225" s="15">
        <f>SUMSQ($G$8:G225)/(B225-6)</f>
        <v>34020.743527602441</v>
      </c>
      <c r="J225" s="15">
        <f>SUM($H$8:H225)/(B225-6)</f>
        <v>147.85586238532113</v>
      </c>
      <c r="K225" s="15">
        <f t="shared" si="17"/>
        <v>18.105106382978711</v>
      </c>
      <c r="L225" s="15">
        <f>AVERAGE($K$8:K225)</f>
        <v>34.246920938954311</v>
      </c>
      <c r="M225" s="15">
        <f>SUM($G$8:G225)/H225</f>
        <v>4.4381272475144611</v>
      </c>
    </row>
    <row r="226" spans="1:13" x14ac:dyDescent="0.3">
      <c r="A226" s="17">
        <v>41159.708333333336</v>
      </c>
      <c r="B226" s="13">
        <v>225</v>
      </c>
      <c r="C226" s="15">
        <v>772</v>
      </c>
      <c r="D226" s="15" t="s">
        <v>2</v>
      </c>
      <c r="E226" s="15">
        <f t="shared" si="15"/>
        <v>558.09399999999994</v>
      </c>
      <c r="F226" s="15">
        <f t="shared" si="18"/>
        <v>564.09399999999994</v>
      </c>
      <c r="G226" s="15">
        <f t="shared" si="16"/>
        <v>-207.90600000000006</v>
      </c>
      <c r="H226" s="15">
        <f t="shared" si="19"/>
        <v>207.90600000000006</v>
      </c>
      <c r="I226" s="15">
        <f>SUMSQ($G$8:G226)/(B226-6)</f>
        <v>34062.771661430736</v>
      </c>
      <c r="J226" s="15">
        <f>SUM($H$8:H226)/(B226-6)</f>
        <v>148.13006392694066</v>
      </c>
      <c r="K226" s="15">
        <f t="shared" si="17"/>
        <v>26.930829015544049</v>
      </c>
      <c r="L226" s="15">
        <f>AVERAGE($K$8:K226)</f>
        <v>34.213514126518646</v>
      </c>
      <c r="M226" s="15">
        <f>SUM($G$8:G226)/H226</f>
        <v>0.81648437274535213</v>
      </c>
    </row>
    <row r="227" spans="1:13" x14ac:dyDescent="0.3">
      <c r="A227" s="17">
        <v>41159.75</v>
      </c>
      <c r="B227" s="13">
        <v>226</v>
      </c>
      <c r="C227" s="15">
        <v>792</v>
      </c>
      <c r="D227" s="15" t="s">
        <v>2</v>
      </c>
      <c r="E227" s="15">
        <f t="shared" si="15"/>
        <v>554.83333333333337</v>
      </c>
      <c r="F227" s="15">
        <f t="shared" si="18"/>
        <v>558.09399999999994</v>
      </c>
      <c r="G227" s="15">
        <f t="shared" si="16"/>
        <v>-233.90600000000006</v>
      </c>
      <c r="H227" s="15">
        <f t="shared" si="19"/>
        <v>233.90600000000006</v>
      </c>
      <c r="I227" s="15">
        <f>SUMSQ($G$8:G227)/(B227-6)</f>
        <v>34156.631866769691</v>
      </c>
      <c r="J227" s="15">
        <f>SUM($H$8:H227)/(B227-6)</f>
        <v>148.51995454545457</v>
      </c>
      <c r="K227" s="15">
        <f t="shared" si="17"/>
        <v>29.533585858585866</v>
      </c>
      <c r="L227" s="15">
        <f>AVERAGE($K$8:K227)</f>
        <v>34.192241725300775</v>
      </c>
      <c r="M227" s="15">
        <f>SUM($G$8:G227)/H227</f>
        <v>-0.27427257103282859</v>
      </c>
    </row>
    <row r="228" spans="1:13" x14ac:dyDescent="0.3">
      <c r="A228" s="17">
        <v>41159.791666666664</v>
      </c>
      <c r="B228" s="13">
        <v>227</v>
      </c>
      <c r="C228" s="15">
        <v>568</v>
      </c>
      <c r="D228" s="15" t="s">
        <v>2</v>
      </c>
      <c r="E228" s="15">
        <f t="shared" si="15"/>
        <v>556.5</v>
      </c>
      <c r="F228" s="15">
        <f t="shared" si="18"/>
        <v>554.83333333333337</v>
      </c>
      <c r="G228" s="15">
        <f t="shared" si="16"/>
        <v>-13.166666666666629</v>
      </c>
      <c r="H228" s="15">
        <f t="shared" si="19"/>
        <v>13.166666666666629</v>
      </c>
      <c r="I228" s="15">
        <f>SUMSQ($G$8:G228)/(B228-6)</f>
        <v>34002.861410861733</v>
      </c>
      <c r="J228" s="15">
        <f>SUM($H$8:H228)/(B228-6)</f>
        <v>147.90749622926097</v>
      </c>
      <c r="K228" s="15">
        <f t="shared" si="17"/>
        <v>2.3180751173708853</v>
      </c>
      <c r="L228" s="15">
        <f>AVERAGE($K$8:K228)</f>
        <v>34.048014727074843</v>
      </c>
      <c r="M228" s="15">
        <f>SUM($G$8:G228)/H228</f>
        <v>-5.8724556962029126</v>
      </c>
    </row>
    <row r="229" spans="1:13" x14ac:dyDescent="0.3">
      <c r="A229" s="17">
        <v>41159.833333333336</v>
      </c>
      <c r="B229" s="13">
        <v>228</v>
      </c>
      <c r="C229" s="15">
        <v>391</v>
      </c>
      <c r="D229" s="15" t="s">
        <v>2</v>
      </c>
      <c r="E229" s="15">
        <f t="shared" si="15"/>
        <v>554</v>
      </c>
      <c r="F229" s="15">
        <f t="shared" si="18"/>
        <v>556.5</v>
      </c>
      <c r="G229" s="15">
        <f t="shared" si="16"/>
        <v>165.5</v>
      </c>
      <c r="H229" s="15">
        <f t="shared" si="19"/>
        <v>165.5</v>
      </c>
      <c r="I229" s="15">
        <f>SUMSQ($G$8:G229)/(B229-6)</f>
        <v>33973.074872974968</v>
      </c>
      <c r="J229" s="15">
        <f>SUM($H$8:H229)/(B229-6)</f>
        <v>147.98674174174175</v>
      </c>
      <c r="K229" s="15">
        <f t="shared" si="17"/>
        <v>42.327365728900254</v>
      </c>
      <c r="L229" s="15">
        <f>AVERAGE($K$8:K229)</f>
        <v>34.085309100956941</v>
      </c>
      <c r="M229" s="15">
        <f>SUM($G$8:G229)/H229</f>
        <v>0.53280563947630544</v>
      </c>
    </row>
    <row r="230" spans="1:13" x14ac:dyDescent="0.3">
      <c r="A230" s="17">
        <v>41160.625</v>
      </c>
      <c r="B230" s="13">
        <v>229</v>
      </c>
      <c r="C230" s="15">
        <v>499</v>
      </c>
      <c r="D230" s="15" t="s">
        <v>2</v>
      </c>
      <c r="E230" s="15">
        <f t="shared" si="15"/>
        <v>582</v>
      </c>
      <c r="F230" s="15">
        <f t="shared" si="18"/>
        <v>554</v>
      </c>
      <c r="G230" s="15">
        <f t="shared" si="16"/>
        <v>55</v>
      </c>
      <c r="H230" s="15">
        <f t="shared" si="19"/>
        <v>55</v>
      </c>
      <c r="I230" s="15">
        <f>SUMSQ($G$8:G230)/(B230-6)</f>
        <v>33834.294268163416</v>
      </c>
      <c r="J230" s="15">
        <f>SUM($H$8:H230)/(B230-6)</f>
        <v>147.56976083707028</v>
      </c>
      <c r="K230" s="15">
        <f t="shared" si="17"/>
        <v>11.022044088176353</v>
      </c>
      <c r="L230" s="15">
        <f>AVERAGE($K$8:K230)</f>
        <v>33.981886387895145</v>
      </c>
      <c r="M230" s="15">
        <f>SUM($G$8:G230)/H230</f>
        <v>2.6032606060605188</v>
      </c>
    </row>
    <row r="231" spans="1:13" x14ac:dyDescent="0.3">
      <c r="A231" s="17">
        <v>41160.666666666664</v>
      </c>
      <c r="B231" s="13">
        <v>230</v>
      </c>
      <c r="C231" s="15">
        <v>114</v>
      </c>
      <c r="D231" s="15" t="s">
        <v>2</v>
      </c>
      <c r="E231" s="15">
        <f t="shared" si="15"/>
        <v>522.66666666666663</v>
      </c>
      <c r="F231" s="15">
        <f t="shared" si="18"/>
        <v>582</v>
      </c>
      <c r="G231" s="15">
        <f t="shared" si="16"/>
        <v>468</v>
      </c>
      <c r="H231" s="15">
        <f t="shared" si="19"/>
        <v>468</v>
      </c>
      <c r="I231" s="15">
        <f>SUMSQ($G$8:G231)/(B231-6)</f>
        <v>34661.034025894834</v>
      </c>
      <c r="J231" s="15">
        <f>SUM($H$8:H231)/(B231-6)</f>
        <v>149.0002529761905</v>
      </c>
      <c r="K231" s="15">
        <f t="shared" si="17"/>
        <v>410.5263157894737</v>
      </c>
      <c r="L231" s="15">
        <f>AVERAGE($K$8:K231)</f>
        <v>35.662888304866478</v>
      </c>
      <c r="M231" s="15">
        <f>SUM($G$8:G231)/H231</f>
        <v>1.305938746438736</v>
      </c>
    </row>
    <row r="232" spans="1:13" x14ac:dyDescent="0.3">
      <c r="A232" s="17">
        <v>41160.708333333336</v>
      </c>
      <c r="B232" s="13">
        <v>231</v>
      </c>
      <c r="C232" s="15">
        <v>171</v>
      </c>
      <c r="D232" s="15" t="s">
        <v>2</v>
      </c>
      <c r="E232" s="15">
        <f t="shared" si="15"/>
        <v>422.5</v>
      </c>
      <c r="F232" s="15">
        <f t="shared" si="18"/>
        <v>522.66666666666663</v>
      </c>
      <c r="G232" s="15">
        <f t="shared" si="16"/>
        <v>351.66666666666663</v>
      </c>
      <c r="H232" s="15">
        <f t="shared" si="19"/>
        <v>351.66666666666663</v>
      </c>
      <c r="I232" s="15">
        <f>SUMSQ($G$8:G232)/(B232-6)</f>
        <v>35056.626961088383</v>
      </c>
      <c r="J232" s="15">
        <f>SUM($H$8:H232)/(B232-6)</f>
        <v>149.90099259259259</v>
      </c>
      <c r="K232" s="15">
        <f t="shared" si="17"/>
        <v>205.65302144249512</v>
      </c>
      <c r="L232" s="15">
        <f>AVERAGE($K$8:K232)</f>
        <v>36.418400007700384</v>
      </c>
      <c r="M232" s="15">
        <f>SUM($G$8:G232)/H232</f>
        <v>2.7379507109004604</v>
      </c>
    </row>
    <row r="233" spans="1:13" x14ac:dyDescent="0.3">
      <c r="A233" s="17">
        <v>41160.75</v>
      </c>
      <c r="B233" s="13">
        <v>232</v>
      </c>
      <c r="C233" s="15">
        <v>167</v>
      </c>
      <c r="D233" s="15" t="s">
        <v>2</v>
      </c>
      <c r="E233" s="15">
        <f t="shared" si="15"/>
        <v>318.33333333333331</v>
      </c>
      <c r="F233" s="15">
        <f t="shared" si="18"/>
        <v>422.5</v>
      </c>
      <c r="G233" s="15">
        <f t="shared" si="16"/>
        <v>255.5</v>
      </c>
      <c r="H233" s="15">
        <f t="shared" si="19"/>
        <v>255.5</v>
      </c>
      <c r="I233" s="15">
        <f>SUMSQ($G$8:G233)/(B233-6)</f>
        <v>35190.359806393302</v>
      </c>
      <c r="J233" s="15">
        <f>SUM($H$8:H233)/(B233-6)</f>
        <v>150.36824483775811</v>
      </c>
      <c r="K233" s="15">
        <f t="shared" si="17"/>
        <v>152.99401197604789</v>
      </c>
      <c r="L233" s="15">
        <f>AVERAGE($K$8:K233)</f>
        <v>36.934221299595734</v>
      </c>
      <c r="M233" s="15">
        <f>SUM($G$8:G233)/H233</f>
        <v>4.7684774951076125</v>
      </c>
    </row>
    <row r="234" spans="1:13" x14ac:dyDescent="0.3">
      <c r="A234" s="17">
        <v>41160.791666666664</v>
      </c>
      <c r="B234" s="13">
        <v>233</v>
      </c>
      <c r="C234" s="15">
        <v>215</v>
      </c>
      <c r="D234" s="15" t="s">
        <v>2</v>
      </c>
      <c r="E234" s="15">
        <f t="shared" si="15"/>
        <v>259.5</v>
      </c>
      <c r="F234" s="15">
        <f t="shared" si="18"/>
        <v>318.33333333333331</v>
      </c>
      <c r="G234" s="15">
        <f t="shared" si="16"/>
        <v>103.33333333333331</v>
      </c>
      <c r="H234" s="15">
        <f t="shared" si="19"/>
        <v>103.33333333333331</v>
      </c>
      <c r="I234" s="15">
        <f>SUMSQ($G$8:G234)/(B234-6)</f>
        <v>35082.374863535966</v>
      </c>
      <c r="J234" s="15">
        <f>SUM($H$8:H234)/(B234-6)</f>
        <v>150.16104258443468</v>
      </c>
      <c r="K234" s="15">
        <f t="shared" si="17"/>
        <v>48.062015503875962</v>
      </c>
      <c r="L234" s="15">
        <f>AVERAGE($K$8:K234)</f>
        <v>36.983242419438376</v>
      </c>
      <c r="M234" s="15">
        <f>SUM($G$8:G234)/H234</f>
        <v>12.790445161290275</v>
      </c>
    </row>
    <row r="235" spans="1:13" x14ac:dyDescent="0.3">
      <c r="A235" s="17">
        <v>41160.833333333336</v>
      </c>
      <c r="B235" s="13">
        <v>234</v>
      </c>
      <c r="C235" s="15">
        <v>194</v>
      </c>
      <c r="D235" s="15" t="s">
        <v>2</v>
      </c>
      <c r="E235" s="15">
        <f t="shared" si="15"/>
        <v>226.66666666666666</v>
      </c>
      <c r="F235" s="15">
        <f t="shared" si="18"/>
        <v>259.5</v>
      </c>
      <c r="G235" s="15">
        <f t="shared" si="16"/>
        <v>65.5</v>
      </c>
      <c r="H235" s="15">
        <f t="shared" si="19"/>
        <v>65.5</v>
      </c>
      <c r="I235" s="15">
        <f>SUMSQ($G$8:G235)/(B235-6)</f>
        <v>34947.321684309929</v>
      </c>
      <c r="J235" s="15">
        <f>SUM($H$8:H235)/(B235-6)</f>
        <v>149.78972222222225</v>
      </c>
      <c r="K235" s="15">
        <f t="shared" si="17"/>
        <v>33.762886597938149</v>
      </c>
      <c r="L235" s="15">
        <f>AVERAGE($K$8:K235)</f>
        <v>36.969118051800223</v>
      </c>
      <c r="M235" s="15">
        <f>SUM($G$8:G235)/H235</f>
        <v>21.178310432569898</v>
      </c>
    </row>
    <row r="236" spans="1:13" x14ac:dyDescent="0.3">
      <c r="A236" s="17">
        <v>41161.625</v>
      </c>
      <c r="B236" s="13">
        <v>235</v>
      </c>
      <c r="C236" s="15">
        <v>499</v>
      </c>
      <c r="D236" s="15" t="s">
        <v>2</v>
      </c>
      <c r="E236" s="15">
        <f t="shared" si="15"/>
        <v>226.66666666666666</v>
      </c>
      <c r="F236" s="15">
        <f t="shared" si="18"/>
        <v>226.66666666666666</v>
      </c>
      <c r="G236" s="15">
        <f t="shared" si="16"/>
        <v>-272.33333333333337</v>
      </c>
      <c r="H236" s="15">
        <f t="shared" si="19"/>
        <v>272.33333333333337</v>
      </c>
      <c r="I236" s="15">
        <f>SUMSQ($G$8:G236)/(B236-6)</f>
        <v>35118.579862301784</v>
      </c>
      <c r="J236" s="15">
        <f>SUM($H$8:H236)/(B236-6)</f>
        <v>150.32484716157208</v>
      </c>
      <c r="K236" s="15">
        <f t="shared" si="17"/>
        <v>54.575818303273216</v>
      </c>
      <c r="L236" s="15">
        <f>AVERAGE($K$8:K236)</f>
        <v>37.046003205736788</v>
      </c>
      <c r="M236" s="15">
        <f>SUM($G$8:G236)/H236</f>
        <v>4.0936817625458808</v>
      </c>
    </row>
    <row r="237" spans="1:13" x14ac:dyDescent="0.3">
      <c r="A237" s="17">
        <v>41161.666666666664</v>
      </c>
      <c r="B237" s="13">
        <v>236</v>
      </c>
      <c r="C237" s="15">
        <v>534.428</v>
      </c>
      <c r="D237" s="15" t="s">
        <v>2</v>
      </c>
      <c r="E237" s="15">
        <f t="shared" si="15"/>
        <v>296.738</v>
      </c>
      <c r="F237" s="15">
        <f t="shared" si="18"/>
        <v>226.66666666666666</v>
      </c>
      <c r="G237" s="15">
        <f t="shared" si="16"/>
        <v>-307.76133333333337</v>
      </c>
      <c r="H237" s="15">
        <f t="shared" si="19"/>
        <v>307.76133333333337</v>
      </c>
      <c r="I237" s="15">
        <f>SUMSQ($G$8:G237)/(B237-6)</f>
        <v>35377.703594618346</v>
      </c>
      <c r="J237" s="15">
        <f>SUM($H$8:H237)/(B237-6)</f>
        <v>151.00935362318845</v>
      </c>
      <c r="K237" s="15">
        <f t="shared" si="17"/>
        <v>57.587052574590658</v>
      </c>
      <c r="L237" s="15">
        <f>AVERAGE($K$8:K237)</f>
        <v>37.135312116036147</v>
      </c>
      <c r="M237" s="15">
        <f>SUM($G$8:G237)/H237</f>
        <v>2.6224368666628952</v>
      </c>
    </row>
    <row r="238" spans="1:13" x14ac:dyDescent="0.3">
      <c r="A238" s="17">
        <v>41161.708333333336</v>
      </c>
      <c r="B238" s="13">
        <v>237</v>
      </c>
      <c r="C238" s="15">
        <v>671</v>
      </c>
      <c r="D238" s="15" t="s">
        <v>2</v>
      </c>
      <c r="E238" s="15">
        <f t="shared" si="15"/>
        <v>380.07133333333331</v>
      </c>
      <c r="F238" s="15">
        <f t="shared" si="18"/>
        <v>296.738</v>
      </c>
      <c r="G238" s="15">
        <f t="shared" si="16"/>
        <v>-374.262</v>
      </c>
      <c r="H238" s="15">
        <f t="shared" si="19"/>
        <v>374.262</v>
      </c>
      <c r="I238" s="15">
        <f>SUMSQ($G$8:G238)/(B238-6)</f>
        <v>35830.925850243373</v>
      </c>
      <c r="J238" s="15">
        <f>SUM($H$8:H238)/(B238-6)</f>
        <v>151.97581529581535</v>
      </c>
      <c r="K238" s="15">
        <f t="shared" si="17"/>
        <v>55.776751117734726</v>
      </c>
      <c r="L238" s="15">
        <f>AVERAGE($K$8:K238)</f>
        <v>37.216010986173373</v>
      </c>
      <c r="M238" s="15">
        <f>SUM($G$8:G238)/H238</f>
        <v>1.1564697101673738</v>
      </c>
    </row>
    <row r="239" spans="1:13" x14ac:dyDescent="0.3">
      <c r="A239" s="17">
        <v>41161.75</v>
      </c>
      <c r="B239" s="13">
        <v>238</v>
      </c>
      <c r="C239" s="15">
        <v>560</v>
      </c>
      <c r="D239" s="15" t="s">
        <v>2</v>
      </c>
      <c r="E239" s="15">
        <f t="shared" si="15"/>
        <v>445.57133333333331</v>
      </c>
      <c r="F239" s="15">
        <f t="shared" si="18"/>
        <v>380.07133333333331</v>
      </c>
      <c r="G239" s="15">
        <f t="shared" si="16"/>
        <v>-179.92866666666669</v>
      </c>
      <c r="H239" s="15">
        <f t="shared" si="19"/>
        <v>179.92866666666669</v>
      </c>
      <c r="I239" s="15">
        <f>SUMSQ($G$8:G239)/(B239-6)</f>
        <v>35816.026709028723</v>
      </c>
      <c r="J239" s="15">
        <f>SUM($H$8:H239)/(B239-6)</f>
        <v>152.09630172413799</v>
      </c>
      <c r="K239" s="15">
        <f t="shared" si="17"/>
        <v>32.130119047619047</v>
      </c>
      <c r="L239" s="15">
        <f>AVERAGE($K$8:K239)</f>
        <v>37.194089038162367</v>
      </c>
      <c r="M239" s="15">
        <f>SUM($G$8:G239)/H239</f>
        <v>1.405523670491611</v>
      </c>
    </row>
    <row r="240" spans="1:13" x14ac:dyDescent="0.3">
      <c r="A240" s="17">
        <v>41161.791666666664</v>
      </c>
      <c r="B240" s="13">
        <v>239</v>
      </c>
      <c r="C240" s="15">
        <v>496</v>
      </c>
      <c r="D240" s="15" t="s">
        <v>2</v>
      </c>
      <c r="E240" s="15">
        <f t="shared" si="15"/>
        <v>492.40466666666663</v>
      </c>
      <c r="F240" s="15">
        <f t="shared" si="18"/>
        <v>445.57133333333331</v>
      </c>
      <c r="G240" s="15">
        <f t="shared" si="16"/>
        <v>-50.428666666666686</v>
      </c>
      <c r="H240" s="15">
        <f t="shared" si="19"/>
        <v>50.428666666666686</v>
      </c>
      <c r="I240" s="15">
        <f>SUMSQ($G$8:G240)/(B240-6)</f>
        <v>35673.224235692884</v>
      </c>
      <c r="J240" s="15">
        <f>SUM($H$8:H240)/(B240-6)</f>
        <v>151.65995994277543</v>
      </c>
      <c r="K240" s="15">
        <f t="shared" si="17"/>
        <v>10.167069892473123</v>
      </c>
      <c r="L240" s="15">
        <f>AVERAGE($K$8:K240)</f>
        <v>37.078093247837522</v>
      </c>
      <c r="M240" s="15">
        <f>SUM($G$8:G240)/H240</f>
        <v>4.01488571315247</v>
      </c>
    </row>
    <row r="241" spans="1:13" x14ac:dyDescent="0.3">
      <c r="A241" s="17">
        <v>41161.833333333336</v>
      </c>
      <c r="B241" s="13">
        <v>240</v>
      </c>
      <c r="C241" s="15">
        <v>356</v>
      </c>
      <c r="D241" s="15" t="s">
        <v>2</v>
      </c>
      <c r="E241" s="15">
        <f t="shared" si="15"/>
        <v>519.40466666666669</v>
      </c>
      <c r="F241" s="15">
        <f t="shared" si="18"/>
        <v>492.40466666666663</v>
      </c>
      <c r="G241" s="15">
        <f t="shared" si="16"/>
        <v>136.40466666666663</v>
      </c>
      <c r="H241" s="15">
        <f t="shared" si="19"/>
        <v>136.40466666666663</v>
      </c>
      <c r="I241" s="15">
        <f>SUMSQ($G$8:G241)/(B241-6)</f>
        <v>35600.288376089251</v>
      </c>
      <c r="J241" s="15">
        <f>SUM($H$8:H241)/(B241-6)</f>
        <v>151.59476638176645</v>
      </c>
      <c r="K241" s="15">
        <f t="shared" si="17"/>
        <v>38.315917602996244</v>
      </c>
      <c r="L241" s="15">
        <f>AVERAGE($K$8:K241)</f>
        <v>37.083383095509141</v>
      </c>
      <c r="M241" s="15">
        <f>SUM($G$8:G241)/H241</f>
        <v>2.4842991686501072</v>
      </c>
    </row>
    <row r="242" spans="1:13" x14ac:dyDescent="0.3">
      <c r="A242" s="17">
        <v>41162.625</v>
      </c>
      <c r="B242" s="13">
        <v>241</v>
      </c>
      <c r="C242" s="15">
        <v>346</v>
      </c>
      <c r="D242" s="15" t="s">
        <v>2</v>
      </c>
      <c r="E242" s="15">
        <f t="shared" si="15"/>
        <v>493.90466666666663</v>
      </c>
      <c r="F242" s="15">
        <f t="shared" si="18"/>
        <v>519.40466666666669</v>
      </c>
      <c r="G242" s="15">
        <f t="shared" si="16"/>
        <v>173.40466666666669</v>
      </c>
      <c r="H242" s="15">
        <f t="shared" si="19"/>
        <v>173.40466666666669</v>
      </c>
      <c r="I242" s="15">
        <f>SUMSQ($G$8:G242)/(B242-6)</f>
        <v>35576.751737985796</v>
      </c>
      <c r="J242" s="15">
        <f>SUM($H$8:H242)/(B242-6)</f>
        <v>151.68757446808519</v>
      </c>
      <c r="K242" s="15">
        <f t="shared" si="17"/>
        <v>50.116955684007714</v>
      </c>
      <c r="L242" s="15">
        <f>AVERAGE($K$8:K242)</f>
        <v>37.138845106524023</v>
      </c>
      <c r="M242" s="15">
        <f>SUM($G$8:G242)/H242</f>
        <v>2.9542149961361757</v>
      </c>
    </row>
    <row r="243" spans="1:13" x14ac:dyDescent="0.3">
      <c r="A243" s="17">
        <v>41162.666666666664</v>
      </c>
      <c r="B243" s="13">
        <v>242</v>
      </c>
      <c r="C243" s="15">
        <v>488</v>
      </c>
      <c r="D243" s="15" t="s">
        <v>2</v>
      </c>
      <c r="E243" s="15">
        <f t="shared" si="15"/>
        <v>486.16666666666669</v>
      </c>
      <c r="F243" s="15">
        <f t="shared" si="18"/>
        <v>493.90466666666663</v>
      </c>
      <c r="G243" s="15">
        <f t="shared" si="16"/>
        <v>5.9046666666666283</v>
      </c>
      <c r="H243" s="15">
        <f t="shared" si="19"/>
        <v>5.9046666666666283</v>
      </c>
      <c r="I243" s="15">
        <f>SUMSQ($G$8:G243)/(B243-6)</f>
        <v>35426.150523369099</v>
      </c>
      <c r="J243" s="15">
        <f>SUM($H$8:H243)/(B243-6)</f>
        <v>151.06985028248596</v>
      </c>
      <c r="K243" s="15">
        <f t="shared" si="17"/>
        <v>1.2099726775956205</v>
      </c>
      <c r="L243" s="15">
        <f>AVERAGE($K$8:K243)</f>
        <v>36.986604121655688</v>
      </c>
      <c r="M243" s="15">
        <f>SUM($G$8:G243)/H243</f>
        <v>87.757592864400749</v>
      </c>
    </row>
    <row r="244" spans="1:13" x14ac:dyDescent="0.3">
      <c r="A244" s="17">
        <v>41162.708333333336</v>
      </c>
      <c r="B244" s="13">
        <v>243</v>
      </c>
      <c r="C244" s="15">
        <v>844.428</v>
      </c>
      <c r="D244" s="15" t="s">
        <v>2</v>
      </c>
      <c r="E244" s="15">
        <f t="shared" si="15"/>
        <v>515.07133333333331</v>
      </c>
      <c r="F244" s="15">
        <f t="shared" si="18"/>
        <v>486.16666666666669</v>
      </c>
      <c r="G244" s="15">
        <f t="shared" si="16"/>
        <v>-358.26133333333331</v>
      </c>
      <c r="H244" s="15">
        <f t="shared" si="19"/>
        <v>358.26133333333331</v>
      </c>
      <c r="I244" s="15">
        <f>SUMSQ($G$8:G244)/(B244-6)</f>
        <v>35818.239267834957</v>
      </c>
      <c r="J244" s="15">
        <f>SUM($H$8:H244)/(B244-6)</f>
        <v>151.94407594936717</v>
      </c>
      <c r="K244" s="15">
        <f t="shared" si="17"/>
        <v>42.426510410992215</v>
      </c>
      <c r="L244" s="15">
        <f>AVERAGE($K$8:K244)</f>
        <v>37.009557312749934</v>
      </c>
      <c r="M244" s="15">
        <f>SUM($G$8:G244)/H244</f>
        <v>0.44637248042395949</v>
      </c>
    </row>
    <row r="245" spans="1:13" x14ac:dyDescent="0.3">
      <c r="A245" s="17">
        <v>41162.75</v>
      </c>
      <c r="B245" s="13">
        <v>244</v>
      </c>
      <c r="C245" s="15">
        <v>811.56399999999996</v>
      </c>
      <c r="D245" s="15" t="s">
        <v>2</v>
      </c>
      <c r="E245" s="15">
        <f t="shared" si="15"/>
        <v>556.99866666666662</v>
      </c>
      <c r="F245" s="15">
        <f t="shared" si="18"/>
        <v>515.07133333333331</v>
      </c>
      <c r="G245" s="15">
        <f t="shared" si="16"/>
        <v>-296.49266666666665</v>
      </c>
      <c r="H245" s="15">
        <f t="shared" si="19"/>
        <v>296.49266666666665</v>
      </c>
      <c r="I245" s="15">
        <f>SUMSQ($G$8:G245)/(B245-6)</f>
        <v>36037.103394386533</v>
      </c>
      <c r="J245" s="15">
        <f>SUM($H$8:H245)/(B245-6)</f>
        <v>152.55142296918777</v>
      </c>
      <c r="K245" s="15">
        <f t="shared" si="17"/>
        <v>36.533491710655802</v>
      </c>
      <c r="L245" s="15">
        <f>AVERAGE($K$8:K245)</f>
        <v>37.007557037110885</v>
      </c>
      <c r="M245" s="15">
        <f>SUM($G$8:G245)/H245</f>
        <v>-0.46063421467424165</v>
      </c>
    </row>
    <row r="246" spans="1:13" x14ac:dyDescent="0.3">
      <c r="A246" s="17">
        <v>41162.791666666664</v>
      </c>
      <c r="B246" s="13">
        <v>245</v>
      </c>
      <c r="C246" s="15">
        <v>579.56399999999996</v>
      </c>
      <c r="D246" s="15" t="s">
        <v>2</v>
      </c>
      <c r="E246" s="15">
        <f t="shared" si="15"/>
        <v>570.92599999999993</v>
      </c>
      <c r="F246" s="15">
        <f t="shared" si="18"/>
        <v>556.99866666666662</v>
      </c>
      <c r="G246" s="15">
        <f t="shared" si="16"/>
        <v>-22.565333333333342</v>
      </c>
      <c r="H246" s="15">
        <f t="shared" si="19"/>
        <v>22.565333333333342</v>
      </c>
      <c r="I246" s="15">
        <f>SUMSQ($G$8:G246)/(B246-6)</f>
        <v>35888.451054947443</v>
      </c>
      <c r="J246" s="15">
        <f>SUM($H$8:H246)/(B246-6)</f>
        <v>152.0075481171549</v>
      </c>
      <c r="K246" s="15">
        <f t="shared" si="17"/>
        <v>3.8935015517411955</v>
      </c>
      <c r="L246" s="15">
        <f>AVERAGE($K$8:K246)</f>
        <v>36.869004503699294</v>
      </c>
      <c r="M246" s="15">
        <f>SUM($G$8:G246)/H246</f>
        <v>-7.0524107775941705</v>
      </c>
    </row>
    <row r="247" spans="1:13" x14ac:dyDescent="0.3">
      <c r="A247" s="17">
        <v>41162.833333333336</v>
      </c>
      <c r="B247" s="13">
        <v>246</v>
      </c>
      <c r="C247" s="15">
        <v>390</v>
      </c>
      <c r="D247" s="15" t="s">
        <v>2</v>
      </c>
      <c r="E247" s="15">
        <f t="shared" si="15"/>
        <v>576.59266666666656</v>
      </c>
      <c r="F247" s="15">
        <f t="shared" si="18"/>
        <v>570.92599999999993</v>
      </c>
      <c r="G247" s="15">
        <f t="shared" si="16"/>
        <v>180.92599999999993</v>
      </c>
      <c r="H247" s="15">
        <f t="shared" si="19"/>
        <v>180.92599999999993</v>
      </c>
      <c r="I247" s="15">
        <f>SUMSQ($G$8:G247)/(B247-6)</f>
        <v>35875.308415035157</v>
      </c>
      <c r="J247" s="15">
        <f>SUM($H$8:H247)/(B247-6)</f>
        <v>152.12804166666675</v>
      </c>
      <c r="K247" s="15">
        <f t="shared" si="17"/>
        <v>46.391282051282033</v>
      </c>
      <c r="L247" s="15">
        <f>AVERAGE($K$8:K247)</f>
        <v>36.908680660147553</v>
      </c>
      <c r="M247" s="15">
        <f>SUM($G$8:G247)/H247</f>
        <v>0.12041387086430305</v>
      </c>
    </row>
    <row r="248" spans="1:13" x14ac:dyDescent="0.3">
      <c r="A248" s="17">
        <v>41163.625</v>
      </c>
      <c r="B248" s="13">
        <v>247</v>
      </c>
      <c r="C248" s="15">
        <v>326</v>
      </c>
      <c r="D248" s="15" t="s">
        <v>2</v>
      </c>
      <c r="E248" s="15">
        <f t="shared" si="15"/>
        <v>573.2593333333333</v>
      </c>
      <c r="F248" s="15">
        <f t="shared" si="18"/>
        <v>576.59266666666656</v>
      </c>
      <c r="G248" s="15">
        <f t="shared" si="16"/>
        <v>250.59266666666656</v>
      </c>
      <c r="H248" s="15">
        <f t="shared" si="19"/>
        <v>250.59266666666656</v>
      </c>
      <c r="I248" s="15">
        <f>SUMSQ($G$8:G248)/(B248-6)</f>
        <v>35987.015370106019</v>
      </c>
      <c r="J248" s="15">
        <f>SUM($H$8:H248)/(B248-6)</f>
        <v>152.53660857538043</v>
      </c>
      <c r="K248" s="15">
        <f t="shared" si="17"/>
        <v>76.868916155419186</v>
      </c>
      <c r="L248" s="15">
        <f>AVERAGE($K$8:K248)</f>
        <v>37.074490765937064</v>
      </c>
      <c r="M248" s="15">
        <f>SUM($G$8:G248)/H248</f>
        <v>1.0869378992202281</v>
      </c>
    </row>
    <row r="249" spans="1:13" x14ac:dyDescent="0.3">
      <c r="A249" s="17">
        <v>41163.666666666664</v>
      </c>
      <c r="B249" s="13">
        <v>248</v>
      </c>
      <c r="C249" s="15">
        <v>534.428</v>
      </c>
      <c r="D249" s="15" t="s">
        <v>2</v>
      </c>
      <c r="E249" s="15">
        <f t="shared" si="15"/>
        <v>580.99733333333336</v>
      </c>
      <c r="F249" s="15">
        <f t="shared" si="18"/>
        <v>573.2593333333333</v>
      </c>
      <c r="G249" s="15">
        <f t="shared" si="16"/>
        <v>38.831333333333305</v>
      </c>
      <c r="H249" s="15">
        <f t="shared" si="19"/>
        <v>38.831333333333305</v>
      </c>
      <c r="I249" s="15">
        <f>SUMSQ($G$8:G249)/(B249-6)</f>
        <v>35844.539572909067</v>
      </c>
      <c r="J249" s="15">
        <f>SUM($H$8:H249)/(B249-6)</f>
        <v>152.06675206611578</v>
      </c>
      <c r="K249" s="15">
        <f t="shared" si="17"/>
        <v>7.2659616137876952</v>
      </c>
      <c r="L249" s="15">
        <f>AVERAGE($K$8:K249)</f>
        <v>36.951315025638927</v>
      </c>
      <c r="M249" s="15">
        <f>SUM($G$8:G249)/H249</f>
        <v>8.0144041753222055</v>
      </c>
    </row>
    <row r="250" spans="1:13" x14ac:dyDescent="0.3">
      <c r="A250" s="17">
        <v>41163.708333333336</v>
      </c>
      <c r="B250" s="13">
        <v>249</v>
      </c>
      <c r="C250" s="15">
        <v>844.428</v>
      </c>
      <c r="D250" s="15" t="s">
        <v>2</v>
      </c>
      <c r="E250" s="15">
        <f t="shared" si="15"/>
        <v>580.99733333333324</v>
      </c>
      <c r="F250" s="15">
        <f t="shared" si="18"/>
        <v>580.99733333333336</v>
      </c>
      <c r="G250" s="15">
        <f t="shared" si="16"/>
        <v>-263.43066666666664</v>
      </c>
      <c r="H250" s="15">
        <f t="shared" si="19"/>
        <v>263.43066666666664</v>
      </c>
      <c r="I250" s="15">
        <f>SUMSQ($G$8:G250)/(B250-6)</f>
        <v>35982.61025837218</v>
      </c>
      <c r="J250" s="15">
        <f>SUM($H$8:H250)/(B250-6)</f>
        <v>152.52503978052133</v>
      </c>
      <c r="K250" s="15">
        <f t="shared" si="17"/>
        <v>31.196344349863654</v>
      </c>
      <c r="L250" s="15">
        <f>AVERAGE($K$8:K250)</f>
        <v>36.927632018742734</v>
      </c>
      <c r="M250" s="15">
        <f>SUM($G$8:G250)/H250</f>
        <v>0.18137346702229601</v>
      </c>
    </row>
    <row r="251" spans="1:13" x14ac:dyDescent="0.3">
      <c r="A251" s="17">
        <v>41163.75</v>
      </c>
      <c r="B251" s="13">
        <v>250</v>
      </c>
      <c r="C251" s="15">
        <v>811.56399999999996</v>
      </c>
      <c r="D251" s="15" t="s">
        <v>2</v>
      </c>
      <c r="E251" s="15">
        <f t="shared" si="15"/>
        <v>580.99733333333324</v>
      </c>
      <c r="F251" s="15">
        <f t="shared" si="18"/>
        <v>580.99733333333324</v>
      </c>
      <c r="G251" s="15">
        <f t="shared" si="16"/>
        <v>-230.56666666666672</v>
      </c>
      <c r="H251" s="15">
        <f t="shared" si="19"/>
        <v>230.56666666666672</v>
      </c>
      <c r="I251" s="15">
        <f>SUMSQ($G$8:G251)/(B251-6)</f>
        <v>36053.013444927114</v>
      </c>
      <c r="J251" s="15">
        <f>SUM($H$8:H251)/(B251-6)</f>
        <v>152.84488251366128</v>
      </c>
      <c r="K251" s="15">
        <f t="shared" si="17"/>
        <v>28.410164406832578</v>
      </c>
      <c r="L251" s="15">
        <f>AVERAGE($K$8:K251)</f>
        <v>36.892724364595566</v>
      </c>
      <c r="M251" s="15">
        <f>SUM($G$8:G251)/H251</f>
        <v>-0.7927743241289803</v>
      </c>
    </row>
    <row r="252" spans="1:13" x14ac:dyDescent="0.3">
      <c r="A252" s="17">
        <v>41163.791666666664</v>
      </c>
      <c r="B252" s="13">
        <v>251</v>
      </c>
      <c r="C252" s="15">
        <v>579.56399999999996</v>
      </c>
      <c r="D252" s="15" t="s">
        <v>2</v>
      </c>
      <c r="E252" s="15">
        <f t="shared" si="15"/>
        <v>580.99733333333324</v>
      </c>
      <c r="F252" s="15">
        <f t="shared" si="18"/>
        <v>580.99733333333324</v>
      </c>
      <c r="G252" s="15">
        <f t="shared" si="16"/>
        <v>1.4333333333332803</v>
      </c>
      <c r="H252" s="15">
        <f t="shared" si="19"/>
        <v>1.4333333333332803</v>
      </c>
      <c r="I252" s="15">
        <f>SUMSQ($G$8:G252)/(B252-6)</f>
        <v>35905.866673496581</v>
      </c>
      <c r="J252" s="15">
        <f>SUM($H$8:H252)/(B252-6)</f>
        <v>152.22687619047625</v>
      </c>
      <c r="K252" s="15">
        <f t="shared" si="17"/>
        <v>0.24731234744278119</v>
      </c>
      <c r="L252" s="15">
        <f>AVERAGE($K$8:K252)</f>
        <v>36.743151254321468</v>
      </c>
      <c r="M252" s="15">
        <f>SUM($G$8:G252)/H252</f>
        <v>-126.52604651163631</v>
      </c>
    </row>
    <row r="253" spans="1:13" x14ac:dyDescent="0.3">
      <c r="A253" s="17">
        <v>41163.833333333336</v>
      </c>
      <c r="B253" s="13">
        <v>252</v>
      </c>
      <c r="C253" s="15">
        <v>427</v>
      </c>
      <c r="D253" s="15" t="s">
        <v>2</v>
      </c>
      <c r="E253" s="15">
        <f t="shared" si="15"/>
        <v>587.16399999999999</v>
      </c>
      <c r="F253" s="15">
        <f t="shared" si="18"/>
        <v>580.99733333333324</v>
      </c>
      <c r="G253" s="15">
        <f t="shared" si="16"/>
        <v>153.99733333333324</v>
      </c>
      <c r="H253" s="15">
        <f t="shared" si="19"/>
        <v>153.99733333333324</v>
      </c>
      <c r="I253" s="15">
        <f>SUMSQ($G$8:G253)/(B253-6)</f>
        <v>35856.311031221296</v>
      </c>
      <c r="J253" s="15">
        <f>SUM($H$8:H253)/(B253-6)</f>
        <v>152.23407317073176</v>
      </c>
      <c r="K253" s="15">
        <f t="shared" si="17"/>
        <v>36.064949258391863</v>
      </c>
      <c r="L253" s="15">
        <f>AVERAGE($K$8:K253)</f>
        <v>36.740394335638833</v>
      </c>
      <c r="M253" s="15">
        <f>SUM($G$8:G253)/H253</f>
        <v>-0.1776437687233032</v>
      </c>
    </row>
    <row r="254" spans="1:13" x14ac:dyDescent="0.3">
      <c r="A254" s="17">
        <v>41164.625</v>
      </c>
      <c r="B254" s="13">
        <v>253</v>
      </c>
      <c r="C254" s="15">
        <v>318</v>
      </c>
      <c r="D254" s="15" t="s">
        <v>2</v>
      </c>
      <c r="E254" s="15">
        <f t="shared" si="15"/>
        <v>585.83066666666662</v>
      </c>
      <c r="F254" s="15">
        <f t="shared" si="18"/>
        <v>587.16399999999999</v>
      </c>
      <c r="G254" s="15">
        <f t="shared" si="16"/>
        <v>269.16399999999999</v>
      </c>
      <c r="H254" s="15">
        <f t="shared" si="19"/>
        <v>269.16399999999999</v>
      </c>
      <c r="I254" s="15">
        <f>SUMSQ($G$8:G254)/(B254-6)</f>
        <v>36004.460617718381</v>
      </c>
      <c r="J254" s="15">
        <f>SUM($H$8:H254)/(B254-6)</f>
        <v>152.70747368421058</v>
      </c>
      <c r="K254" s="15">
        <f t="shared" si="17"/>
        <v>84.64276729559748</v>
      </c>
      <c r="L254" s="15">
        <f>AVERAGE($K$8:K254)</f>
        <v>36.934331068270247</v>
      </c>
      <c r="M254" s="15">
        <f>SUM($G$8:G254)/H254</f>
        <v>0.89836431816040752</v>
      </c>
    </row>
    <row r="255" spans="1:13" x14ac:dyDescent="0.3">
      <c r="A255" s="17">
        <v>41164.666666666664</v>
      </c>
      <c r="B255" s="13">
        <v>254</v>
      </c>
      <c r="C255" s="15">
        <v>509</v>
      </c>
      <c r="D255" s="15" t="s">
        <v>2</v>
      </c>
      <c r="E255" s="15">
        <f t="shared" si="15"/>
        <v>581.59266666666667</v>
      </c>
      <c r="F255" s="15">
        <f t="shared" si="18"/>
        <v>585.83066666666662</v>
      </c>
      <c r="G255" s="15">
        <f t="shared" si="16"/>
        <v>76.830666666666616</v>
      </c>
      <c r="H255" s="15">
        <f t="shared" si="19"/>
        <v>76.830666666666616</v>
      </c>
      <c r="I255" s="15">
        <f>SUMSQ($G$8:G255)/(B255-6)</f>
        <v>35883.083564180983</v>
      </c>
      <c r="J255" s="15">
        <f>SUM($H$8:H255)/(B255-6)</f>
        <v>152.40151881720436</v>
      </c>
      <c r="K255" s="15">
        <f t="shared" si="17"/>
        <v>15.094433529796977</v>
      </c>
      <c r="L255" s="15">
        <f>AVERAGE($K$8:K255)</f>
        <v>36.846266965292529</v>
      </c>
      <c r="M255" s="15">
        <f>SUM($G$8:G255)/H255</f>
        <v>4.1472762612150715</v>
      </c>
    </row>
    <row r="256" spans="1:13" x14ac:dyDescent="0.3">
      <c r="A256" s="17">
        <v>41164.708333333336</v>
      </c>
      <c r="B256" s="13">
        <v>255</v>
      </c>
      <c r="C256" s="15">
        <v>844.428</v>
      </c>
      <c r="D256" s="15" t="s">
        <v>2</v>
      </c>
      <c r="E256" s="15">
        <f t="shared" si="15"/>
        <v>581.59266666666656</v>
      </c>
      <c r="F256" s="15">
        <f t="shared" si="18"/>
        <v>581.59266666666667</v>
      </c>
      <c r="G256" s="15">
        <f t="shared" si="16"/>
        <v>-262.83533333333332</v>
      </c>
      <c r="H256" s="15">
        <f t="shared" si="19"/>
        <v>262.83533333333332</v>
      </c>
      <c r="I256" s="15">
        <f>SUMSQ($G$8:G256)/(B256-6)</f>
        <v>36016.414202270404</v>
      </c>
      <c r="J256" s="15">
        <f>SUM($H$8:H256)/(B256-6)</f>
        <v>152.84502811244988</v>
      </c>
      <c r="K256" s="15">
        <f t="shared" si="17"/>
        <v>31.125842976942181</v>
      </c>
      <c r="L256" s="15">
        <f>AVERAGE($K$8:K256)</f>
        <v>36.823293374977872</v>
      </c>
      <c r="M256" s="15">
        <f>SUM($G$8:G256)/H256</f>
        <v>0.21231036922988994</v>
      </c>
    </row>
    <row r="257" spans="1:13" x14ac:dyDescent="0.3">
      <c r="A257" s="17">
        <v>41164.75</v>
      </c>
      <c r="B257" s="13">
        <v>256</v>
      </c>
      <c r="C257" s="15">
        <v>811.56399999999996</v>
      </c>
      <c r="D257" s="15" t="s">
        <v>2</v>
      </c>
      <c r="E257" s="15">
        <f t="shared" si="15"/>
        <v>581.59266666666656</v>
      </c>
      <c r="F257" s="15">
        <f t="shared" si="18"/>
        <v>581.59266666666656</v>
      </c>
      <c r="G257" s="15">
        <f t="shared" si="16"/>
        <v>-229.9713333333334</v>
      </c>
      <c r="H257" s="15">
        <f t="shared" si="19"/>
        <v>229.9713333333334</v>
      </c>
      <c r="I257" s="15">
        <f>SUMSQ($G$8:G257)/(B257-6)</f>
        <v>36083.895802081766</v>
      </c>
      <c r="J257" s="15">
        <f>SUM($H$8:H257)/(B257-6)</f>
        <v>153.1535333333334</v>
      </c>
      <c r="K257" s="15">
        <f t="shared" si="17"/>
        <v>28.33680810550165</v>
      </c>
      <c r="L257" s="15">
        <f>AVERAGE($K$8:K257)</f>
        <v>36.789347433899962</v>
      </c>
      <c r="M257" s="15">
        <f>SUM($G$8:G257)/H257</f>
        <v>-0.75734946674515446</v>
      </c>
    </row>
    <row r="258" spans="1:13" x14ac:dyDescent="0.3">
      <c r="A258" s="17">
        <v>41164.791666666664</v>
      </c>
      <c r="B258" s="13">
        <v>257</v>
      </c>
      <c r="C258" s="15">
        <v>579.56399999999996</v>
      </c>
      <c r="D258" s="15" t="s">
        <v>2</v>
      </c>
      <c r="E258" s="15">
        <f t="shared" si="15"/>
        <v>581.59266666666656</v>
      </c>
      <c r="F258" s="15">
        <f t="shared" si="18"/>
        <v>581.59266666666656</v>
      </c>
      <c r="G258" s="15">
        <f t="shared" si="16"/>
        <v>2.0286666666665951</v>
      </c>
      <c r="H258" s="15">
        <f t="shared" si="19"/>
        <v>2.0286666666665951</v>
      </c>
      <c r="I258" s="15">
        <f>SUMSQ($G$8:G258)/(B258-6)</f>
        <v>35940.151657405913</v>
      </c>
      <c r="J258" s="15">
        <f>SUM($H$8:H258)/(B258-6)</f>
        <v>152.55144223107578</v>
      </c>
      <c r="K258" s="15">
        <f t="shared" si="17"/>
        <v>0.3500332433806439</v>
      </c>
      <c r="L258" s="15">
        <f>AVERAGE($K$8:K258)</f>
        <v>36.644170883340131</v>
      </c>
      <c r="M258" s="15">
        <f>SUM($G$8:G258)/H258</f>
        <v>-84.853762734149697</v>
      </c>
    </row>
    <row r="259" spans="1:13" x14ac:dyDescent="0.3">
      <c r="A259" s="17">
        <v>41164.833333333336</v>
      </c>
      <c r="B259" s="13">
        <v>258</v>
      </c>
      <c r="C259" s="15">
        <v>427</v>
      </c>
      <c r="D259" s="15" t="s">
        <v>2</v>
      </c>
      <c r="E259" s="15">
        <f t="shared" si="15"/>
        <v>581.59266666666656</v>
      </c>
      <c r="F259" s="15">
        <f t="shared" si="18"/>
        <v>581.59266666666656</v>
      </c>
      <c r="G259" s="15">
        <f t="shared" si="16"/>
        <v>154.59266666666656</v>
      </c>
      <c r="H259" s="15">
        <f t="shared" si="19"/>
        <v>154.59266666666656</v>
      </c>
      <c r="I259" s="15">
        <f>SUMSQ($G$8:G259)/(B259-6)</f>
        <v>35892.368883317438</v>
      </c>
      <c r="J259" s="15">
        <f>SUM($H$8:H259)/(B259-6)</f>
        <v>152.5595423280424</v>
      </c>
      <c r="K259" s="15">
        <f t="shared" si="17"/>
        <v>36.20437158469943</v>
      </c>
      <c r="L259" s="15">
        <f>AVERAGE($K$8:K259)</f>
        <v>36.642425648028066</v>
      </c>
      <c r="M259" s="15">
        <f>SUM($G$8:G259)/H259</f>
        <v>-0.11350689338437184</v>
      </c>
    </row>
    <row r="260" spans="1:13" x14ac:dyDescent="0.3">
      <c r="A260" s="17">
        <v>41165.625</v>
      </c>
      <c r="B260" s="13">
        <v>259</v>
      </c>
      <c r="C260" s="15">
        <v>352</v>
      </c>
      <c r="D260" s="15" t="s">
        <v>2</v>
      </c>
      <c r="E260" s="15">
        <f t="shared" si="15"/>
        <v>587.2593333333333</v>
      </c>
      <c r="F260" s="15">
        <f t="shared" si="18"/>
        <v>581.59266666666656</v>
      </c>
      <c r="G260" s="15">
        <f t="shared" si="16"/>
        <v>229.59266666666656</v>
      </c>
      <c r="H260" s="15">
        <f t="shared" si="19"/>
        <v>229.59266666666656</v>
      </c>
      <c r="I260" s="15">
        <f>SUMSQ($G$8:G260)/(B260-6)</f>
        <v>35958.852771474725</v>
      </c>
      <c r="J260" s="15">
        <f>SUM($H$8:H260)/(B260-6)</f>
        <v>152.86402108036896</v>
      </c>
      <c r="K260" s="15">
        <f t="shared" si="17"/>
        <v>65.22518939393936</v>
      </c>
      <c r="L260" s="15">
        <f>AVERAGE($K$8:K260)</f>
        <v>36.755400998802415</v>
      </c>
      <c r="M260" s="15">
        <f>SUM($G$8:G260)/H260</f>
        <v>0.92357189108825022</v>
      </c>
    </row>
    <row r="261" spans="1:13" x14ac:dyDescent="0.3">
      <c r="A261" s="17">
        <v>41165.666666666664</v>
      </c>
      <c r="B261" s="13">
        <v>260</v>
      </c>
      <c r="C261" s="15">
        <v>491</v>
      </c>
      <c r="D261" s="15" t="s">
        <v>2</v>
      </c>
      <c r="E261" s="15">
        <f t="shared" si="15"/>
        <v>584.2593333333333</v>
      </c>
      <c r="F261" s="15">
        <f t="shared" si="18"/>
        <v>587.2593333333333</v>
      </c>
      <c r="G261" s="15">
        <f t="shared" si="16"/>
        <v>96.259333333333302</v>
      </c>
      <c r="H261" s="15">
        <f t="shared" si="19"/>
        <v>96.259333333333302</v>
      </c>
      <c r="I261" s="15">
        <f>SUMSQ($G$8:G261)/(B261-6)</f>
        <v>35853.762245814498</v>
      </c>
      <c r="J261" s="15">
        <f>SUM($H$8:H261)/(B261-6)</f>
        <v>152.64116797900269</v>
      </c>
      <c r="K261" s="15">
        <f t="shared" si="17"/>
        <v>19.60475220638153</v>
      </c>
      <c r="L261" s="15">
        <f>AVERAGE($K$8:K261)</f>
        <v>36.68787875946218</v>
      </c>
      <c r="M261" s="15">
        <f>SUM($G$8:G261)/H261</f>
        <v>3.2028547881070675</v>
      </c>
    </row>
    <row r="262" spans="1:13" x14ac:dyDescent="0.3">
      <c r="A262" s="17">
        <v>41165.708333333336</v>
      </c>
      <c r="B262" s="13">
        <v>261</v>
      </c>
      <c r="C262" s="15">
        <v>844.428</v>
      </c>
      <c r="D262" s="15" t="s">
        <v>2</v>
      </c>
      <c r="E262" s="15">
        <f t="shared" si="15"/>
        <v>584.2593333333333</v>
      </c>
      <c r="F262" s="15">
        <f t="shared" si="18"/>
        <v>584.2593333333333</v>
      </c>
      <c r="G262" s="15">
        <f t="shared" si="16"/>
        <v>-260.1686666666667</v>
      </c>
      <c r="H262" s="15">
        <f t="shared" si="19"/>
        <v>260.1686666666667</v>
      </c>
      <c r="I262" s="15">
        <f>SUMSQ($G$8:G262)/(B262-6)</f>
        <v>35978.601355105857</v>
      </c>
      <c r="J262" s="15">
        <f>SUM($H$8:H262)/(B262-6)</f>
        <v>153.06284444444449</v>
      </c>
      <c r="K262" s="15">
        <f t="shared" si="17"/>
        <v>30.810047353553731</v>
      </c>
      <c r="L262" s="15">
        <f>AVERAGE($K$8:K262)</f>
        <v>36.664828440223324</v>
      </c>
      <c r="M262" s="15">
        <f>SUM($G$8:G262)/H262</f>
        <v>0.18501843675767043</v>
      </c>
    </row>
    <row r="263" spans="1:13" x14ac:dyDescent="0.3">
      <c r="A263" s="17">
        <v>41165.75</v>
      </c>
      <c r="B263" s="13">
        <v>262</v>
      </c>
      <c r="C263" s="15">
        <v>811.56399999999996</v>
      </c>
      <c r="D263" s="15" t="s">
        <v>2</v>
      </c>
      <c r="E263" s="15">
        <f t="shared" ref="E263:E326" si="20">AVERAGE(C258:C263)</f>
        <v>584.2593333333333</v>
      </c>
      <c r="F263" s="15">
        <f t="shared" si="18"/>
        <v>584.2593333333333</v>
      </c>
      <c r="G263" s="15">
        <f t="shared" si="16"/>
        <v>-227.30466666666666</v>
      </c>
      <c r="H263" s="15">
        <f t="shared" si="19"/>
        <v>227.30466666666666</v>
      </c>
      <c r="I263" s="15">
        <f>SUMSQ($G$8:G263)/(B263-6)</f>
        <v>36039.885769689208</v>
      </c>
      <c r="J263" s="15">
        <f>SUM($H$8:H263)/(B263-6)</f>
        <v>153.35285156250004</v>
      </c>
      <c r="K263" s="15">
        <f t="shared" si="17"/>
        <v>28.008224448924135</v>
      </c>
      <c r="L263" s="15">
        <f>AVERAGE($K$8:K263)</f>
        <v>36.631013580882311</v>
      </c>
      <c r="M263" s="15">
        <f>SUM($G$8:G263)/H263</f>
        <v>-0.78823136055282284</v>
      </c>
    </row>
    <row r="264" spans="1:13" x14ac:dyDescent="0.3">
      <c r="A264" s="17">
        <v>41165.791666666664</v>
      </c>
      <c r="B264" s="13">
        <v>263</v>
      </c>
      <c r="C264" s="15">
        <v>579.56399999999996</v>
      </c>
      <c r="D264" s="15" t="s">
        <v>2</v>
      </c>
      <c r="E264" s="15">
        <f t="shared" si="20"/>
        <v>584.2593333333333</v>
      </c>
      <c r="F264" s="15">
        <f t="shared" si="18"/>
        <v>584.2593333333333</v>
      </c>
      <c r="G264" s="15">
        <f t="shared" ref="G264:G327" si="21">F264-C264</f>
        <v>4.6953333333333376</v>
      </c>
      <c r="H264" s="15">
        <f t="shared" si="19"/>
        <v>4.6953333333333376</v>
      </c>
      <c r="I264" s="15">
        <f>SUMSQ($G$8:G264)/(B264-6)</f>
        <v>35899.738533834825</v>
      </c>
      <c r="J264" s="15">
        <f>SUM($H$8:H264)/(B264-6)</f>
        <v>152.77441763942937</v>
      </c>
      <c r="K264" s="15">
        <f t="shared" ref="K264:K327" si="22">H264/C264*100</f>
        <v>0.81014923862305777</v>
      </c>
      <c r="L264" s="15">
        <f>AVERAGE($K$8:K264)</f>
        <v>36.491632785776247</v>
      </c>
      <c r="M264" s="15">
        <f>SUM($G$8:G264)/H264</f>
        <v>-37.158881158598405</v>
      </c>
    </row>
    <row r="265" spans="1:13" x14ac:dyDescent="0.3">
      <c r="A265" s="17">
        <v>41165.833333333336</v>
      </c>
      <c r="B265" s="13">
        <v>264</v>
      </c>
      <c r="C265" s="15">
        <v>427</v>
      </c>
      <c r="D265" s="15" t="s">
        <v>2</v>
      </c>
      <c r="E265" s="15">
        <f t="shared" si="20"/>
        <v>584.2593333333333</v>
      </c>
      <c r="F265" s="15">
        <f t="shared" ref="F265:F328" si="23">E264</f>
        <v>584.2593333333333</v>
      </c>
      <c r="G265" s="15">
        <f t="shared" si="21"/>
        <v>157.2593333333333</v>
      </c>
      <c r="H265" s="15">
        <f t="shared" ref="H265:H328" si="24">ABS(G265)</f>
        <v>157.2593333333333</v>
      </c>
      <c r="I265" s="15">
        <f>SUMSQ($G$8:G265)/(B265-6)</f>
        <v>35856.446903550364</v>
      </c>
      <c r="J265" s="15">
        <f>SUM($H$8:H265)/(B265-6)</f>
        <v>152.79180103359178</v>
      </c>
      <c r="K265" s="15">
        <f t="shared" si="22"/>
        <v>36.828883684621381</v>
      </c>
      <c r="L265" s="15">
        <f>AVERAGE($K$8:K265)</f>
        <v>36.492939959802776</v>
      </c>
      <c r="M265" s="15">
        <f>SUM($G$8:G265)/H265</f>
        <v>-0.10946250143079529</v>
      </c>
    </row>
    <row r="266" spans="1:13" x14ac:dyDescent="0.3">
      <c r="A266" s="17">
        <v>41166.625</v>
      </c>
      <c r="B266" s="13">
        <v>265</v>
      </c>
      <c r="C266" s="15">
        <v>367</v>
      </c>
      <c r="D266" s="15" t="s">
        <v>2</v>
      </c>
      <c r="E266" s="15">
        <f t="shared" si="20"/>
        <v>586.7593333333333</v>
      </c>
      <c r="F266" s="15">
        <f t="shared" si="23"/>
        <v>584.2593333333333</v>
      </c>
      <c r="G266" s="15">
        <f t="shared" si="21"/>
        <v>217.2593333333333</v>
      </c>
      <c r="H266" s="15">
        <f t="shared" si="24"/>
        <v>217.2593333333333</v>
      </c>
      <c r="I266" s="15">
        <f>SUMSQ($G$8:G266)/(B266-6)</f>
        <v>35900.250652650342</v>
      </c>
      <c r="J266" s="15">
        <f>SUM($H$8:H266)/(B266-6)</f>
        <v>153.04071042471048</v>
      </c>
      <c r="K266" s="15">
        <f t="shared" si="22"/>
        <v>59.198728428701173</v>
      </c>
      <c r="L266" s="15">
        <f>AVERAGE($K$8:K266)</f>
        <v>36.580607096748331</v>
      </c>
      <c r="M266" s="15">
        <f>SUM($G$8:G266)/H266</f>
        <v>0.9207675005906647</v>
      </c>
    </row>
    <row r="267" spans="1:13" x14ac:dyDescent="0.3">
      <c r="A267" s="17">
        <v>41166.666666666664</v>
      </c>
      <c r="B267" s="13">
        <v>266</v>
      </c>
      <c r="C267" s="15">
        <v>534.428</v>
      </c>
      <c r="D267" s="15" t="s">
        <v>2</v>
      </c>
      <c r="E267" s="15">
        <f t="shared" si="20"/>
        <v>593.99733333333336</v>
      </c>
      <c r="F267" s="15">
        <f t="shared" si="23"/>
        <v>586.7593333333333</v>
      </c>
      <c r="G267" s="15">
        <f t="shared" si="21"/>
        <v>52.331333333333305</v>
      </c>
      <c r="H267" s="15">
        <f t="shared" si="24"/>
        <v>52.331333333333305</v>
      </c>
      <c r="I267" s="15">
        <f>SUMSQ($G$8:G267)/(B267-6)</f>
        <v>35772.705721095706</v>
      </c>
      <c r="J267" s="15">
        <f>SUM($H$8:H267)/(B267-6)</f>
        <v>152.65336666666673</v>
      </c>
      <c r="K267" s="15">
        <f t="shared" si="22"/>
        <v>9.792026864859869</v>
      </c>
      <c r="L267" s="15">
        <f>AVERAGE($K$8:K267)</f>
        <v>36.477574095856447</v>
      </c>
      <c r="M267" s="15">
        <f>SUM($G$8:G267)/H267</f>
        <v>4.8226683822310568</v>
      </c>
    </row>
    <row r="268" spans="1:13" x14ac:dyDescent="0.3">
      <c r="A268" s="17">
        <v>41166.708333333336</v>
      </c>
      <c r="B268" s="13">
        <v>267</v>
      </c>
      <c r="C268" s="15">
        <v>844.428</v>
      </c>
      <c r="D268" s="15" t="s">
        <v>2</v>
      </c>
      <c r="E268" s="15">
        <f t="shared" si="20"/>
        <v>593.99733333333324</v>
      </c>
      <c r="F268" s="15">
        <f t="shared" si="23"/>
        <v>593.99733333333336</v>
      </c>
      <c r="G268" s="15">
        <f t="shared" si="21"/>
        <v>-250.43066666666664</v>
      </c>
      <c r="H268" s="15">
        <f t="shared" si="24"/>
        <v>250.43066666666664</v>
      </c>
      <c r="I268" s="15">
        <f>SUMSQ($G$8:G268)/(B268-6)</f>
        <v>35875.934890007644</v>
      </c>
      <c r="J268" s="15">
        <f>SUM($H$8:H268)/(B268-6)</f>
        <v>153.02799233716482</v>
      </c>
      <c r="K268" s="15">
        <f t="shared" si="22"/>
        <v>29.656840685844934</v>
      </c>
      <c r="L268" s="15">
        <f>AVERAGE($K$8:K268)</f>
        <v>36.451441017657167</v>
      </c>
      <c r="M268" s="15">
        <f>SUM($G$8:G268)/H268</f>
        <v>7.7706138225645607E-3</v>
      </c>
    </row>
    <row r="269" spans="1:13" x14ac:dyDescent="0.3">
      <c r="A269" s="17">
        <v>41166.75</v>
      </c>
      <c r="B269" s="13">
        <v>268</v>
      </c>
      <c r="C269" s="15">
        <v>808</v>
      </c>
      <c r="D269" s="15" t="s">
        <v>2</v>
      </c>
      <c r="E269" s="15">
        <f t="shared" si="20"/>
        <v>593.40333333333331</v>
      </c>
      <c r="F269" s="15">
        <f t="shared" si="23"/>
        <v>593.99733333333324</v>
      </c>
      <c r="G269" s="15">
        <f t="shared" si="21"/>
        <v>-214.00266666666676</v>
      </c>
      <c r="H269" s="15">
        <f t="shared" si="24"/>
        <v>214.00266666666676</v>
      </c>
      <c r="I269" s="15">
        <f>SUMSQ($G$8:G269)/(B269-6)</f>
        <v>35913.802090200144</v>
      </c>
      <c r="J269" s="15">
        <f>SUM($H$8:H269)/(B269-6)</f>
        <v>153.26072010178123</v>
      </c>
      <c r="K269" s="15">
        <f t="shared" si="22"/>
        <v>26.485478547854797</v>
      </c>
      <c r="L269" s="15">
        <f>AVERAGE($K$8:K269)</f>
        <v>36.413402992963263</v>
      </c>
      <c r="M269" s="15">
        <f>SUM($G$8:G269)/H269</f>
        <v>-0.99090665536880818</v>
      </c>
    </row>
    <row r="270" spans="1:13" x14ac:dyDescent="0.3">
      <c r="A270" s="17">
        <v>41166.791666666664</v>
      </c>
      <c r="B270" s="13">
        <v>269</v>
      </c>
      <c r="C270" s="15">
        <v>579</v>
      </c>
      <c r="D270" s="15" t="s">
        <v>2</v>
      </c>
      <c r="E270" s="15">
        <f t="shared" si="20"/>
        <v>593.30933333333326</v>
      </c>
      <c r="F270" s="15">
        <f t="shared" si="23"/>
        <v>593.40333333333331</v>
      </c>
      <c r="G270" s="15">
        <f t="shared" si="21"/>
        <v>14.403333333333308</v>
      </c>
      <c r="H270" s="15">
        <f t="shared" si="24"/>
        <v>14.403333333333308</v>
      </c>
      <c r="I270" s="15">
        <f>SUMSQ($G$8:G270)/(B270-6)</f>
        <v>35778.036515754939</v>
      </c>
      <c r="J270" s="15">
        <f>SUM($H$8:H270)/(B270-6)</f>
        <v>152.73274524714836</v>
      </c>
      <c r="K270" s="15">
        <f t="shared" si="22"/>
        <v>2.4876223373632653</v>
      </c>
      <c r="L270" s="15">
        <f>AVERAGE($K$8:K270)</f>
        <v>36.284407629253757</v>
      </c>
      <c r="M270" s="15">
        <f>SUM($G$8:G270)/H270</f>
        <v>-13.722749363573692</v>
      </c>
    </row>
    <row r="271" spans="1:13" x14ac:dyDescent="0.3">
      <c r="A271" s="17">
        <v>41166.833333333336</v>
      </c>
      <c r="B271" s="13">
        <v>270</v>
      </c>
      <c r="C271" s="15">
        <v>404</v>
      </c>
      <c r="D271" s="15" t="s">
        <v>2</v>
      </c>
      <c r="E271" s="15">
        <f t="shared" si="20"/>
        <v>589.476</v>
      </c>
      <c r="F271" s="15">
        <f t="shared" si="23"/>
        <v>593.30933333333326</v>
      </c>
      <c r="G271" s="15">
        <f t="shared" si="21"/>
        <v>189.30933333333326</v>
      </c>
      <c r="H271" s="15">
        <f t="shared" si="24"/>
        <v>189.30933333333326</v>
      </c>
      <c r="I271" s="15">
        <f>SUMSQ($G$8:G271)/(B271-6)</f>
        <v>35778.263739888869</v>
      </c>
      <c r="J271" s="15">
        <f>SUM($H$8:H271)/(B271-6)</f>
        <v>152.87129292929299</v>
      </c>
      <c r="K271" s="15">
        <f t="shared" si="22"/>
        <v>46.858745874587434</v>
      </c>
      <c r="L271" s="15">
        <f>AVERAGE($K$8:K271)</f>
        <v>36.324461940789114</v>
      </c>
      <c r="M271" s="15">
        <f>SUM($G$8:G271)/H271</f>
        <v>-4.4076009635056576E-2</v>
      </c>
    </row>
    <row r="272" spans="1:13" x14ac:dyDescent="0.3">
      <c r="A272" s="17">
        <v>41167.625</v>
      </c>
      <c r="B272" s="13">
        <v>271</v>
      </c>
      <c r="C272" s="15">
        <v>499</v>
      </c>
      <c r="D272" s="15" t="s">
        <v>2</v>
      </c>
      <c r="E272" s="15">
        <f t="shared" si="20"/>
        <v>611.476</v>
      </c>
      <c r="F272" s="15">
        <f t="shared" si="23"/>
        <v>589.476</v>
      </c>
      <c r="G272" s="15">
        <f t="shared" si="21"/>
        <v>90.475999999999999</v>
      </c>
      <c r="H272" s="15">
        <f t="shared" si="24"/>
        <v>90.475999999999999</v>
      </c>
      <c r="I272" s="15">
        <f>SUMSQ($G$8:G272)/(B272-6)</f>
        <v>35674.141637383625</v>
      </c>
      <c r="J272" s="15">
        <f>SUM($H$8:H272)/(B272-6)</f>
        <v>152.63583899371076</v>
      </c>
      <c r="K272" s="15">
        <f t="shared" si="22"/>
        <v>18.131462925851704</v>
      </c>
      <c r="L272" s="15">
        <f>AVERAGE($K$8:K272)</f>
        <v>36.255809114317657</v>
      </c>
      <c r="M272" s="15">
        <f>SUM($G$8:G272)/H272</f>
        <v>0.90777664795076995</v>
      </c>
    </row>
    <row r="273" spans="1:13" x14ac:dyDescent="0.3">
      <c r="A273" s="17">
        <v>41167.666666666664</v>
      </c>
      <c r="B273" s="13">
        <v>272</v>
      </c>
      <c r="C273" s="15">
        <v>534.428</v>
      </c>
      <c r="D273" s="15" t="s">
        <v>2</v>
      </c>
      <c r="E273" s="15">
        <f t="shared" si="20"/>
        <v>611.476</v>
      </c>
      <c r="F273" s="15">
        <f t="shared" si="23"/>
        <v>611.476</v>
      </c>
      <c r="G273" s="15">
        <f t="shared" si="21"/>
        <v>77.048000000000002</v>
      </c>
      <c r="H273" s="15">
        <f t="shared" si="24"/>
        <v>77.048000000000002</v>
      </c>
      <c r="I273" s="15">
        <f>SUMSQ($G$8:G273)/(B273-6)</f>
        <v>35562.345594776918</v>
      </c>
      <c r="J273" s="15">
        <f>SUM($H$8:H273)/(B273-6)</f>
        <v>152.35167418546374</v>
      </c>
      <c r="K273" s="15">
        <f t="shared" si="22"/>
        <v>14.416909293674731</v>
      </c>
      <c r="L273" s="15">
        <f>AVERAGE($K$8:K273)</f>
        <v>36.173707987172385</v>
      </c>
      <c r="M273" s="15">
        <f>SUM($G$8:G273)/H273</f>
        <v>2.0659848406187553</v>
      </c>
    </row>
    <row r="274" spans="1:13" x14ac:dyDescent="0.3">
      <c r="A274" s="17">
        <v>41167.708333333336</v>
      </c>
      <c r="B274" s="13">
        <v>273</v>
      </c>
      <c r="C274" s="15">
        <v>729</v>
      </c>
      <c r="D274" s="15" t="s">
        <v>2</v>
      </c>
      <c r="E274" s="15">
        <f t="shared" si="20"/>
        <v>592.23799999999994</v>
      </c>
      <c r="F274" s="15">
        <f t="shared" si="23"/>
        <v>611.476</v>
      </c>
      <c r="G274" s="15">
        <f t="shared" si="21"/>
        <v>-117.524</v>
      </c>
      <c r="H274" s="15">
        <f t="shared" si="24"/>
        <v>117.524</v>
      </c>
      <c r="I274" s="15">
        <f>SUMSQ($G$8:G274)/(B274-6)</f>
        <v>35480.883216429436</v>
      </c>
      <c r="J274" s="15">
        <f>SUM($H$8:H274)/(B274-6)</f>
        <v>152.22123345817735</v>
      </c>
      <c r="K274" s="15">
        <f t="shared" si="22"/>
        <v>16.121262002743482</v>
      </c>
      <c r="L274" s="15">
        <f>AVERAGE($K$8:K274)</f>
        <v>36.098605193223214</v>
      </c>
      <c r="M274" s="15">
        <f>SUM($G$8:G274)/H274</f>
        <v>0.35444675130180958</v>
      </c>
    </row>
    <row r="275" spans="1:13" x14ac:dyDescent="0.3">
      <c r="A275" s="17">
        <v>41167.75</v>
      </c>
      <c r="B275" s="13">
        <v>274</v>
      </c>
      <c r="C275" s="15">
        <v>614</v>
      </c>
      <c r="D275" s="15" t="s">
        <v>2</v>
      </c>
      <c r="E275" s="15">
        <f t="shared" si="20"/>
        <v>559.90466666666669</v>
      </c>
      <c r="F275" s="15">
        <f t="shared" si="23"/>
        <v>592.23799999999994</v>
      </c>
      <c r="G275" s="15">
        <f t="shared" si="21"/>
        <v>-21.762000000000057</v>
      </c>
      <c r="H275" s="15">
        <f t="shared" si="24"/>
        <v>21.762000000000057</v>
      </c>
      <c r="I275" s="15">
        <f>SUMSQ($G$8:G275)/(B275-6)</f>
        <v>35350.258968024849</v>
      </c>
      <c r="J275" s="15">
        <f>SUM($H$8:H275)/(B275-6)</f>
        <v>151.73444527363193</v>
      </c>
      <c r="K275" s="15">
        <f t="shared" si="22"/>
        <v>3.5442996742671102</v>
      </c>
      <c r="L275" s="15">
        <f>AVERAGE($K$8:K275)</f>
        <v>35.977133903973382</v>
      </c>
      <c r="M275" s="15">
        <f>SUM($G$8:G275)/H275</f>
        <v>0.91416230125878861</v>
      </c>
    </row>
    <row r="276" spans="1:13" x14ac:dyDescent="0.3">
      <c r="A276" s="17">
        <v>41167.791666666664</v>
      </c>
      <c r="B276" s="13">
        <v>275</v>
      </c>
      <c r="C276" s="15">
        <v>478</v>
      </c>
      <c r="D276" s="15" t="s">
        <v>2</v>
      </c>
      <c r="E276" s="15">
        <f t="shared" si="20"/>
        <v>543.07133333333331</v>
      </c>
      <c r="F276" s="15">
        <f t="shared" si="23"/>
        <v>559.90466666666669</v>
      </c>
      <c r="G276" s="15">
        <f t="shared" si="21"/>
        <v>81.904666666666685</v>
      </c>
      <c r="H276" s="15">
        <f t="shared" si="24"/>
        <v>81.904666666666685</v>
      </c>
      <c r="I276" s="15">
        <f>SUMSQ($G$8:G276)/(B276-6)</f>
        <v>35243.783560789729</v>
      </c>
      <c r="J276" s="15">
        <f>SUM($H$8:H276)/(B276-6)</f>
        <v>151.47485501858745</v>
      </c>
      <c r="K276" s="15">
        <f t="shared" si="22"/>
        <v>17.134867503486753</v>
      </c>
      <c r="L276" s="15">
        <f>AVERAGE($K$8:K276)</f>
        <v>35.90708830397157</v>
      </c>
      <c r="M276" s="15">
        <f>SUM($G$8:G276)/H276</f>
        <v>1.2428921428977648</v>
      </c>
    </row>
    <row r="277" spans="1:13" x14ac:dyDescent="0.3">
      <c r="A277" s="17">
        <v>41167.833333333336</v>
      </c>
      <c r="B277" s="13">
        <v>276</v>
      </c>
      <c r="C277" s="15">
        <v>330</v>
      </c>
      <c r="D277" s="15" t="s">
        <v>2</v>
      </c>
      <c r="E277" s="15">
        <f t="shared" si="20"/>
        <v>530.73799999999994</v>
      </c>
      <c r="F277" s="15">
        <f t="shared" si="23"/>
        <v>543.07133333333331</v>
      </c>
      <c r="G277" s="15">
        <f t="shared" si="21"/>
        <v>213.07133333333331</v>
      </c>
      <c r="H277" s="15">
        <f t="shared" si="24"/>
        <v>213.07133333333331</v>
      </c>
      <c r="I277" s="15">
        <f>SUMSQ($G$8:G277)/(B277-6)</f>
        <v>35281.396929410672</v>
      </c>
      <c r="J277" s="15">
        <f>SUM($H$8:H277)/(B277-6)</f>
        <v>151.70299012345689</v>
      </c>
      <c r="K277" s="15">
        <f t="shared" si="22"/>
        <v>64.567070707070712</v>
      </c>
      <c r="L277" s="15">
        <f>AVERAGE($K$8:K277)</f>
        <v>36.013236386946012</v>
      </c>
      <c r="M277" s="15">
        <f>SUM($G$8:G277)/H277</f>
        <v>1.4777680088358227</v>
      </c>
    </row>
    <row r="278" spans="1:13" x14ac:dyDescent="0.3">
      <c r="A278" s="17">
        <v>41168.625</v>
      </c>
      <c r="B278" s="13">
        <v>277</v>
      </c>
      <c r="C278" s="15">
        <v>499</v>
      </c>
      <c r="D278" s="15" t="s">
        <v>2</v>
      </c>
      <c r="E278" s="15">
        <f t="shared" si="20"/>
        <v>530.73799999999994</v>
      </c>
      <c r="F278" s="15">
        <f t="shared" si="23"/>
        <v>530.73799999999994</v>
      </c>
      <c r="G278" s="15">
        <f t="shared" si="21"/>
        <v>31.737999999999943</v>
      </c>
      <c r="H278" s="15">
        <f t="shared" si="24"/>
        <v>31.737999999999943</v>
      </c>
      <c r="I278" s="15">
        <f>SUMSQ($G$8:G278)/(B278-6)</f>
        <v>35154.9242493907</v>
      </c>
      <c r="J278" s="15">
        <f>SUM($H$8:H278)/(B278-6)</f>
        <v>151.26031488314891</v>
      </c>
      <c r="K278" s="15">
        <f t="shared" si="22"/>
        <v>6.360320641282553</v>
      </c>
      <c r="L278" s="15">
        <f>AVERAGE($K$8:K278)</f>
        <v>35.903816033640979</v>
      </c>
      <c r="M278" s="15">
        <f>SUM($G$8:G278)/H278</f>
        <v>10.920914991492671</v>
      </c>
    </row>
    <row r="279" spans="1:13" x14ac:dyDescent="0.3">
      <c r="A279" s="17">
        <v>41168.666666666664</v>
      </c>
      <c r="B279" s="13">
        <v>278</v>
      </c>
      <c r="C279" s="15">
        <v>534.428</v>
      </c>
      <c r="D279" s="15" t="s">
        <v>2</v>
      </c>
      <c r="E279" s="15">
        <f t="shared" si="20"/>
        <v>530.73799999999994</v>
      </c>
      <c r="F279" s="15">
        <f t="shared" si="23"/>
        <v>530.73799999999994</v>
      </c>
      <c r="G279" s="15">
        <f t="shared" si="21"/>
        <v>-3.6900000000000546</v>
      </c>
      <c r="H279" s="15">
        <f t="shared" si="24"/>
        <v>3.6900000000000546</v>
      </c>
      <c r="I279" s="15">
        <f>SUMSQ($G$8:G279)/(B279-6)</f>
        <v>35025.728263547353</v>
      </c>
      <c r="J279" s="15">
        <f>SUM($H$8:H279)/(B279-6)</f>
        <v>150.71777696078442</v>
      </c>
      <c r="K279" s="15">
        <f t="shared" si="22"/>
        <v>0.69045783529307125</v>
      </c>
      <c r="L279" s="15">
        <f>AVERAGE($K$8:K279)</f>
        <v>35.774355157911764</v>
      </c>
      <c r="M279" s="15">
        <f>SUM($G$8:G279)/H279</f>
        <v>92.931707317070092</v>
      </c>
    </row>
    <row r="280" spans="1:13" x14ac:dyDescent="0.3">
      <c r="A280" s="17">
        <v>41168.708333333336</v>
      </c>
      <c r="B280" s="13">
        <v>279</v>
      </c>
      <c r="C280" s="15">
        <v>570</v>
      </c>
      <c r="D280" s="15" t="s">
        <v>2</v>
      </c>
      <c r="E280" s="15">
        <f t="shared" si="20"/>
        <v>504.238</v>
      </c>
      <c r="F280" s="15">
        <f t="shared" si="23"/>
        <v>530.73799999999994</v>
      </c>
      <c r="G280" s="15">
        <f t="shared" si="21"/>
        <v>-39.262000000000057</v>
      </c>
      <c r="H280" s="15">
        <f t="shared" si="24"/>
        <v>39.262000000000057</v>
      </c>
      <c r="I280" s="15">
        <f>SUMSQ($G$8:G280)/(B280-6)</f>
        <v>34903.075429776123</v>
      </c>
      <c r="J280" s="15">
        <f>SUM($H$8:H280)/(B280-6)</f>
        <v>150.30951404151415</v>
      </c>
      <c r="K280" s="15">
        <f t="shared" si="22"/>
        <v>6.8880701754386067</v>
      </c>
      <c r="L280" s="15">
        <f>AVERAGE($K$8:K280)</f>
        <v>35.668544590210395</v>
      </c>
      <c r="M280" s="15">
        <f>SUM($G$8:G280)/H280</f>
        <v>7.7340940349445573</v>
      </c>
    </row>
    <row r="281" spans="1:13" x14ac:dyDescent="0.3">
      <c r="A281" s="17">
        <v>41168.75</v>
      </c>
      <c r="B281" s="13">
        <v>280</v>
      </c>
      <c r="C281" s="15">
        <v>481</v>
      </c>
      <c r="D281" s="15" t="s">
        <v>2</v>
      </c>
      <c r="E281" s="15">
        <f t="shared" si="20"/>
        <v>482.07133333333331</v>
      </c>
      <c r="F281" s="15">
        <f t="shared" si="23"/>
        <v>504.238</v>
      </c>
      <c r="G281" s="15">
        <f t="shared" si="21"/>
        <v>23.238</v>
      </c>
      <c r="H281" s="15">
        <f t="shared" si="24"/>
        <v>23.238</v>
      </c>
      <c r="I281" s="15">
        <f>SUMSQ($G$8:G281)/(B281-6)</f>
        <v>34777.662762674758</v>
      </c>
      <c r="J281" s="15">
        <f>SUM($H$8:H281)/(B281-6)</f>
        <v>149.84574939172759</v>
      </c>
      <c r="K281" s="15">
        <f t="shared" si="22"/>
        <v>4.8311850311850311</v>
      </c>
      <c r="L281" s="15">
        <f>AVERAGE($K$8:K281)</f>
        <v>35.555999482330741</v>
      </c>
      <c r="M281" s="15">
        <f>SUM($G$8:G281)/H281</f>
        <v>14.067217488595992</v>
      </c>
    </row>
    <row r="282" spans="1:13" x14ac:dyDescent="0.3">
      <c r="A282" s="17">
        <v>41168.791666666664</v>
      </c>
      <c r="B282" s="13">
        <v>281</v>
      </c>
      <c r="C282" s="15">
        <v>403</v>
      </c>
      <c r="D282" s="15" t="s">
        <v>2</v>
      </c>
      <c r="E282" s="15">
        <f t="shared" si="20"/>
        <v>469.57133333333331</v>
      </c>
      <c r="F282" s="15">
        <f t="shared" si="23"/>
        <v>482.07133333333331</v>
      </c>
      <c r="G282" s="15">
        <f t="shared" si="21"/>
        <v>79.071333333333314</v>
      </c>
      <c r="H282" s="15">
        <f t="shared" si="24"/>
        <v>79.071333333333314</v>
      </c>
      <c r="I282" s="15">
        <f>SUMSQ($G$8:G282)/(B282-6)</f>
        <v>34673.934082647247</v>
      </c>
      <c r="J282" s="15">
        <f>SUM($H$8:H282)/(B282-6)</f>
        <v>149.58838787878798</v>
      </c>
      <c r="K282" s="15">
        <f t="shared" si="22"/>
        <v>19.620678246484694</v>
      </c>
      <c r="L282" s="15">
        <f>AVERAGE($K$8:K282)</f>
        <v>35.498052859654941</v>
      </c>
      <c r="M282" s="15">
        <f>SUM($G$8:G282)/H282</f>
        <v>5.1341657743639972</v>
      </c>
    </row>
    <row r="283" spans="1:13" x14ac:dyDescent="0.3">
      <c r="A283" s="17">
        <v>41168.833333333336</v>
      </c>
      <c r="B283" s="13">
        <v>282</v>
      </c>
      <c r="C283" s="15">
        <v>324</v>
      </c>
      <c r="D283" s="15" t="s">
        <v>2</v>
      </c>
      <c r="E283" s="15">
        <f t="shared" si="20"/>
        <v>468.57133333333331</v>
      </c>
      <c r="F283" s="15">
        <f t="shared" si="23"/>
        <v>469.57133333333331</v>
      </c>
      <c r="G283" s="15">
        <f t="shared" si="21"/>
        <v>145.57133333333331</v>
      </c>
      <c r="H283" s="15">
        <f t="shared" si="24"/>
        <v>145.57133333333331</v>
      </c>
      <c r="I283" s="15">
        <f>SUMSQ($G$8:G283)/(B283-6)</f>
        <v>34625.082919624772</v>
      </c>
      <c r="J283" s="15">
        <f>SUM($H$8:H283)/(B283-6)</f>
        <v>149.57383333333343</v>
      </c>
      <c r="K283" s="15">
        <f t="shared" si="22"/>
        <v>44.929423868312753</v>
      </c>
      <c r="L283" s="15">
        <f>AVERAGE($K$8:K283)</f>
        <v>35.53222449374428</v>
      </c>
      <c r="M283" s="15">
        <f>SUM($G$8:G283)/H283</f>
        <v>3.7887725147350007</v>
      </c>
    </row>
    <row r="284" spans="1:13" x14ac:dyDescent="0.3">
      <c r="A284" s="17">
        <v>41169.625</v>
      </c>
      <c r="B284" s="13">
        <v>283</v>
      </c>
      <c r="C284" s="15">
        <v>338</v>
      </c>
      <c r="D284" s="15" t="s">
        <v>2</v>
      </c>
      <c r="E284" s="15">
        <f t="shared" si="20"/>
        <v>441.738</v>
      </c>
      <c r="F284" s="15">
        <f t="shared" si="23"/>
        <v>468.57133333333331</v>
      </c>
      <c r="G284" s="15">
        <f t="shared" si="21"/>
        <v>130.57133333333331</v>
      </c>
      <c r="H284" s="15">
        <f t="shared" si="24"/>
        <v>130.57133333333331</v>
      </c>
      <c r="I284" s="15">
        <f>SUMSQ($G$8:G284)/(B284-6)</f>
        <v>34561.630898573581</v>
      </c>
      <c r="J284" s="15">
        <f>SUM($H$8:H284)/(B284-6)</f>
        <v>149.50523225030093</v>
      </c>
      <c r="K284" s="15">
        <f t="shared" si="22"/>
        <v>38.630571992110447</v>
      </c>
      <c r="L284" s="15">
        <f>AVERAGE($K$8:K284)</f>
        <v>35.543409863774485</v>
      </c>
      <c r="M284" s="15">
        <f>SUM($G$8:G284)/H284</f>
        <v>5.2240256922141688</v>
      </c>
    </row>
    <row r="285" spans="1:13" x14ac:dyDescent="0.3">
      <c r="A285" s="17">
        <v>41169.666666666664</v>
      </c>
      <c r="B285" s="13">
        <v>284</v>
      </c>
      <c r="C285" s="15">
        <v>453</v>
      </c>
      <c r="D285" s="15" t="s">
        <v>2</v>
      </c>
      <c r="E285" s="15">
        <f t="shared" si="20"/>
        <v>428.16666666666669</v>
      </c>
      <c r="F285" s="15">
        <f t="shared" si="23"/>
        <v>441.738</v>
      </c>
      <c r="G285" s="15">
        <f t="shared" si="21"/>
        <v>-11.262</v>
      </c>
      <c r="H285" s="15">
        <f t="shared" si="24"/>
        <v>11.262</v>
      </c>
      <c r="I285" s="15">
        <f>SUMSQ($G$8:G285)/(B285-6)</f>
        <v>34437.764717801736</v>
      </c>
      <c r="J285" s="15">
        <f>SUM($H$8:H285)/(B285-6)</f>
        <v>149.00795443645094</v>
      </c>
      <c r="K285" s="15">
        <f t="shared" si="22"/>
        <v>2.4860927152317882</v>
      </c>
      <c r="L285" s="15">
        <f>AVERAGE($K$8:K285)</f>
        <v>35.424498651009941</v>
      </c>
      <c r="M285" s="15">
        <f>SUM($G$8:G285)/H285</f>
        <v>59.56721719055173</v>
      </c>
    </row>
    <row r="286" spans="1:13" x14ac:dyDescent="0.3">
      <c r="A286" s="17">
        <v>41169.708333333336</v>
      </c>
      <c r="B286" s="13">
        <v>285</v>
      </c>
      <c r="C286" s="15">
        <v>842</v>
      </c>
      <c r="D286" s="15" t="s">
        <v>2</v>
      </c>
      <c r="E286" s="15">
        <f t="shared" si="20"/>
        <v>473.5</v>
      </c>
      <c r="F286" s="15">
        <f t="shared" si="23"/>
        <v>428.16666666666669</v>
      </c>
      <c r="G286" s="15">
        <f t="shared" si="21"/>
        <v>-413.83333333333331</v>
      </c>
      <c r="H286" s="15">
        <f t="shared" si="24"/>
        <v>413.83333333333331</v>
      </c>
      <c r="I286" s="15">
        <f>SUMSQ($G$8:G286)/(B286-6)</f>
        <v>34928.159925902008</v>
      </c>
      <c r="J286" s="15">
        <f>SUM($H$8:H286)/(B286-6)</f>
        <v>149.9571493428914</v>
      </c>
      <c r="K286" s="15">
        <f t="shared" si="22"/>
        <v>49.148851939825811</v>
      </c>
      <c r="L286" s="15">
        <f>AVERAGE($K$8:K286)</f>
        <v>35.473689881435803</v>
      </c>
      <c r="M286" s="15">
        <f>SUM($G$8:G286)/H286</f>
        <v>0.62105356423679503</v>
      </c>
    </row>
    <row r="287" spans="1:13" x14ac:dyDescent="0.3">
      <c r="A287" s="17">
        <v>41169.75</v>
      </c>
      <c r="B287" s="13">
        <v>286</v>
      </c>
      <c r="C287" s="15">
        <v>774</v>
      </c>
      <c r="D287" s="15" t="s">
        <v>2</v>
      </c>
      <c r="E287" s="15">
        <f t="shared" si="20"/>
        <v>522.33333333333337</v>
      </c>
      <c r="F287" s="15">
        <f t="shared" si="23"/>
        <v>473.5</v>
      </c>
      <c r="G287" s="15">
        <f t="shared" si="21"/>
        <v>-300.5</v>
      </c>
      <c r="H287" s="15">
        <f t="shared" si="24"/>
        <v>300.5</v>
      </c>
      <c r="I287" s="15">
        <f>SUMSQ($G$8:G287)/(B287-6)</f>
        <v>35125.917390452356</v>
      </c>
      <c r="J287" s="15">
        <f>SUM($H$8:H287)/(B287-6)</f>
        <v>150.49480238095248</v>
      </c>
      <c r="K287" s="15">
        <f t="shared" si="22"/>
        <v>38.824289405684752</v>
      </c>
      <c r="L287" s="15">
        <f>AVERAGE($K$8:K287)</f>
        <v>35.485656308308116</v>
      </c>
      <c r="M287" s="15">
        <f>SUM($G$8:G287)/H287</f>
        <v>-0.14471658347201224</v>
      </c>
    </row>
    <row r="288" spans="1:13" x14ac:dyDescent="0.3">
      <c r="A288" s="17">
        <v>41169.791666666664</v>
      </c>
      <c r="B288" s="13">
        <v>287</v>
      </c>
      <c r="C288" s="15">
        <v>486</v>
      </c>
      <c r="D288" s="15" t="s">
        <v>2</v>
      </c>
      <c r="E288" s="15">
        <f t="shared" si="20"/>
        <v>536.16666666666663</v>
      </c>
      <c r="F288" s="15">
        <f t="shared" si="23"/>
        <v>522.33333333333337</v>
      </c>
      <c r="G288" s="15">
        <f t="shared" si="21"/>
        <v>36.333333333333371</v>
      </c>
      <c r="H288" s="15">
        <f t="shared" si="24"/>
        <v>36.333333333333371</v>
      </c>
      <c r="I288" s="15">
        <f>SUMSQ($G$8:G288)/(B288-6)</f>
        <v>35005.61203002766</v>
      </c>
      <c r="J288" s="15">
        <f>SUM($H$8:H288)/(B288-6)</f>
        <v>150.08853380782929</v>
      </c>
      <c r="K288" s="15">
        <f t="shared" si="22"/>
        <v>7.4759945130315568</v>
      </c>
      <c r="L288" s="15">
        <f>AVERAGE($K$8:K288)</f>
        <v>35.385977796581159</v>
      </c>
      <c r="M288" s="15">
        <f>SUM($G$8:G288)/H288</f>
        <v>-0.1968990825689807</v>
      </c>
    </row>
    <row r="289" spans="1:13" x14ac:dyDescent="0.3">
      <c r="A289" s="17">
        <v>41169.833333333336</v>
      </c>
      <c r="B289" s="13">
        <v>288</v>
      </c>
      <c r="C289" s="15">
        <v>340</v>
      </c>
      <c r="D289" s="15" t="s">
        <v>2</v>
      </c>
      <c r="E289" s="15">
        <f t="shared" si="20"/>
        <v>538.83333333333337</v>
      </c>
      <c r="F289" s="15">
        <f t="shared" si="23"/>
        <v>536.16666666666663</v>
      </c>
      <c r="G289" s="15">
        <f t="shared" si="21"/>
        <v>196.16666666666663</v>
      </c>
      <c r="H289" s="15">
        <f t="shared" si="24"/>
        <v>196.16666666666663</v>
      </c>
      <c r="I289" s="15">
        <f>SUMSQ($G$8:G289)/(B289-6)</f>
        <v>35017.937381379023</v>
      </c>
      <c r="J289" s="15">
        <f>SUM($H$8:H289)/(B289-6)</f>
        <v>150.25193144208049</v>
      </c>
      <c r="K289" s="15">
        <f t="shared" si="22"/>
        <v>57.696078431372534</v>
      </c>
      <c r="L289" s="15">
        <f>AVERAGE($K$8:K289)</f>
        <v>35.465091628619426</v>
      </c>
      <c r="M289" s="15">
        <f>SUM($G$8:G289)/H289</f>
        <v>0.96353101104499761</v>
      </c>
    </row>
    <row r="290" spans="1:13" x14ac:dyDescent="0.3">
      <c r="A290" s="17">
        <v>41170.625</v>
      </c>
      <c r="B290" s="13">
        <v>289</v>
      </c>
      <c r="C290" s="15">
        <v>36</v>
      </c>
      <c r="D290" s="15" t="s">
        <v>2</v>
      </c>
      <c r="E290" s="15">
        <f t="shared" si="20"/>
        <v>488.5</v>
      </c>
      <c r="F290" s="15">
        <f t="shared" si="23"/>
        <v>538.83333333333337</v>
      </c>
      <c r="G290" s="15">
        <f t="shared" si="21"/>
        <v>502.83333333333337</v>
      </c>
      <c r="H290" s="15">
        <f t="shared" si="24"/>
        <v>502.83333333333337</v>
      </c>
      <c r="I290" s="15">
        <f>SUMSQ($G$8:G290)/(B290-6)</f>
        <v>35787.631458162534</v>
      </c>
      <c r="J290" s="15">
        <f>SUM($H$8:H290)/(B290-6)</f>
        <v>151.49780212014147</v>
      </c>
      <c r="K290" s="15">
        <f t="shared" si="22"/>
        <v>1396.7592592592594</v>
      </c>
      <c r="L290" s="15">
        <f>AVERAGE($K$8:K290)</f>
        <v>40.275318369363731</v>
      </c>
      <c r="M290" s="15">
        <f>SUM($G$8:G290)/H290</f>
        <v>1.3758952601922312</v>
      </c>
    </row>
    <row r="291" spans="1:13" x14ac:dyDescent="0.3">
      <c r="A291" s="17">
        <v>41170.666666666664</v>
      </c>
      <c r="B291" s="13">
        <v>290</v>
      </c>
      <c r="C291" s="15">
        <v>141</v>
      </c>
      <c r="D291" s="15" t="s">
        <v>2</v>
      </c>
      <c r="E291" s="15">
        <f t="shared" si="20"/>
        <v>436.5</v>
      </c>
      <c r="F291" s="15">
        <f t="shared" si="23"/>
        <v>488.5</v>
      </c>
      <c r="G291" s="15">
        <f t="shared" si="21"/>
        <v>347.5</v>
      </c>
      <c r="H291" s="15">
        <f t="shared" si="24"/>
        <v>347.5</v>
      </c>
      <c r="I291" s="15">
        <f>SUMSQ($G$8:G291)/(B291-6)</f>
        <v>36086.816734718297</v>
      </c>
      <c r="J291" s="15">
        <f>SUM($H$8:H291)/(B291-6)</f>
        <v>152.18795070422547</v>
      </c>
      <c r="K291" s="15">
        <f t="shared" si="22"/>
        <v>246.45390070921985</v>
      </c>
      <c r="L291" s="15">
        <f>AVERAGE($K$8:K291)</f>
        <v>41.00129929309562</v>
      </c>
      <c r="M291" s="15">
        <f>SUM($G$8:G291)/H291</f>
        <v>2.9909237410071761</v>
      </c>
    </row>
    <row r="292" spans="1:13" x14ac:dyDescent="0.3">
      <c r="A292" s="17">
        <v>41170.708333333336</v>
      </c>
      <c r="B292" s="13">
        <v>291</v>
      </c>
      <c r="C292" s="15">
        <v>338</v>
      </c>
      <c r="D292" s="15" t="s">
        <v>2</v>
      </c>
      <c r="E292" s="15">
        <f t="shared" si="20"/>
        <v>352.5</v>
      </c>
      <c r="F292" s="15">
        <f t="shared" si="23"/>
        <v>436.5</v>
      </c>
      <c r="G292" s="15">
        <f t="shared" si="21"/>
        <v>98.5</v>
      </c>
      <c r="H292" s="15">
        <f t="shared" si="24"/>
        <v>98.5</v>
      </c>
      <c r="I292" s="15">
        <f>SUMSQ($G$8:G292)/(B292-6)</f>
        <v>35994.239307578937</v>
      </c>
      <c r="J292" s="15">
        <f>SUM($H$8:H292)/(B292-6)</f>
        <v>151.99957192982467</v>
      </c>
      <c r="K292" s="15">
        <f t="shared" si="22"/>
        <v>29.142011834319526</v>
      </c>
      <c r="L292" s="15">
        <f>AVERAGE($K$8:K292)</f>
        <v>40.95968775815254</v>
      </c>
      <c r="M292" s="15">
        <f>SUM($G$8:G292)/H292</f>
        <v>11.551736040609072</v>
      </c>
    </row>
    <row r="293" spans="1:13" x14ac:dyDescent="0.3">
      <c r="A293" s="17">
        <v>41170.75</v>
      </c>
      <c r="B293" s="13">
        <v>292</v>
      </c>
      <c r="C293" s="15">
        <v>281</v>
      </c>
      <c r="D293" s="15" t="s">
        <v>2</v>
      </c>
      <c r="E293" s="15">
        <f t="shared" si="20"/>
        <v>270.33333333333331</v>
      </c>
      <c r="F293" s="15">
        <f t="shared" si="23"/>
        <v>352.5</v>
      </c>
      <c r="G293" s="15">
        <f t="shared" si="21"/>
        <v>71.5</v>
      </c>
      <c r="H293" s="15">
        <f t="shared" si="24"/>
        <v>71.5</v>
      </c>
      <c r="I293" s="15">
        <f>SUMSQ($G$8:G293)/(B293-6)</f>
        <v>35886.260323986004</v>
      </c>
      <c r="J293" s="15">
        <f>SUM($H$8:H293)/(B293-6)</f>
        <v>151.718104895105</v>
      </c>
      <c r="K293" s="15">
        <f t="shared" si="22"/>
        <v>25.444839857651246</v>
      </c>
      <c r="L293" s="15">
        <f>AVERAGE($K$8:K293)</f>
        <v>40.905440038220725</v>
      </c>
      <c r="M293" s="15">
        <f>SUM($G$8:G293)/H293</f>
        <v>16.913930069929982</v>
      </c>
    </row>
    <row r="294" spans="1:13" x14ac:dyDescent="0.3">
      <c r="A294" s="17">
        <v>41170.791666666664</v>
      </c>
      <c r="B294" s="13">
        <v>293</v>
      </c>
      <c r="C294" s="15">
        <v>324</v>
      </c>
      <c r="D294" s="15" t="s">
        <v>2</v>
      </c>
      <c r="E294" s="15">
        <f t="shared" si="20"/>
        <v>243.33333333333334</v>
      </c>
      <c r="F294" s="15">
        <f t="shared" si="23"/>
        <v>270.33333333333331</v>
      </c>
      <c r="G294" s="15">
        <f t="shared" si="21"/>
        <v>-53.666666666666686</v>
      </c>
      <c r="H294" s="15">
        <f t="shared" si="24"/>
        <v>53.666666666666686</v>
      </c>
      <c r="I294" s="15">
        <f>SUMSQ($G$8:G294)/(B294-6)</f>
        <v>35771.256319759959</v>
      </c>
      <c r="J294" s="15">
        <f>SUM($H$8:H294)/(B294-6)</f>
        <v>151.37646225319406</v>
      </c>
      <c r="K294" s="15">
        <f t="shared" si="22"/>
        <v>16.563786008230458</v>
      </c>
      <c r="L294" s="15">
        <f>AVERAGE($K$8:K294)</f>
        <v>40.820625912680683</v>
      </c>
      <c r="M294" s="15">
        <f>SUM($G$8:G294)/H294</f>
        <v>21.534397515527822</v>
      </c>
    </row>
    <row r="295" spans="1:13" x14ac:dyDescent="0.3">
      <c r="A295" s="17">
        <v>41170.833333333336</v>
      </c>
      <c r="B295" s="13">
        <v>294</v>
      </c>
      <c r="C295" s="15">
        <v>290</v>
      </c>
      <c r="D295" s="15" t="s">
        <v>2</v>
      </c>
      <c r="E295" s="15">
        <f t="shared" si="20"/>
        <v>235</v>
      </c>
      <c r="F295" s="15">
        <f t="shared" si="23"/>
        <v>243.33333333333334</v>
      </c>
      <c r="G295" s="15">
        <f t="shared" si="21"/>
        <v>-46.666666666666657</v>
      </c>
      <c r="H295" s="15">
        <f t="shared" si="24"/>
        <v>46.666666666666657</v>
      </c>
      <c r="I295" s="15">
        <f>SUMSQ($G$8:G295)/(B295-6)</f>
        <v>35654.612297044747</v>
      </c>
      <c r="J295" s="15">
        <f>SUM($H$8:H295)/(B295-6)</f>
        <v>151.01288657407417</v>
      </c>
      <c r="K295" s="15">
        <f t="shared" si="22"/>
        <v>16.091954022988503</v>
      </c>
      <c r="L295" s="15">
        <f>AVERAGE($K$8:K295)</f>
        <v>40.734762468619252</v>
      </c>
      <c r="M295" s="15">
        <f>SUM($G$8:G295)/H295</f>
        <v>23.764557142857008</v>
      </c>
    </row>
    <row r="296" spans="1:13" x14ac:dyDescent="0.3">
      <c r="A296" s="17">
        <v>41171.625</v>
      </c>
      <c r="B296" s="13">
        <v>295</v>
      </c>
      <c r="C296" s="15">
        <v>311</v>
      </c>
      <c r="D296" s="15" t="s">
        <v>2</v>
      </c>
      <c r="E296" s="15">
        <f t="shared" si="20"/>
        <v>280.83333333333331</v>
      </c>
      <c r="F296" s="15">
        <f t="shared" si="23"/>
        <v>235</v>
      </c>
      <c r="G296" s="15">
        <f t="shared" si="21"/>
        <v>-76</v>
      </c>
      <c r="H296" s="15">
        <f t="shared" si="24"/>
        <v>76</v>
      </c>
      <c r="I296" s="15">
        <f>SUMSQ($G$8:G296)/(B296-6)</f>
        <v>35551.226095324862</v>
      </c>
      <c r="J296" s="15">
        <f>SUM($H$8:H296)/(B296-6)</f>
        <v>150.7533264129182</v>
      </c>
      <c r="K296" s="15">
        <f t="shared" si="22"/>
        <v>24.437299035369776</v>
      </c>
      <c r="L296" s="15">
        <f>AVERAGE($K$8:K296)</f>
        <v>40.678369861583782</v>
      </c>
      <c r="M296" s="15">
        <f>SUM($G$8:G296)/H296</f>
        <v>13.592271929824475</v>
      </c>
    </row>
    <row r="297" spans="1:13" x14ac:dyDescent="0.3">
      <c r="A297" s="17">
        <v>41171.666666666664</v>
      </c>
      <c r="B297" s="13">
        <v>296</v>
      </c>
      <c r="C297" s="15">
        <v>466</v>
      </c>
      <c r="D297" s="15" t="s">
        <v>2</v>
      </c>
      <c r="E297" s="15">
        <f t="shared" si="20"/>
        <v>335</v>
      </c>
      <c r="F297" s="15">
        <f t="shared" si="23"/>
        <v>280.83333333333331</v>
      </c>
      <c r="G297" s="15">
        <f t="shared" si="21"/>
        <v>-185.16666666666669</v>
      </c>
      <c r="H297" s="15">
        <f t="shared" si="24"/>
        <v>185.16666666666669</v>
      </c>
      <c r="I297" s="15">
        <f>SUMSQ($G$8:G297)/(B297-6)</f>
        <v>35546.865641356308</v>
      </c>
      <c r="J297" s="15">
        <f>SUM($H$8:H297)/(B297-6)</f>
        <v>150.87199310344837</v>
      </c>
      <c r="K297" s="15">
        <f t="shared" si="22"/>
        <v>39.735336194563665</v>
      </c>
      <c r="L297" s="15">
        <f>AVERAGE($K$8:K297)</f>
        <v>40.675118021352681</v>
      </c>
      <c r="M297" s="15">
        <f>SUM($G$8:G297)/H297</f>
        <v>4.5788262826282269</v>
      </c>
    </row>
    <row r="298" spans="1:13" x14ac:dyDescent="0.3">
      <c r="A298" s="17">
        <v>41171.708333333336</v>
      </c>
      <c r="B298" s="13">
        <v>297</v>
      </c>
      <c r="C298" s="15">
        <v>844.428</v>
      </c>
      <c r="D298" s="15" t="s">
        <v>2</v>
      </c>
      <c r="E298" s="15">
        <f t="shared" si="20"/>
        <v>419.40466666666663</v>
      </c>
      <c r="F298" s="15">
        <f t="shared" si="23"/>
        <v>335</v>
      </c>
      <c r="G298" s="15">
        <f t="shared" si="21"/>
        <v>-509.428</v>
      </c>
      <c r="H298" s="15">
        <f t="shared" si="24"/>
        <v>509.428</v>
      </c>
      <c r="I298" s="15">
        <f>SUMSQ($G$8:G298)/(B298-6)</f>
        <v>36316.522072774329</v>
      </c>
      <c r="J298" s="15">
        <f>SUM($H$8:H298)/(B298-6)</f>
        <v>152.104144329897</v>
      </c>
      <c r="K298" s="15">
        <f t="shared" si="22"/>
        <v>60.328174811825285</v>
      </c>
      <c r="L298" s="15">
        <f>AVERAGE($K$8:K298)</f>
        <v>40.742654298983176</v>
      </c>
      <c r="M298" s="15">
        <f>SUM($G$8:G298)/H298</f>
        <v>0.66430977488475984</v>
      </c>
    </row>
    <row r="299" spans="1:13" x14ac:dyDescent="0.3">
      <c r="A299" s="17">
        <v>41171.75</v>
      </c>
      <c r="B299" s="13">
        <v>298</v>
      </c>
      <c r="C299" s="15">
        <v>811.56399999999996</v>
      </c>
      <c r="D299" s="15" t="s">
        <v>2</v>
      </c>
      <c r="E299" s="15">
        <f t="shared" si="20"/>
        <v>507.83199999999994</v>
      </c>
      <c r="F299" s="15">
        <f t="shared" si="23"/>
        <v>419.40466666666663</v>
      </c>
      <c r="G299" s="15">
        <f t="shared" si="21"/>
        <v>-392.15933333333334</v>
      </c>
      <c r="H299" s="15">
        <f t="shared" si="24"/>
        <v>392.15933333333334</v>
      </c>
      <c r="I299" s="15">
        <f>SUMSQ($G$8:G299)/(B299-6)</f>
        <v>36718.824883211557</v>
      </c>
      <c r="J299" s="15">
        <f>SUM($H$8:H299)/(B299-6)</f>
        <v>152.9262511415526</v>
      </c>
      <c r="K299" s="15">
        <f t="shared" si="22"/>
        <v>48.321430390373813</v>
      </c>
      <c r="L299" s="15">
        <f>AVERAGE($K$8:K299)</f>
        <v>40.768609011624925</v>
      </c>
      <c r="M299" s="15">
        <f>SUM($G$8:G299)/H299</f>
        <v>-0.13703953665093591</v>
      </c>
    </row>
    <row r="300" spans="1:13" x14ac:dyDescent="0.3">
      <c r="A300" s="17">
        <v>41171.791666666664</v>
      </c>
      <c r="B300" s="13">
        <v>299</v>
      </c>
      <c r="C300" s="15">
        <v>579.56399999999996</v>
      </c>
      <c r="D300" s="15" t="s">
        <v>2</v>
      </c>
      <c r="E300" s="15">
        <f t="shared" si="20"/>
        <v>550.42599999999993</v>
      </c>
      <c r="F300" s="15">
        <f t="shared" si="23"/>
        <v>507.83199999999994</v>
      </c>
      <c r="G300" s="15">
        <f t="shared" si="21"/>
        <v>-71.732000000000028</v>
      </c>
      <c r="H300" s="15">
        <f t="shared" si="24"/>
        <v>71.732000000000028</v>
      </c>
      <c r="I300" s="15">
        <f>SUMSQ($G$8:G300)/(B300-6)</f>
        <v>36611.066026354179</v>
      </c>
      <c r="J300" s="15">
        <f>SUM($H$8:H300)/(B300-6)</f>
        <v>152.64913765642788</v>
      </c>
      <c r="K300" s="15">
        <f t="shared" si="22"/>
        <v>12.376890214022961</v>
      </c>
      <c r="L300" s="15">
        <f>AVERAGE($K$8:K300)</f>
        <v>40.671708947469284</v>
      </c>
      <c r="M300" s="15">
        <f>SUM($G$8:G300)/H300</f>
        <v>-1.7491960817116476</v>
      </c>
    </row>
    <row r="301" spans="1:13" x14ac:dyDescent="0.3">
      <c r="A301" s="17">
        <v>41171.833333333336</v>
      </c>
      <c r="B301" s="13">
        <v>300</v>
      </c>
      <c r="C301" s="15">
        <v>409</v>
      </c>
      <c r="D301" s="15" t="s">
        <v>2</v>
      </c>
      <c r="E301" s="15">
        <f t="shared" si="20"/>
        <v>570.2593333333333</v>
      </c>
      <c r="F301" s="15">
        <f t="shared" si="23"/>
        <v>550.42599999999993</v>
      </c>
      <c r="G301" s="15">
        <f t="shared" si="21"/>
        <v>141.42599999999993</v>
      </c>
      <c r="H301" s="15">
        <f t="shared" si="24"/>
        <v>141.42599999999993</v>
      </c>
      <c r="I301" s="15">
        <f>SUMSQ($G$8:G301)/(B301-6)</f>
        <v>36554.57026938018</v>
      </c>
      <c r="J301" s="15">
        <f>SUM($H$8:H301)/(B301-6)</f>
        <v>152.61096371882098</v>
      </c>
      <c r="K301" s="15">
        <f t="shared" si="22"/>
        <v>34.578484107579442</v>
      </c>
      <c r="L301" s="15">
        <f>AVERAGE($K$8:K301)</f>
        <v>40.650983692911844</v>
      </c>
      <c r="M301" s="15">
        <f>SUM($G$8:G301)/H301</f>
        <v>0.11279868388174726</v>
      </c>
    </row>
    <row r="302" spans="1:13" x14ac:dyDescent="0.3">
      <c r="A302" s="17">
        <v>41172.625</v>
      </c>
      <c r="B302" s="13">
        <v>301</v>
      </c>
      <c r="C302" s="15">
        <v>291</v>
      </c>
      <c r="D302" s="15" t="s">
        <v>2</v>
      </c>
      <c r="E302" s="15">
        <f t="shared" si="20"/>
        <v>566.92599999999993</v>
      </c>
      <c r="F302" s="15">
        <f t="shared" si="23"/>
        <v>570.2593333333333</v>
      </c>
      <c r="G302" s="15">
        <f t="shared" si="21"/>
        <v>279.2593333333333</v>
      </c>
      <c r="H302" s="15">
        <f t="shared" si="24"/>
        <v>279.2593333333333</v>
      </c>
      <c r="I302" s="15">
        <f>SUMSQ($G$8:G302)/(B302-6)</f>
        <v>36695.015032039162</v>
      </c>
      <c r="J302" s="15">
        <f>SUM($H$8:H302)/(B302-6)</f>
        <v>153.04028022598882</v>
      </c>
      <c r="K302" s="15">
        <f t="shared" si="22"/>
        <v>95.965406643757149</v>
      </c>
      <c r="L302" s="15">
        <f>AVERAGE($K$8:K302)</f>
        <v>40.838490211389285</v>
      </c>
      <c r="M302" s="15">
        <f>SUM($G$8:G302)/H302</f>
        <v>1.0571249185344804</v>
      </c>
    </row>
    <row r="303" spans="1:13" x14ac:dyDescent="0.3">
      <c r="A303" s="17">
        <v>41172.666666666664</v>
      </c>
      <c r="B303" s="13">
        <v>302</v>
      </c>
      <c r="C303" s="15">
        <v>457</v>
      </c>
      <c r="D303" s="15" t="s">
        <v>2</v>
      </c>
      <c r="E303" s="15">
        <f t="shared" si="20"/>
        <v>565.42600000000004</v>
      </c>
      <c r="F303" s="15">
        <f t="shared" si="23"/>
        <v>566.92599999999993</v>
      </c>
      <c r="G303" s="15">
        <f t="shared" si="21"/>
        <v>109.92599999999993</v>
      </c>
      <c r="H303" s="15">
        <f t="shared" si="24"/>
        <v>109.92599999999993</v>
      </c>
      <c r="I303" s="15">
        <f>SUMSQ($G$8:G303)/(B303-6)</f>
        <v>36611.86878353903</v>
      </c>
      <c r="J303" s="15">
        <f>SUM($H$8:H303)/(B303-6)</f>
        <v>152.894623873874</v>
      </c>
      <c r="K303" s="15">
        <f t="shared" si="22"/>
        <v>24.053829321663002</v>
      </c>
      <c r="L303" s="15">
        <f>AVERAGE($K$8:K303)</f>
        <v>40.781785275951023</v>
      </c>
      <c r="M303" s="15">
        <f>SUM($G$8:G303)/H303</f>
        <v>3.6855520986845103</v>
      </c>
    </row>
    <row r="304" spans="1:13" x14ac:dyDescent="0.3">
      <c r="A304" s="17">
        <v>41172.708333333336</v>
      </c>
      <c r="B304" s="13">
        <v>303</v>
      </c>
      <c r="C304" s="15">
        <v>844.428</v>
      </c>
      <c r="D304" s="15" t="s">
        <v>2</v>
      </c>
      <c r="E304" s="15">
        <f t="shared" si="20"/>
        <v>565.42599999999993</v>
      </c>
      <c r="F304" s="15">
        <f t="shared" si="23"/>
        <v>565.42600000000004</v>
      </c>
      <c r="G304" s="15">
        <f t="shared" si="21"/>
        <v>-279.00199999999995</v>
      </c>
      <c r="H304" s="15">
        <f t="shared" si="24"/>
        <v>279.00199999999995</v>
      </c>
      <c r="I304" s="15">
        <f>SUMSQ($G$8:G304)/(B304-6)</f>
        <v>36750.691164752701</v>
      </c>
      <c r="J304" s="15">
        <f>SUM($H$8:H304)/(B304-6)</f>
        <v>153.31922783389462</v>
      </c>
      <c r="K304" s="15">
        <f t="shared" si="22"/>
        <v>33.040353943734694</v>
      </c>
      <c r="L304" s="15">
        <f>AVERAGE($K$8:K304)</f>
        <v>40.755719850590019</v>
      </c>
      <c r="M304" s="15">
        <f>SUM($G$8:G304)/H304</f>
        <v>0.45209711758336241</v>
      </c>
    </row>
    <row r="305" spans="1:13" x14ac:dyDescent="0.3">
      <c r="A305" s="17">
        <v>41172.75</v>
      </c>
      <c r="B305" s="13">
        <v>304</v>
      </c>
      <c r="C305" s="15">
        <v>811.56399999999996</v>
      </c>
      <c r="D305" s="15" t="s">
        <v>2</v>
      </c>
      <c r="E305" s="15">
        <f t="shared" si="20"/>
        <v>565.42599999999993</v>
      </c>
      <c r="F305" s="15">
        <f t="shared" si="23"/>
        <v>565.42599999999993</v>
      </c>
      <c r="G305" s="15">
        <f t="shared" si="21"/>
        <v>-246.13800000000003</v>
      </c>
      <c r="H305" s="15">
        <f t="shared" si="24"/>
        <v>246.13800000000003</v>
      </c>
      <c r="I305" s="15">
        <f>SUMSQ($G$8:G305)/(B305-6)</f>
        <v>36830.668426092459</v>
      </c>
      <c r="J305" s="15">
        <f>SUM($H$8:H305)/(B305-6)</f>
        <v>153.63070022371375</v>
      </c>
      <c r="K305" s="15">
        <f t="shared" si="22"/>
        <v>30.328846523502772</v>
      </c>
      <c r="L305" s="15">
        <f>AVERAGE($K$8:K305)</f>
        <v>40.720730342781003</v>
      </c>
      <c r="M305" s="15">
        <f>SUM($G$8:G305)/H305</f>
        <v>-0.48753951035600662</v>
      </c>
    </row>
    <row r="306" spans="1:13" x14ac:dyDescent="0.3">
      <c r="A306" s="17">
        <v>41172.791666666664</v>
      </c>
      <c r="B306" s="13">
        <v>305</v>
      </c>
      <c r="C306" s="15">
        <v>579.56399999999996</v>
      </c>
      <c r="D306" s="15" t="s">
        <v>2</v>
      </c>
      <c r="E306" s="15">
        <f t="shared" si="20"/>
        <v>565.42599999999993</v>
      </c>
      <c r="F306" s="15">
        <f t="shared" si="23"/>
        <v>565.42599999999993</v>
      </c>
      <c r="G306" s="15">
        <f t="shared" si="21"/>
        <v>-14.138000000000034</v>
      </c>
      <c r="H306" s="15">
        <f t="shared" si="24"/>
        <v>14.138000000000034</v>
      </c>
      <c r="I306" s="15">
        <f>SUMSQ($G$8:G306)/(B306-6)</f>
        <v>36708.157438192487</v>
      </c>
      <c r="J306" s="15">
        <f>SUM($H$8:H306)/(B306-6)</f>
        <v>153.16416945373479</v>
      </c>
      <c r="K306" s="15">
        <f t="shared" si="22"/>
        <v>2.4394199777764034</v>
      </c>
      <c r="L306" s="15">
        <f>AVERAGE($K$8:K306)</f>
        <v>40.592699204436506</v>
      </c>
      <c r="M306" s="15">
        <f>SUM($G$8:G306)/H306</f>
        <v>-9.4879049370495459</v>
      </c>
    </row>
    <row r="307" spans="1:13" x14ac:dyDescent="0.3">
      <c r="A307" s="17">
        <v>41172.833333333336</v>
      </c>
      <c r="B307" s="13">
        <v>306</v>
      </c>
      <c r="C307" s="15">
        <v>417</v>
      </c>
      <c r="D307" s="15" t="s">
        <v>2</v>
      </c>
      <c r="E307" s="15">
        <f t="shared" si="20"/>
        <v>566.7593333333333</v>
      </c>
      <c r="F307" s="15">
        <f t="shared" si="23"/>
        <v>565.42599999999993</v>
      </c>
      <c r="G307" s="15">
        <f t="shared" si="21"/>
        <v>148.42599999999993</v>
      </c>
      <c r="H307" s="15">
        <f t="shared" si="24"/>
        <v>148.42599999999993</v>
      </c>
      <c r="I307" s="15">
        <f>SUMSQ($G$8:G307)/(B307-6)</f>
        <v>36659.231171651845</v>
      </c>
      <c r="J307" s="15">
        <f>SUM($H$8:H307)/(B307-6)</f>
        <v>153.14837555555567</v>
      </c>
      <c r="K307" s="15">
        <f t="shared" si="22"/>
        <v>35.593764988009575</v>
      </c>
      <c r="L307" s="15">
        <f>AVERAGE($K$8:K307)</f>
        <v>40.576036090381749</v>
      </c>
      <c r="M307" s="15">
        <f>SUM($G$8:G307)/H307</f>
        <v>9.6249983156543525E-2</v>
      </c>
    </row>
    <row r="308" spans="1:13" x14ac:dyDescent="0.3">
      <c r="A308" s="17">
        <v>41173.625</v>
      </c>
      <c r="B308" s="13">
        <v>307</v>
      </c>
      <c r="C308" s="15">
        <v>423</v>
      </c>
      <c r="D308" s="15" t="s">
        <v>2</v>
      </c>
      <c r="E308" s="15">
        <f t="shared" si="20"/>
        <v>588.7593333333333</v>
      </c>
      <c r="F308" s="15">
        <f t="shared" si="23"/>
        <v>566.7593333333333</v>
      </c>
      <c r="G308" s="15">
        <f t="shared" si="21"/>
        <v>143.7593333333333</v>
      </c>
      <c r="H308" s="15">
        <f t="shared" si="24"/>
        <v>143.7593333333333</v>
      </c>
      <c r="I308" s="15">
        <f>SUMSQ($G$8:G308)/(B308-6)</f>
        <v>36606.099991415271</v>
      </c>
      <c r="J308" s="15">
        <f>SUM($H$8:H308)/(B308-6)</f>
        <v>153.11718272425261</v>
      </c>
      <c r="K308" s="15">
        <f t="shared" si="22"/>
        <v>33.985657998423946</v>
      </c>
      <c r="L308" s="15">
        <f>AVERAGE($K$8:K308)</f>
        <v>40.554141146554649</v>
      </c>
      <c r="M308" s="15">
        <f>SUM($G$8:G308)/H308</f>
        <v>1.0993744174290814</v>
      </c>
    </row>
    <row r="309" spans="1:13" x14ac:dyDescent="0.3">
      <c r="A309" s="17">
        <v>41173.666666666664</v>
      </c>
      <c r="B309" s="13">
        <v>308</v>
      </c>
      <c r="C309" s="15">
        <v>534.428</v>
      </c>
      <c r="D309" s="15" t="s">
        <v>2</v>
      </c>
      <c r="E309" s="15">
        <f t="shared" si="20"/>
        <v>601.66399999999999</v>
      </c>
      <c r="F309" s="15">
        <f t="shared" si="23"/>
        <v>588.7593333333333</v>
      </c>
      <c r="G309" s="15">
        <f t="shared" si="21"/>
        <v>54.331333333333305</v>
      </c>
      <c r="H309" s="15">
        <f t="shared" si="24"/>
        <v>54.331333333333305</v>
      </c>
      <c r="I309" s="15">
        <f>SUMSQ($G$8:G309)/(B309-6)</f>
        <v>36494.662222509185</v>
      </c>
      <c r="J309" s="15">
        <f>SUM($H$8:H309)/(B309-6)</f>
        <v>152.79007726269327</v>
      </c>
      <c r="K309" s="15">
        <f t="shared" si="22"/>
        <v>10.166258753907599</v>
      </c>
      <c r="L309" s="15">
        <f>AVERAGE($K$8:K309)</f>
        <v>40.453519019426672</v>
      </c>
      <c r="M309" s="15">
        <f>SUM($G$8:G309)/H309</f>
        <v>3.9089168926462294</v>
      </c>
    </row>
    <row r="310" spans="1:13" x14ac:dyDescent="0.3">
      <c r="A310" s="17">
        <v>41173.708333333336</v>
      </c>
      <c r="B310" s="13">
        <v>309</v>
      </c>
      <c r="C310" s="15">
        <v>844.428</v>
      </c>
      <c r="D310" s="15" t="s">
        <v>2</v>
      </c>
      <c r="E310" s="15">
        <f t="shared" si="20"/>
        <v>601.66399999999987</v>
      </c>
      <c r="F310" s="15">
        <f t="shared" si="23"/>
        <v>601.66399999999999</v>
      </c>
      <c r="G310" s="15">
        <f t="shared" si="21"/>
        <v>-242.76400000000001</v>
      </c>
      <c r="H310" s="15">
        <f t="shared" si="24"/>
        <v>242.76400000000001</v>
      </c>
      <c r="I310" s="15">
        <f>SUMSQ($G$8:G310)/(B310-6)</f>
        <v>36568.72063001246</v>
      </c>
      <c r="J310" s="15">
        <f>SUM($H$8:H310)/(B310-6)</f>
        <v>153.08702090209033</v>
      </c>
      <c r="K310" s="15">
        <f t="shared" si="22"/>
        <v>28.748928268603123</v>
      </c>
      <c r="L310" s="15">
        <f>AVERAGE($K$8:K310)</f>
        <v>40.414890007047724</v>
      </c>
      <c r="M310" s="15">
        <f>SUM($G$8:G310)/H310</f>
        <v>-0.12517232099215814</v>
      </c>
    </row>
    <row r="311" spans="1:13" x14ac:dyDescent="0.3">
      <c r="A311" s="17">
        <v>41173.75</v>
      </c>
      <c r="B311" s="13">
        <v>310</v>
      </c>
      <c r="C311" s="15">
        <v>805</v>
      </c>
      <c r="D311" s="15" t="s">
        <v>2</v>
      </c>
      <c r="E311" s="15">
        <f t="shared" si="20"/>
        <v>600.56999999999994</v>
      </c>
      <c r="F311" s="15">
        <f t="shared" si="23"/>
        <v>601.66399999999987</v>
      </c>
      <c r="G311" s="15">
        <f t="shared" si="21"/>
        <v>-203.33600000000013</v>
      </c>
      <c r="H311" s="15">
        <f t="shared" si="24"/>
        <v>203.33600000000013</v>
      </c>
      <c r="I311" s="15">
        <f>SUMSQ($G$8:G311)/(B311-6)</f>
        <v>36584.433815097946</v>
      </c>
      <c r="J311" s="15">
        <f>SUM($H$8:H311)/(B311-6)</f>
        <v>153.25231359649138</v>
      </c>
      <c r="K311" s="15">
        <f t="shared" si="22"/>
        <v>25.259130434782623</v>
      </c>
      <c r="L311" s="15">
        <f>AVERAGE($K$8:K311)</f>
        <v>40.365035534770534</v>
      </c>
      <c r="M311" s="15">
        <f>SUM($G$8:G311)/H311</f>
        <v>-1.1494439417188311</v>
      </c>
    </row>
    <row r="312" spans="1:13" x14ac:dyDescent="0.3">
      <c r="A312" s="17">
        <v>41173.791666666664</v>
      </c>
      <c r="B312" s="13">
        <v>311</v>
      </c>
      <c r="C312" s="15">
        <v>579.56399999999996</v>
      </c>
      <c r="D312" s="15" t="s">
        <v>2</v>
      </c>
      <c r="E312" s="15">
        <f t="shared" si="20"/>
        <v>600.56999999999994</v>
      </c>
      <c r="F312" s="15">
        <f t="shared" si="23"/>
        <v>600.56999999999994</v>
      </c>
      <c r="G312" s="15">
        <f t="shared" si="21"/>
        <v>21.005999999999972</v>
      </c>
      <c r="H312" s="15">
        <f t="shared" si="24"/>
        <v>21.005999999999972</v>
      </c>
      <c r="I312" s="15">
        <f>SUMSQ($G$8:G312)/(B312-6)</f>
        <v>36465.931579756638</v>
      </c>
      <c r="J312" s="15">
        <f>SUM($H$8:H312)/(B312-6)</f>
        <v>152.8187191256832</v>
      </c>
      <c r="K312" s="15">
        <f t="shared" si="22"/>
        <v>3.6244487235231957</v>
      </c>
      <c r="L312" s="15">
        <f>AVERAGE($K$8:K312)</f>
        <v>40.24457459440579</v>
      </c>
      <c r="M312" s="15">
        <f>SUM($G$8:G312)/H312</f>
        <v>-10.126503538671843</v>
      </c>
    </row>
    <row r="313" spans="1:13" x14ac:dyDescent="0.3">
      <c r="A313" s="17">
        <v>41173.833333333336</v>
      </c>
      <c r="B313" s="13">
        <v>312</v>
      </c>
      <c r="C313" s="15">
        <v>369</v>
      </c>
      <c r="D313" s="15" t="s">
        <v>2</v>
      </c>
      <c r="E313" s="15">
        <f t="shared" si="20"/>
        <v>592.56999999999994</v>
      </c>
      <c r="F313" s="15">
        <f t="shared" si="23"/>
        <v>600.56999999999994</v>
      </c>
      <c r="G313" s="15">
        <f t="shared" si="21"/>
        <v>231.56999999999994</v>
      </c>
      <c r="H313" s="15">
        <f t="shared" si="24"/>
        <v>231.56999999999994</v>
      </c>
      <c r="I313" s="15">
        <f>SUMSQ($G$8:G313)/(B313-6)</f>
        <v>36522.005871652858</v>
      </c>
      <c r="J313" s="15">
        <f>SUM($H$8:H313)/(B313-6)</f>
        <v>153.07607625272345</v>
      </c>
      <c r="K313" s="15">
        <f t="shared" si="22"/>
        <v>62.75609756097559</v>
      </c>
      <c r="L313" s="15">
        <f>AVERAGE($K$8:K313)</f>
        <v>40.318141662923992</v>
      </c>
      <c r="M313" s="15">
        <f>SUM($G$8:G313)/H313</f>
        <v>8.1412387902835032E-2</v>
      </c>
    </row>
    <row r="314" spans="1:13" x14ac:dyDescent="0.3">
      <c r="A314" s="17">
        <v>41174.625</v>
      </c>
      <c r="B314" s="13">
        <v>313</v>
      </c>
      <c r="C314" s="15">
        <v>499</v>
      </c>
      <c r="D314" s="15" t="s">
        <v>2</v>
      </c>
      <c r="E314" s="15">
        <f t="shared" si="20"/>
        <v>605.23666666666657</v>
      </c>
      <c r="F314" s="15">
        <f t="shared" si="23"/>
        <v>592.56999999999994</v>
      </c>
      <c r="G314" s="15">
        <f t="shared" si="21"/>
        <v>93.569999999999936</v>
      </c>
      <c r="H314" s="15">
        <f t="shared" si="24"/>
        <v>93.569999999999936</v>
      </c>
      <c r="I314" s="15">
        <f>SUMSQ($G$8:G314)/(B314-6)</f>
        <v>36431.560721908063</v>
      </c>
      <c r="J314" s="15">
        <f>SUM($H$8:H314)/(B314-6)</f>
        <v>152.88224538545074</v>
      </c>
      <c r="K314" s="15">
        <f t="shared" si="22"/>
        <v>18.751503006012012</v>
      </c>
      <c r="L314" s="15">
        <f>AVERAGE($K$8:K314)</f>
        <v>40.247892025605054</v>
      </c>
      <c r="M314" s="15">
        <f>SUM($G$8:G314)/H314</f>
        <v>1.2014819564674524</v>
      </c>
    </row>
    <row r="315" spans="1:13" x14ac:dyDescent="0.3">
      <c r="A315" s="17">
        <v>41174.666666666664</v>
      </c>
      <c r="B315" s="13">
        <v>314</v>
      </c>
      <c r="C315" s="15">
        <v>534.428</v>
      </c>
      <c r="D315" s="15" t="s">
        <v>2</v>
      </c>
      <c r="E315" s="15">
        <f t="shared" si="20"/>
        <v>605.23666666666657</v>
      </c>
      <c r="F315" s="15">
        <f t="shared" si="23"/>
        <v>605.23666666666657</v>
      </c>
      <c r="G315" s="15">
        <f t="shared" si="21"/>
        <v>70.808666666666568</v>
      </c>
      <c r="H315" s="15">
        <f t="shared" si="24"/>
        <v>70.808666666666568</v>
      </c>
      <c r="I315" s="15">
        <f>SUMSQ($G$8:G315)/(B315-6)</f>
        <v>36329.555223704177</v>
      </c>
      <c r="J315" s="15">
        <f>SUM($H$8:H315)/(B315-6)</f>
        <v>152.61577272727286</v>
      </c>
      <c r="K315" s="15">
        <f t="shared" si="22"/>
        <v>13.249430543808813</v>
      </c>
      <c r="L315" s="15">
        <f>AVERAGE($K$8:K315)</f>
        <v>40.160234683131691</v>
      </c>
      <c r="M315" s="15">
        <f>SUM($G$8:G315)/H315</f>
        <v>2.5876964213419202</v>
      </c>
    </row>
    <row r="316" spans="1:13" x14ac:dyDescent="0.3">
      <c r="A316" s="17">
        <v>41174.708333333336</v>
      </c>
      <c r="B316" s="13">
        <v>315</v>
      </c>
      <c r="C316" s="15">
        <v>646</v>
      </c>
      <c r="D316" s="15" t="s">
        <v>2</v>
      </c>
      <c r="E316" s="15">
        <f t="shared" si="20"/>
        <v>572.16533333333325</v>
      </c>
      <c r="F316" s="15">
        <f t="shared" si="23"/>
        <v>605.23666666666657</v>
      </c>
      <c r="G316" s="15">
        <f t="shared" si="21"/>
        <v>-40.763333333333435</v>
      </c>
      <c r="H316" s="15">
        <f t="shared" si="24"/>
        <v>40.763333333333435</v>
      </c>
      <c r="I316" s="15">
        <f>SUMSQ($G$8:G316)/(B316-6)</f>
        <v>36217.361353544758</v>
      </c>
      <c r="J316" s="15">
        <f>SUM($H$8:H316)/(B316-6)</f>
        <v>152.25379072276172</v>
      </c>
      <c r="K316" s="15">
        <f t="shared" si="22"/>
        <v>6.3101135190918631</v>
      </c>
      <c r="L316" s="15">
        <f>AVERAGE($K$8:K316)</f>
        <v>40.050687365448717</v>
      </c>
      <c r="M316" s="15">
        <f>SUM($G$8:G316)/H316</f>
        <v>3.4950036797773869</v>
      </c>
    </row>
    <row r="317" spans="1:13" x14ac:dyDescent="0.3">
      <c r="A317" s="17">
        <v>41174.75</v>
      </c>
      <c r="B317" s="13">
        <v>316</v>
      </c>
      <c r="C317" s="15">
        <v>598</v>
      </c>
      <c r="D317" s="15" t="s">
        <v>2</v>
      </c>
      <c r="E317" s="15">
        <f t="shared" si="20"/>
        <v>537.66533333333325</v>
      </c>
      <c r="F317" s="15">
        <f t="shared" si="23"/>
        <v>572.16533333333325</v>
      </c>
      <c r="G317" s="15">
        <f t="shared" si="21"/>
        <v>-25.834666666666749</v>
      </c>
      <c r="H317" s="15">
        <f t="shared" si="24"/>
        <v>25.834666666666749</v>
      </c>
      <c r="I317" s="15">
        <f>SUMSQ($G$8:G317)/(B317-6)</f>
        <v>36102.684155635834</v>
      </c>
      <c r="J317" s="15">
        <f>SUM($H$8:H317)/(B317-6)</f>
        <v>151.84598709677434</v>
      </c>
      <c r="K317" s="15">
        <f t="shared" si="22"/>
        <v>4.3201783723522995</v>
      </c>
      <c r="L317" s="15">
        <f>AVERAGE($K$8:K317)</f>
        <v>39.935427659019375</v>
      </c>
      <c r="M317" s="15">
        <f>SUM($G$8:G317)/H317</f>
        <v>4.5146056977701328</v>
      </c>
    </row>
    <row r="318" spans="1:13" x14ac:dyDescent="0.3">
      <c r="A318" s="17">
        <v>41174.791666666664</v>
      </c>
      <c r="B318" s="13">
        <v>317</v>
      </c>
      <c r="C318" s="15">
        <v>407</v>
      </c>
      <c r="D318" s="15" t="s">
        <v>2</v>
      </c>
      <c r="E318" s="15">
        <f t="shared" si="20"/>
        <v>508.90466666666663</v>
      </c>
      <c r="F318" s="15">
        <f t="shared" si="23"/>
        <v>537.66533333333325</v>
      </c>
      <c r="G318" s="15">
        <f t="shared" si="21"/>
        <v>130.66533333333325</v>
      </c>
      <c r="H318" s="15">
        <f t="shared" si="24"/>
        <v>130.66533333333325</v>
      </c>
      <c r="I318" s="15">
        <f>SUMSQ($G$8:G318)/(B318-6)</f>
        <v>36041.496841100387</v>
      </c>
      <c r="J318" s="15">
        <f>SUM($H$8:H318)/(B318-6)</f>
        <v>151.77788210075042</v>
      </c>
      <c r="K318" s="15">
        <f t="shared" si="22"/>
        <v>32.104504504504483</v>
      </c>
      <c r="L318" s="15">
        <f>AVERAGE($K$8:K318)</f>
        <v>39.910247841802281</v>
      </c>
      <c r="M318" s="15">
        <f>SUM($G$8:G318)/H318</f>
        <v>1.8926111490933011</v>
      </c>
    </row>
    <row r="319" spans="1:13" x14ac:dyDescent="0.3">
      <c r="A319" s="17">
        <v>41174.833333333336</v>
      </c>
      <c r="B319" s="13">
        <v>318</v>
      </c>
      <c r="C319" s="15">
        <v>325</v>
      </c>
      <c r="D319" s="15" t="s">
        <v>2</v>
      </c>
      <c r="E319" s="15">
        <f t="shared" si="20"/>
        <v>501.57133333333331</v>
      </c>
      <c r="F319" s="15">
        <f t="shared" si="23"/>
        <v>508.90466666666663</v>
      </c>
      <c r="G319" s="15">
        <f t="shared" si="21"/>
        <v>183.90466666666663</v>
      </c>
      <c r="H319" s="15">
        <f t="shared" si="24"/>
        <v>183.90466666666663</v>
      </c>
      <c r="I319" s="15">
        <f>SUMSQ($G$8:G319)/(B319-6)</f>
        <v>36034.379628217946</v>
      </c>
      <c r="J319" s="15">
        <f>SUM($H$8:H319)/(B319-6)</f>
        <v>151.8808525641027</v>
      </c>
      <c r="K319" s="15">
        <f t="shared" si="22"/>
        <v>56.586051282051272</v>
      </c>
      <c r="L319" s="15">
        <f>AVERAGE($K$8:K319)</f>
        <v>39.9636959297518</v>
      </c>
      <c r="M319" s="15">
        <f>SUM($G$8:G319)/H319</f>
        <v>2.3447112090684255</v>
      </c>
    </row>
    <row r="320" spans="1:13" x14ac:dyDescent="0.3">
      <c r="A320" s="17">
        <v>41175.625</v>
      </c>
      <c r="B320" s="13">
        <v>319</v>
      </c>
      <c r="C320" s="15">
        <v>499</v>
      </c>
      <c r="D320" s="15" t="s">
        <v>2</v>
      </c>
      <c r="E320" s="15">
        <f t="shared" si="20"/>
        <v>501.57133333333331</v>
      </c>
      <c r="F320" s="15">
        <f t="shared" si="23"/>
        <v>501.57133333333331</v>
      </c>
      <c r="G320" s="15">
        <f t="shared" si="21"/>
        <v>2.5713333333333139</v>
      </c>
      <c r="H320" s="15">
        <f t="shared" si="24"/>
        <v>2.5713333333333139</v>
      </c>
      <c r="I320" s="15">
        <f>SUMSQ($G$8:G320)/(B320-6)</f>
        <v>35919.274938527509</v>
      </c>
      <c r="J320" s="15">
        <f>SUM($H$8:H320)/(B320-6)</f>
        <v>151.40382534611302</v>
      </c>
      <c r="K320" s="15">
        <f t="shared" si="22"/>
        <v>0.51529726118904084</v>
      </c>
      <c r="L320" s="15">
        <f>AVERAGE($K$8:K320)</f>
        <v>39.837662707168533</v>
      </c>
      <c r="M320" s="15">
        <f>SUM($G$8:G320)/H320</f>
        <v>168.69639616281916</v>
      </c>
    </row>
    <row r="321" spans="1:13" x14ac:dyDescent="0.3">
      <c r="A321" s="17">
        <v>41175.666666666664</v>
      </c>
      <c r="B321" s="13">
        <v>320</v>
      </c>
      <c r="C321" s="15">
        <v>534.428</v>
      </c>
      <c r="D321" s="15" t="s">
        <v>2</v>
      </c>
      <c r="E321" s="15">
        <f t="shared" si="20"/>
        <v>501.57133333333331</v>
      </c>
      <c r="F321" s="15">
        <f t="shared" si="23"/>
        <v>501.57133333333331</v>
      </c>
      <c r="G321" s="15">
        <f t="shared" si="21"/>
        <v>-32.856666666666683</v>
      </c>
      <c r="H321" s="15">
        <f t="shared" si="24"/>
        <v>32.856666666666683</v>
      </c>
      <c r="I321" s="15">
        <f>SUMSQ($G$8:G321)/(B321-6)</f>
        <v>35808.320434087749</v>
      </c>
      <c r="J321" s="15">
        <f>SUM($H$8:H321)/(B321-6)</f>
        <v>151.02628662420398</v>
      </c>
      <c r="K321" s="15">
        <f t="shared" si="22"/>
        <v>6.1480062172391197</v>
      </c>
      <c r="L321" s="15">
        <f>AVERAGE($K$8:K321)</f>
        <v>39.730370807519073</v>
      </c>
      <c r="M321" s="15">
        <f>SUM($G$8:G321)/H321</f>
        <v>12.20202901491302</v>
      </c>
    </row>
    <row r="322" spans="1:13" x14ac:dyDescent="0.3">
      <c r="A322" s="17">
        <v>41175.708333333336</v>
      </c>
      <c r="B322" s="13">
        <v>321</v>
      </c>
      <c r="C322" s="15">
        <v>723</v>
      </c>
      <c r="D322" s="15" t="s">
        <v>2</v>
      </c>
      <c r="E322" s="15">
        <f t="shared" si="20"/>
        <v>514.40466666666669</v>
      </c>
      <c r="F322" s="15">
        <f t="shared" si="23"/>
        <v>501.57133333333331</v>
      </c>
      <c r="G322" s="15">
        <f t="shared" si="21"/>
        <v>-221.42866666666669</v>
      </c>
      <c r="H322" s="15">
        <f t="shared" si="24"/>
        <v>221.42866666666669</v>
      </c>
      <c r="I322" s="15">
        <f>SUMSQ($G$8:G322)/(B322-6)</f>
        <v>35850.29609754074</v>
      </c>
      <c r="J322" s="15">
        <f>SUM($H$8:H322)/(B322-6)</f>
        <v>151.24978624338638</v>
      </c>
      <c r="K322" s="15">
        <f t="shared" si="22"/>
        <v>30.626371599815588</v>
      </c>
      <c r="L322" s="15">
        <f>AVERAGE($K$8:K322)</f>
        <v>39.701469222732712</v>
      </c>
      <c r="M322" s="15">
        <f>SUM($G$8:G322)/H322</f>
        <v>0.81059664060356063</v>
      </c>
    </row>
    <row r="323" spans="1:13" x14ac:dyDescent="0.3">
      <c r="A323" s="17">
        <v>41175.75</v>
      </c>
      <c r="B323" s="13">
        <v>322</v>
      </c>
      <c r="C323" s="15">
        <v>540</v>
      </c>
      <c r="D323" s="15" t="s">
        <v>2</v>
      </c>
      <c r="E323" s="15">
        <f t="shared" si="20"/>
        <v>504.738</v>
      </c>
      <c r="F323" s="15">
        <f t="shared" si="23"/>
        <v>514.40466666666669</v>
      </c>
      <c r="G323" s="15">
        <f t="shared" si="21"/>
        <v>-25.595333333333315</v>
      </c>
      <c r="H323" s="15">
        <f t="shared" si="24"/>
        <v>25.595333333333315</v>
      </c>
      <c r="I323" s="15">
        <f>SUMSQ($G$8:G323)/(B323-6)</f>
        <v>35738.918961436008</v>
      </c>
      <c r="J323" s="15">
        <f>SUM($H$8:H323)/(B323-6)</f>
        <v>150.85214556962038</v>
      </c>
      <c r="K323" s="15">
        <f t="shared" si="22"/>
        <v>4.7398765432098733</v>
      </c>
      <c r="L323" s="15">
        <f>AVERAGE($K$8:K323)</f>
        <v>39.590831271215237</v>
      </c>
      <c r="M323" s="15">
        <f>SUM($G$8:G323)/H323</f>
        <v>6.0125804183051246</v>
      </c>
    </row>
    <row r="324" spans="1:13" x14ac:dyDescent="0.3">
      <c r="A324" s="17">
        <v>41175.791666666664</v>
      </c>
      <c r="B324" s="13">
        <v>323</v>
      </c>
      <c r="C324" s="15">
        <v>413</v>
      </c>
      <c r="D324" s="15" t="s">
        <v>2</v>
      </c>
      <c r="E324" s="15">
        <f t="shared" si="20"/>
        <v>505.738</v>
      </c>
      <c r="F324" s="15">
        <f t="shared" si="23"/>
        <v>504.738</v>
      </c>
      <c r="G324" s="15">
        <f t="shared" si="21"/>
        <v>91.738</v>
      </c>
      <c r="H324" s="15">
        <f t="shared" si="24"/>
        <v>91.738</v>
      </c>
      <c r="I324" s="15">
        <f>SUMSQ($G$8:G324)/(B324-6)</f>
        <v>35652.72634844725</v>
      </c>
      <c r="J324" s="15">
        <f>SUM($H$8:H324)/(B324-6)</f>
        <v>150.66566561514207</v>
      </c>
      <c r="K324" s="15">
        <f t="shared" si="22"/>
        <v>22.212590799031474</v>
      </c>
      <c r="L324" s="15">
        <f>AVERAGE($K$8:K324)</f>
        <v>39.536010323353459</v>
      </c>
      <c r="M324" s="15">
        <f>SUM($G$8:G324)/H324</f>
        <v>2.6775382066318465</v>
      </c>
    </row>
    <row r="325" spans="1:13" x14ac:dyDescent="0.3">
      <c r="A325" s="17">
        <v>41175.833333333336</v>
      </c>
      <c r="B325" s="13">
        <v>324</v>
      </c>
      <c r="C325" s="15">
        <v>252</v>
      </c>
      <c r="D325" s="15" t="s">
        <v>2</v>
      </c>
      <c r="E325" s="15">
        <f t="shared" si="20"/>
        <v>493.57133333333331</v>
      </c>
      <c r="F325" s="15">
        <f t="shared" si="23"/>
        <v>505.738</v>
      </c>
      <c r="G325" s="15">
        <f t="shared" si="21"/>
        <v>253.738</v>
      </c>
      <c r="H325" s="15">
        <f t="shared" si="24"/>
        <v>253.738</v>
      </c>
      <c r="I325" s="15">
        <f>SUMSQ($G$8:G325)/(B325-6)</f>
        <v>35743.073034911249</v>
      </c>
      <c r="J325" s="15">
        <f>SUM($H$8:H325)/(B325-6)</f>
        <v>150.9897924528303</v>
      </c>
      <c r="K325" s="15">
        <f t="shared" si="22"/>
        <v>100.68968253968254</v>
      </c>
      <c r="L325" s="15">
        <f>AVERAGE($K$8:K325)</f>
        <v>39.728317468687834</v>
      </c>
      <c r="M325" s="15">
        <f>SUM($G$8:G325)/H325</f>
        <v>1.9680536616509641</v>
      </c>
    </row>
    <row r="326" spans="1:13" x14ac:dyDescent="0.3">
      <c r="A326" s="17">
        <v>41176.625</v>
      </c>
      <c r="B326" s="13">
        <v>325</v>
      </c>
      <c r="C326" s="15">
        <v>300</v>
      </c>
      <c r="D326" s="15" t="s">
        <v>2</v>
      </c>
      <c r="E326" s="15">
        <f t="shared" si="20"/>
        <v>460.40466666666663</v>
      </c>
      <c r="F326" s="15">
        <f t="shared" si="23"/>
        <v>493.57133333333331</v>
      </c>
      <c r="G326" s="15">
        <f t="shared" si="21"/>
        <v>193.57133333333331</v>
      </c>
      <c r="H326" s="15">
        <f t="shared" si="24"/>
        <v>193.57133333333331</v>
      </c>
      <c r="I326" s="15">
        <f>SUMSQ($G$8:G326)/(B326-6)</f>
        <v>35748.486163605703</v>
      </c>
      <c r="J326" s="15">
        <f>SUM($H$8:H326)/(B326-6)</f>
        <v>151.12327690700116</v>
      </c>
      <c r="K326" s="15">
        <f t="shared" si="22"/>
        <v>64.523777777777767</v>
      </c>
      <c r="L326" s="15">
        <f>AVERAGE($K$8:K326)</f>
        <v>39.806046184390311</v>
      </c>
      <c r="M326" s="15">
        <f>SUM($G$8:G326)/H326</f>
        <v>3.5797724869728942</v>
      </c>
    </row>
    <row r="327" spans="1:13" x14ac:dyDescent="0.3">
      <c r="A327" s="17">
        <v>41176.666666666664</v>
      </c>
      <c r="B327" s="13">
        <v>326</v>
      </c>
      <c r="C327" s="15">
        <v>516</v>
      </c>
      <c r="D327" s="15" t="s">
        <v>2</v>
      </c>
      <c r="E327" s="15">
        <f t="shared" ref="E327:E390" si="25">AVERAGE(C322:C327)</f>
        <v>457.33333333333331</v>
      </c>
      <c r="F327" s="15">
        <f t="shared" si="23"/>
        <v>460.40466666666663</v>
      </c>
      <c r="G327" s="15">
        <f t="shared" si="21"/>
        <v>-55.595333333333372</v>
      </c>
      <c r="H327" s="15">
        <f t="shared" si="24"/>
        <v>55.595333333333372</v>
      </c>
      <c r="I327" s="15">
        <f>SUMSQ($G$8:G327)/(B327-6)</f>
        <v>35646.431022745826</v>
      </c>
      <c r="J327" s="15">
        <f>SUM($H$8:H327)/(B327-6)</f>
        <v>150.82475208333344</v>
      </c>
      <c r="K327" s="15">
        <f t="shared" si="22"/>
        <v>10.774289405684762</v>
      </c>
      <c r="L327" s="15">
        <f>AVERAGE($K$8:K327)</f>
        <v>39.715321944456853</v>
      </c>
      <c r="M327" s="15">
        <f>SUM($G$8:G327)/H327</f>
        <v>11.464019761850368</v>
      </c>
    </row>
    <row r="328" spans="1:13" x14ac:dyDescent="0.3">
      <c r="A328" s="17">
        <v>41176.708333333336</v>
      </c>
      <c r="B328" s="13">
        <v>327</v>
      </c>
      <c r="C328" s="15">
        <v>844.428</v>
      </c>
      <c r="D328" s="15" t="s">
        <v>2</v>
      </c>
      <c r="E328" s="15">
        <f t="shared" si="25"/>
        <v>477.57133333333331</v>
      </c>
      <c r="F328" s="15">
        <f t="shared" si="23"/>
        <v>457.33333333333331</v>
      </c>
      <c r="G328" s="15">
        <f t="shared" ref="G328:G391" si="26">F328-C328</f>
        <v>-387.09466666666668</v>
      </c>
      <c r="H328" s="15">
        <f t="shared" si="24"/>
        <v>387.09466666666668</v>
      </c>
      <c r="I328" s="15">
        <f>SUMSQ($G$8:G328)/(B328-6)</f>
        <v>36002.181334082372</v>
      </c>
      <c r="J328" s="15">
        <f>SUM($H$8:H328)/(B328-6)</f>
        <v>151.56079543094506</v>
      </c>
      <c r="K328" s="15">
        <f t="shared" ref="K328:K391" si="27">H328/C328*100</f>
        <v>45.841050588879888</v>
      </c>
      <c r="L328" s="15">
        <f>AVERAGE($K$8:K328)</f>
        <v>39.734405211261915</v>
      </c>
      <c r="M328" s="15">
        <f>SUM($G$8:G328)/H328</f>
        <v>0.64648613086891471</v>
      </c>
    </row>
    <row r="329" spans="1:13" x14ac:dyDescent="0.3">
      <c r="A329" s="17">
        <v>41176.75</v>
      </c>
      <c r="B329" s="13">
        <v>328</v>
      </c>
      <c r="C329" s="15">
        <v>811.56399999999996</v>
      </c>
      <c r="D329" s="15" t="s">
        <v>2</v>
      </c>
      <c r="E329" s="15">
        <f t="shared" si="25"/>
        <v>522.83199999999999</v>
      </c>
      <c r="F329" s="15">
        <f t="shared" ref="F329:F392" si="28">E328</f>
        <v>477.57133333333331</v>
      </c>
      <c r="G329" s="15">
        <f t="shared" si="26"/>
        <v>-333.99266666666665</v>
      </c>
      <c r="H329" s="15">
        <f t="shared" ref="H329:H392" si="29">ABS(G329)</f>
        <v>333.99266666666665</v>
      </c>
      <c r="I329" s="15">
        <f>SUMSQ($G$8:G329)/(B329-6)</f>
        <v>36236.805309402342</v>
      </c>
      <c r="J329" s="15">
        <f>SUM($H$8:H329)/(B329-6)</f>
        <v>152.12735403726717</v>
      </c>
      <c r="K329" s="15">
        <f t="shared" si="27"/>
        <v>41.154199381276975</v>
      </c>
      <c r="L329" s="15">
        <f>AVERAGE($K$8:K329)</f>
        <v>39.738814509926556</v>
      </c>
      <c r="M329" s="15">
        <f>SUM($G$8:G329)/H329</f>
        <v>-0.25072805989754587</v>
      </c>
    </row>
    <row r="330" spans="1:13" x14ac:dyDescent="0.3">
      <c r="A330" s="17">
        <v>41176.791666666664</v>
      </c>
      <c r="B330" s="13">
        <v>329</v>
      </c>
      <c r="C330" s="15">
        <v>579.56399999999996</v>
      </c>
      <c r="D330" s="15" t="s">
        <v>2</v>
      </c>
      <c r="E330" s="15">
        <f t="shared" si="25"/>
        <v>550.59266666666656</v>
      </c>
      <c r="F330" s="15">
        <f t="shared" si="28"/>
        <v>522.83199999999999</v>
      </c>
      <c r="G330" s="15">
        <f t="shared" si="26"/>
        <v>-56.731999999999971</v>
      </c>
      <c r="H330" s="15">
        <f t="shared" si="29"/>
        <v>56.731999999999971</v>
      </c>
      <c r="I330" s="15">
        <f>SUMSQ($G$8:G330)/(B330-6)</f>
        <v>36134.58151532989</v>
      </c>
      <c r="J330" s="15">
        <f>SUM($H$8:H330)/(B330-6)</f>
        <v>151.83201238390103</v>
      </c>
      <c r="K330" s="15">
        <f t="shared" si="27"/>
        <v>9.7887377407844482</v>
      </c>
      <c r="L330" s="15">
        <f>AVERAGE($K$8:K330)</f>
        <v>39.64608981404686</v>
      </c>
      <c r="M330" s="15">
        <f>SUM($G$8:G330)/H330</f>
        <v>-2.4760863945099962</v>
      </c>
    </row>
    <row r="331" spans="1:13" x14ac:dyDescent="0.3">
      <c r="A331" s="17">
        <v>41176.833333333336</v>
      </c>
      <c r="B331" s="13">
        <v>330</v>
      </c>
      <c r="C331" s="15">
        <v>427</v>
      </c>
      <c r="D331" s="15" t="s">
        <v>2</v>
      </c>
      <c r="E331" s="15">
        <f t="shared" si="25"/>
        <v>579.7593333333333</v>
      </c>
      <c r="F331" s="15">
        <f t="shared" si="28"/>
        <v>550.59266666666656</v>
      </c>
      <c r="G331" s="15">
        <f t="shared" si="26"/>
        <v>123.59266666666656</v>
      </c>
      <c r="H331" s="15">
        <f t="shared" si="29"/>
        <v>123.59266666666656</v>
      </c>
      <c r="I331" s="15">
        <f>SUMSQ($G$8:G331)/(B331-6)</f>
        <v>36070.200545386826</v>
      </c>
      <c r="J331" s="15">
        <f>SUM($H$8:H331)/(B331-6)</f>
        <v>151.74485390946512</v>
      </c>
      <c r="K331" s="15">
        <f t="shared" si="27"/>
        <v>28.944418423106921</v>
      </c>
      <c r="L331" s="15">
        <f>AVERAGE($K$8:K331)</f>
        <v>39.613059964074822</v>
      </c>
      <c r="M331" s="15">
        <f>SUM($G$8:G331)/H331</f>
        <v>-0.13658307666588487</v>
      </c>
    </row>
    <row r="332" spans="1:13" x14ac:dyDescent="0.3">
      <c r="A332" s="17">
        <v>41177.625</v>
      </c>
      <c r="B332" s="13">
        <v>331</v>
      </c>
      <c r="C332" s="15">
        <v>303</v>
      </c>
      <c r="D332" s="15" t="s">
        <v>2</v>
      </c>
      <c r="E332" s="15">
        <f t="shared" si="25"/>
        <v>580.2593333333333</v>
      </c>
      <c r="F332" s="15">
        <f t="shared" si="28"/>
        <v>579.7593333333333</v>
      </c>
      <c r="G332" s="15">
        <f t="shared" si="26"/>
        <v>276.7593333333333</v>
      </c>
      <c r="H332" s="15">
        <f t="shared" si="29"/>
        <v>276.7593333333333</v>
      </c>
      <c r="I332" s="15">
        <f>SUMSQ($G$8:G332)/(B332-6)</f>
        <v>36194.894477822898</v>
      </c>
      <c r="J332" s="15">
        <f>SUM($H$8:H332)/(B332-6)</f>
        <v>152.12951384615394</v>
      </c>
      <c r="K332" s="15">
        <f t="shared" si="27"/>
        <v>91.339713971397131</v>
      </c>
      <c r="L332" s="15">
        <f>AVERAGE($K$8:K332)</f>
        <v>39.77221889948197</v>
      </c>
      <c r="M332" s="15">
        <f>SUM($G$8:G332)/H332</f>
        <v>0.93900597149385701</v>
      </c>
    </row>
    <row r="333" spans="1:13" x14ac:dyDescent="0.3">
      <c r="A333" s="17">
        <v>41177.666666666664</v>
      </c>
      <c r="B333" s="13">
        <v>332</v>
      </c>
      <c r="C333" s="15">
        <v>495</v>
      </c>
      <c r="D333" s="15" t="s">
        <v>2</v>
      </c>
      <c r="E333" s="15">
        <f t="shared" si="25"/>
        <v>576.7593333333333</v>
      </c>
      <c r="F333" s="15">
        <f t="shared" si="28"/>
        <v>580.2593333333333</v>
      </c>
      <c r="G333" s="15">
        <f t="shared" si="26"/>
        <v>85.259333333333302</v>
      </c>
      <c r="H333" s="15">
        <f t="shared" si="29"/>
        <v>85.259333333333302</v>
      </c>
      <c r="I333" s="15">
        <f>SUMSQ($G$8:G333)/(B333-6)</f>
        <v>36106.165212309468</v>
      </c>
      <c r="J333" s="15">
        <f>SUM($H$8:H333)/(B333-6)</f>
        <v>151.92439059304715</v>
      </c>
      <c r="K333" s="15">
        <f t="shared" si="27"/>
        <v>17.224107744107737</v>
      </c>
      <c r="L333" s="15">
        <f>AVERAGE($K$8:K333)</f>
        <v>39.703052914342791</v>
      </c>
      <c r="M333" s="15">
        <f>SUM($G$8:G333)/H333</f>
        <v>4.0480963960933964</v>
      </c>
    </row>
    <row r="334" spans="1:13" x14ac:dyDescent="0.3">
      <c r="A334" s="17">
        <v>41177.708333333336</v>
      </c>
      <c r="B334" s="13">
        <v>333</v>
      </c>
      <c r="C334" s="15">
        <v>844.428</v>
      </c>
      <c r="D334" s="15" t="s">
        <v>2</v>
      </c>
      <c r="E334" s="15">
        <f t="shared" si="25"/>
        <v>576.7593333333333</v>
      </c>
      <c r="F334" s="15">
        <f t="shared" si="28"/>
        <v>576.7593333333333</v>
      </c>
      <c r="G334" s="15">
        <f t="shared" si="26"/>
        <v>-267.6686666666667</v>
      </c>
      <c r="H334" s="15">
        <f t="shared" si="29"/>
        <v>267.6686666666667</v>
      </c>
      <c r="I334" s="15">
        <f>SUMSQ($G$8:G334)/(B334-6)</f>
        <v>36214.851297639136</v>
      </c>
      <c r="J334" s="15">
        <f>SUM($H$8:H334)/(B334-6)</f>
        <v>152.2783486238533</v>
      </c>
      <c r="K334" s="15">
        <f t="shared" si="27"/>
        <v>31.69822254433376</v>
      </c>
      <c r="L334" s="15">
        <f>AVERAGE($K$8:K334)</f>
        <v>39.678573310764776</v>
      </c>
      <c r="M334" s="15">
        <f>SUM($G$8:G334)/H334</f>
        <v>0.28942249497510142</v>
      </c>
    </row>
    <row r="335" spans="1:13" x14ac:dyDescent="0.3">
      <c r="A335" s="17">
        <v>41177.75</v>
      </c>
      <c r="B335" s="13">
        <v>334</v>
      </c>
      <c r="C335" s="15">
        <v>811.56399999999996</v>
      </c>
      <c r="D335" s="15" t="s">
        <v>2</v>
      </c>
      <c r="E335" s="15">
        <f t="shared" si="25"/>
        <v>576.7593333333333</v>
      </c>
      <c r="F335" s="15">
        <f t="shared" si="28"/>
        <v>576.7593333333333</v>
      </c>
      <c r="G335" s="15">
        <f t="shared" si="26"/>
        <v>-234.80466666666666</v>
      </c>
      <c r="H335" s="15">
        <f t="shared" si="29"/>
        <v>234.80466666666666</v>
      </c>
      <c r="I335" s="15">
        <f>SUMSQ($G$8:G335)/(B335-6)</f>
        <v>36272.529286025732</v>
      </c>
      <c r="J335" s="15">
        <f>SUM($H$8:H335)/(B335-6)</f>
        <v>152.52995325203261</v>
      </c>
      <c r="K335" s="15">
        <f t="shared" si="27"/>
        <v>28.932365983048371</v>
      </c>
      <c r="L335" s="15">
        <f>AVERAGE($K$8:K335)</f>
        <v>39.645810483546128</v>
      </c>
      <c r="M335" s="15">
        <f>SUM($G$8:G335)/H335</f>
        <v>-0.67006902191044426</v>
      </c>
    </row>
    <row r="336" spans="1:13" x14ac:dyDescent="0.3">
      <c r="A336" s="17">
        <v>41177.791666666664</v>
      </c>
      <c r="B336" s="13">
        <v>335</v>
      </c>
      <c r="C336" s="15">
        <v>539</v>
      </c>
      <c r="D336" s="15" t="s">
        <v>2</v>
      </c>
      <c r="E336" s="15">
        <f t="shared" si="25"/>
        <v>569.99866666666662</v>
      </c>
      <c r="F336" s="15">
        <f t="shared" si="28"/>
        <v>576.7593333333333</v>
      </c>
      <c r="G336" s="15">
        <f t="shared" si="26"/>
        <v>37.759333333333302</v>
      </c>
      <c r="H336" s="15">
        <f t="shared" si="29"/>
        <v>37.759333333333302</v>
      </c>
      <c r="I336" s="15">
        <f>SUMSQ($G$8:G336)/(B336-6)</f>
        <v>36166.612076201272</v>
      </c>
      <c r="J336" s="15">
        <f>SUM($H$8:H336)/(B336-6)</f>
        <v>152.18110638297881</v>
      </c>
      <c r="K336" s="15">
        <f t="shared" si="27"/>
        <v>7.0054421768707424</v>
      </c>
      <c r="L336" s="15">
        <f>AVERAGE($K$8:K336)</f>
        <v>39.546599637629186</v>
      </c>
      <c r="M336" s="15">
        <f>SUM($G$8:G336)/H336</f>
        <v>-3.1667931990326812</v>
      </c>
    </row>
    <row r="337" spans="1:13" x14ac:dyDescent="0.3">
      <c r="A337" s="17">
        <v>41177.833333333336</v>
      </c>
      <c r="B337" s="13">
        <v>336</v>
      </c>
      <c r="C337" s="15">
        <v>425</v>
      </c>
      <c r="D337" s="15" t="s">
        <v>2</v>
      </c>
      <c r="E337" s="15">
        <f t="shared" si="25"/>
        <v>569.66533333333325</v>
      </c>
      <c r="F337" s="15">
        <f t="shared" si="28"/>
        <v>569.99866666666662</v>
      </c>
      <c r="G337" s="15">
        <f t="shared" si="26"/>
        <v>144.99866666666662</v>
      </c>
      <c r="H337" s="15">
        <f t="shared" si="29"/>
        <v>144.99866666666662</v>
      </c>
      <c r="I337" s="15">
        <f>SUMSQ($G$8:G337)/(B337-6)</f>
        <v>36120.727231531295</v>
      </c>
      <c r="J337" s="15">
        <f>SUM($H$8:H337)/(B337-6)</f>
        <v>152.15934141414152</v>
      </c>
      <c r="K337" s="15">
        <f t="shared" si="27"/>
        <v>34.11733333333332</v>
      </c>
      <c r="L337" s="15">
        <f>AVERAGE($K$8:K337)</f>
        <v>39.530147315494951</v>
      </c>
      <c r="M337" s="15">
        <f>SUM($G$8:G337)/H337</f>
        <v>0.17533034786521284</v>
      </c>
    </row>
    <row r="338" spans="1:13" x14ac:dyDescent="0.3">
      <c r="A338" s="17">
        <v>41178.625</v>
      </c>
      <c r="B338" s="13">
        <v>337</v>
      </c>
      <c r="C338" s="15">
        <v>300</v>
      </c>
      <c r="D338" s="15" t="s">
        <v>2</v>
      </c>
      <c r="E338" s="15">
        <f t="shared" si="25"/>
        <v>569.16533333333325</v>
      </c>
      <c r="F338" s="15">
        <f t="shared" si="28"/>
        <v>569.66533333333325</v>
      </c>
      <c r="G338" s="15">
        <f t="shared" si="26"/>
        <v>269.66533333333325</v>
      </c>
      <c r="H338" s="15">
        <f t="shared" si="29"/>
        <v>269.66533333333325</v>
      </c>
      <c r="I338" s="15">
        <f>SUMSQ($G$8:G338)/(B338-6)</f>
        <v>36231.297215731436</v>
      </c>
      <c r="J338" s="15">
        <f>SUM($H$8:H338)/(B338-6)</f>
        <v>152.51434441087622</v>
      </c>
      <c r="K338" s="15">
        <f t="shared" si="27"/>
        <v>89.888444444444417</v>
      </c>
      <c r="L338" s="15">
        <f>AVERAGE($K$8:K338)</f>
        <v>39.682287185975163</v>
      </c>
      <c r="M338" s="15">
        <f>SUM($G$8:G338)/H338</f>
        <v>1.094274878985775</v>
      </c>
    </row>
    <row r="339" spans="1:13" x14ac:dyDescent="0.3">
      <c r="A339" s="17">
        <v>41178.666666666664</v>
      </c>
      <c r="B339" s="13">
        <v>338</v>
      </c>
      <c r="C339" s="15">
        <v>468</v>
      </c>
      <c r="D339" s="15" t="s">
        <v>2</v>
      </c>
      <c r="E339" s="15">
        <f t="shared" si="25"/>
        <v>564.66533333333336</v>
      </c>
      <c r="F339" s="15">
        <f t="shared" si="28"/>
        <v>569.16533333333325</v>
      </c>
      <c r="G339" s="15">
        <f t="shared" si="26"/>
        <v>101.16533333333325</v>
      </c>
      <c r="H339" s="15">
        <f t="shared" si="29"/>
        <v>101.16533333333325</v>
      </c>
      <c r="I339" s="15">
        <f>SUMSQ($G$8:G339)/(B339-6)</f>
        <v>36152.993382757682</v>
      </c>
      <c r="J339" s="15">
        <f>SUM($H$8:H339)/(B339-6)</f>
        <v>152.35967871485951</v>
      </c>
      <c r="K339" s="15">
        <f t="shared" si="27"/>
        <v>21.616524216524198</v>
      </c>
      <c r="L339" s="15">
        <f>AVERAGE($K$8:K339)</f>
        <v>39.627872237272001</v>
      </c>
      <c r="M339" s="15">
        <f>SUM($G$8:G339)/H339</f>
        <v>3.9168885257136061</v>
      </c>
    </row>
    <row r="340" spans="1:13" x14ac:dyDescent="0.3">
      <c r="A340" s="17">
        <v>41178.708333333336</v>
      </c>
      <c r="B340" s="13">
        <v>339</v>
      </c>
      <c r="C340" s="15">
        <v>844.428</v>
      </c>
      <c r="D340" s="15" t="s">
        <v>2</v>
      </c>
      <c r="E340" s="15">
        <f t="shared" si="25"/>
        <v>564.66533333333325</v>
      </c>
      <c r="F340" s="15">
        <f t="shared" si="28"/>
        <v>564.66533333333336</v>
      </c>
      <c r="G340" s="15">
        <f t="shared" si="26"/>
        <v>-279.76266666666663</v>
      </c>
      <c r="H340" s="15">
        <f t="shared" si="29"/>
        <v>279.76266666666663</v>
      </c>
      <c r="I340" s="15">
        <f>SUMSQ($G$8:G340)/(B340-6)</f>
        <v>36279.46232052851</v>
      </c>
      <c r="J340" s="15">
        <f>SUM($H$8:H340)/(B340-6)</f>
        <v>152.74227027027035</v>
      </c>
      <c r="K340" s="15">
        <f t="shared" si="27"/>
        <v>33.130434645306245</v>
      </c>
      <c r="L340" s="15">
        <f>AVERAGE($K$8:K340)</f>
        <v>39.608360412671502</v>
      </c>
      <c r="M340" s="15">
        <f>SUM($G$8:G340)/H340</f>
        <v>0.41639103621161716</v>
      </c>
    </row>
    <row r="341" spans="1:13" x14ac:dyDescent="0.3">
      <c r="A341" s="17">
        <v>41178.75</v>
      </c>
      <c r="B341" s="13">
        <v>340</v>
      </c>
      <c r="C341" s="15">
        <v>811.56399999999996</v>
      </c>
      <c r="D341" s="15" t="s">
        <v>2</v>
      </c>
      <c r="E341" s="15">
        <f t="shared" si="25"/>
        <v>564.66533333333325</v>
      </c>
      <c r="F341" s="15">
        <f t="shared" si="28"/>
        <v>564.66533333333325</v>
      </c>
      <c r="G341" s="15">
        <f t="shared" si="26"/>
        <v>-246.89866666666671</v>
      </c>
      <c r="H341" s="15">
        <f t="shared" si="29"/>
        <v>246.89866666666671</v>
      </c>
      <c r="I341" s="15">
        <f>SUMSQ($G$8:G341)/(B341-6)</f>
        <v>36353.353006999314</v>
      </c>
      <c r="J341" s="15">
        <f>SUM($H$8:H341)/(B341-6)</f>
        <v>153.02417564870268</v>
      </c>
      <c r="K341" s="15">
        <f t="shared" si="27"/>
        <v>30.422575011541507</v>
      </c>
      <c r="L341" s="15">
        <f>AVERAGE($K$8:K341)</f>
        <v>39.580858061171114</v>
      </c>
      <c r="M341" s="15">
        <f>SUM($G$8:G341)/H341</f>
        <v>-0.52818430233189373</v>
      </c>
    </row>
    <row r="342" spans="1:13" x14ac:dyDescent="0.3">
      <c r="A342" s="17">
        <v>41178.791666666664</v>
      </c>
      <c r="B342" s="13">
        <v>341</v>
      </c>
      <c r="C342" s="15">
        <v>579.56399999999996</v>
      </c>
      <c r="D342" s="15" t="s">
        <v>2</v>
      </c>
      <c r="E342" s="15">
        <f t="shared" si="25"/>
        <v>571.42599999999993</v>
      </c>
      <c r="F342" s="15">
        <f t="shared" si="28"/>
        <v>564.66533333333325</v>
      </c>
      <c r="G342" s="15">
        <f t="shared" si="26"/>
        <v>-14.898666666666713</v>
      </c>
      <c r="H342" s="15">
        <f t="shared" si="29"/>
        <v>14.898666666666713</v>
      </c>
      <c r="I342" s="15">
        <f>SUMSQ($G$8:G342)/(B342-6)</f>
        <v>36245.498133152883</v>
      </c>
      <c r="J342" s="15">
        <f>SUM($H$8:H342)/(B342-6)</f>
        <v>152.61186069651751</v>
      </c>
      <c r="K342" s="15">
        <f t="shared" si="27"/>
        <v>2.5706680654193006</v>
      </c>
      <c r="L342" s="15">
        <f>AVERAGE($K$8:K342)</f>
        <v>39.470379882079321</v>
      </c>
      <c r="M342" s="15">
        <f>SUM($G$8:G342)/H342</f>
        <v>-9.7529980311442461</v>
      </c>
    </row>
    <row r="343" spans="1:13" x14ac:dyDescent="0.3">
      <c r="A343" s="17">
        <v>41178.833333333336</v>
      </c>
      <c r="B343" s="13">
        <v>342</v>
      </c>
      <c r="C343" s="15">
        <v>427</v>
      </c>
      <c r="D343" s="15" t="s">
        <v>2</v>
      </c>
      <c r="E343" s="15">
        <f t="shared" si="25"/>
        <v>571.7593333333333</v>
      </c>
      <c r="F343" s="15">
        <f t="shared" si="28"/>
        <v>571.42599999999993</v>
      </c>
      <c r="G343" s="15">
        <f t="shared" si="26"/>
        <v>144.42599999999993</v>
      </c>
      <c r="H343" s="15">
        <f t="shared" si="29"/>
        <v>144.42599999999993</v>
      </c>
      <c r="I343" s="15">
        <f>SUMSQ($G$8:G343)/(B343-6)</f>
        <v>36199.704595482784</v>
      </c>
      <c r="J343" s="15">
        <f>SUM($H$8:H343)/(B343-6)</f>
        <v>152.58749801587311</v>
      </c>
      <c r="K343" s="15">
        <f t="shared" si="27"/>
        <v>33.823419203747058</v>
      </c>
      <c r="L343" s="15">
        <f>AVERAGE($K$8:K343)</f>
        <v>39.453573451489042</v>
      </c>
      <c r="M343" s="15">
        <f>SUM($G$8:G343)/H343</f>
        <v>-6.0977017065827963E-3</v>
      </c>
    </row>
    <row r="344" spans="1:13" x14ac:dyDescent="0.3">
      <c r="A344" s="17">
        <v>41179.625</v>
      </c>
      <c r="B344" s="13">
        <v>343</v>
      </c>
      <c r="C344" s="15">
        <v>296</v>
      </c>
      <c r="D344" s="15" t="s">
        <v>2</v>
      </c>
      <c r="E344" s="15">
        <f t="shared" si="25"/>
        <v>571.09266666666656</v>
      </c>
      <c r="F344" s="15">
        <f t="shared" si="28"/>
        <v>571.7593333333333</v>
      </c>
      <c r="G344" s="15">
        <f t="shared" si="26"/>
        <v>275.7593333333333</v>
      </c>
      <c r="H344" s="15">
        <f t="shared" si="29"/>
        <v>275.7593333333333</v>
      </c>
      <c r="I344" s="15">
        <f>SUMSQ($G$8:G344)/(B344-6)</f>
        <v>36317.934581610265</v>
      </c>
      <c r="J344" s="15">
        <f>SUM($H$8:H344)/(B344-6)</f>
        <v>152.9529930761623</v>
      </c>
      <c r="K344" s="15">
        <f t="shared" si="27"/>
        <v>93.161936936936925</v>
      </c>
      <c r="L344" s="15">
        <f>AVERAGE($K$8:K344)</f>
        <v>39.612945449962183</v>
      </c>
      <c r="M344" s="15">
        <f>SUM($G$8:G344)/H344</f>
        <v>0.99680639398119519</v>
      </c>
    </row>
    <row r="345" spans="1:13" x14ac:dyDescent="0.3">
      <c r="A345" s="17">
        <v>41179.666666666664</v>
      </c>
      <c r="B345" s="13">
        <v>344</v>
      </c>
      <c r="C345" s="15">
        <v>472</v>
      </c>
      <c r="D345" s="15" t="s">
        <v>2</v>
      </c>
      <c r="E345" s="15">
        <f t="shared" si="25"/>
        <v>571.7593333333333</v>
      </c>
      <c r="F345" s="15">
        <f t="shared" si="28"/>
        <v>571.09266666666656</v>
      </c>
      <c r="G345" s="15">
        <f t="shared" si="26"/>
        <v>99.09266666666656</v>
      </c>
      <c r="H345" s="15">
        <f t="shared" si="29"/>
        <v>99.09266666666656</v>
      </c>
      <c r="I345" s="15">
        <f>SUMSQ($G$8:G345)/(B345-6)</f>
        <v>36239.536421863231</v>
      </c>
      <c r="J345" s="15">
        <f>SUM($H$8:H345)/(B345-6)</f>
        <v>152.79364299802771</v>
      </c>
      <c r="K345" s="15">
        <f t="shared" si="27"/>
        <v>20.994209039548</v>
      </c>
      <c r="L345" s="15">
        <f>AVERAGE($K$8:K345)</f>
        <v>39.557860430996463</v>
      </c>
      <c r="M345" s="15">
        <f>SUM($G$8:G345)/H345</f>
        <v>3.7739556913057006</v>
      </c>
    </row>
    <row r="346" spans="1:13" x14ac:dyDescent="0.3">
      <c r="A346" s="17">
        <v>41179.708333333336</v>
      </c>
      <c r="B346" s="13">
        <v>345</v>
      </c>
      <c r="C346" s="15">
        <v>844.428</v>
      </c>
      <c r="D346" s="15" t="s">
        <v>2</v>
      </c>
      <c r="E346" s="15">
        <f t="shared" si="25"/>
        <v>571.7593333333333</v>
      </c>
      <c r="F346" s="15">
        <f t="shared" si="28"/>
        <v>571.7593333333333</v>
      </c>
      <c r="G346" s="15">
        <f t="shared" si="26"/>
        <v>-272.6686666666667</v>
      </c>
      <c r="H346" s="15">
        <f t="shared" si="29"/>
        <v>272.6686666666667</v>
      </c>
      <c r="I346" s="15">
        <f>SUMSQ($G$8:G346)/(B346-6)</f>
        <v>36351.951363927874</v>
      </c>
      <c r="J346" s="15">
        <f>SUM($H$8:H346)/(B346-6)</f>
        <v>153.14725663716823</v>
      </c>
      <c r="K346" s="15">
        <f t="shared" si="27"/>
        <v>32.29033933818711</v>
      </c>
      <c r="L346" s="15">
        <f>AVERAGE($K$8:K346)</f>
        <v>39.536422315678443</v>
      </c>
      <c r="M346" s="15">
        <f>SUM($G$8:G346)/H346</f>
        <v>0.37152294726441454</v>
      </c>
    </row>
    <row r="347" spans="1:13" x14ac:dyDescent="0.3">
      <c r="A347" s="17">
        <v>41179.75</v>
      </c>
      <c r="B347" s="13">
        <v>346</v>
      </c>
      <c r="C347" s="15">
        <v>811.56399999999996</v>
      </c>
      <c r="D347" s="15" t="s">
        <v>2</v>
      </c>
      <c r="E347" s="15">
        <f t="shared" si="25"/>
        <v>571.7593333333333</v>
      </c>
      <c r="F347" s="15">
        <f t="shared" si="28"/>
        <v>571.7593333333333</v>
      </c>
      <c r="G347" s="15">
        <f t="shared" si="26"/>
        <v>-239.80466666666666</v>
      </c>
      <c r="H347" s="15">
        <f t="shared" si="29"/>
        <v>239.80466666666666</v>
      </c>
      <c r="I347" s="15">
        <f>SUMSQ($G$8:G347)/(B347-6)</f>
        <v>36414.169972137235</v>
      </c>
      <c r="J347" s="15">
        <f>SUM($H$8:H347)/(B347-6)</f>
        <v>153.40213137254909</v>
      </c>
      <c r="K347" s="15">
        <f t="shared" si="27"/>
        <v>29.548460339131193</v>
      </c>
      <c r="L347" s="15">
        <f>AVERAGE($K$8:K347)</f>
        <v>39.507045956923889</v>
      </c>
      <c r="M347" s="15">
        <f>SUM($G$8:G347)/H347</f>
        <v>-0.57756173774770203</v>
      </c>
    </row>
    <row r="348" spans="1:13" x14ac:dyDescent="0.3">
      <c r="A348" s="17">
        <v>41179.791666666664</v>
      </c>
      <c r="B348" s="13">
        <v>347</v>
      </c>
      <c r="C348" s="15">
        <v>559</v>
      </c>
      <c r="D348" s="15" t="s">
        <v>2</v>
      </c>
      <c r="E348" s="15">
        <f t="shared" si="25"/>
        <v>568.33199999999999</v>
      </c>
      <c r="F348" s="15">
        <f t="shared" si="28"/>
        <v>571.7593333333333</v>
      </c>
      <c r="G348" s="15">
        <f t="shared" si="26"/>
        <v>12.759333333333302</v>
      </c>
      <c r="H348" s="15">
        <f t="shared" si="29"/>
        <v>12.759333333333302</v>
      </c>
      <c r="I348" s="15">
        <f>SUMSQ($G$8:G348)/(B348-6)</f>
        <v>36307.860971008122</v>
      </c>
      <c r="J348" s="15">
        <f>SUM($H$8:H348)/(B348-6)</f>
        <v>152.98968914956021</v>
      </c>
      <c r="K348" s="15">
        <f t="shared" si="27"/>
        <v>2.2825283243887839</v>
      </c>
      <c r="L348" s="15">
        <f>AVERAGE($K$8:K348)</f>
        <v>39.397883148617332</v>
      </c>
      <c r="M348" s="15">
        <f>SUM($G$8:G348)/H348</f>
        <v>-9.8549558493136082</v>
      </c>
    </row>
    <row r="349" spans="1:13" x14ac:dyDescent="0.3">
      <c r="A349" s="17">
        <v>41179.833333333336</v>
      </c>
      <c r="B349" s="13">
        <v>348</v>
      </c>
      <c r="C349" s="15">
        <v>427</v>
      </c>
      <c r="D349" s="15" t="s">
        <v>2</v>
      </c>
      <c r="E349" s="15">
        <f t="shared" si="25"/>
        <v>568.33199999999999</v>
      </c>
      <c r="F349" s="15">
        <f t="shared" si="28"/>
        <v>568.33199999999999</v>
      </c>
      <c r="G349" s="15">
        <f t="shared" si="26"/>
        <v>141.33199999999999</v>
      </c>
      <c r="H349" s="15">
        <f t="shared" si="29"/>
        <v>141.33199999999999</v>
      </c>
      <c r="I349" s="15">
        <f>SUMSQ($G$8:G349)/(B349-6)</f>
        <v>36260.103290461317</v>
      </c>
      <c r="J349" s="15">
        <f>SUM($H$8:H349)/(B349-6)</f>
        <v>152.95560233918138</v>
      </c>
      <c r="K349" s="15">
        <f t="shared" si="27"/>
        <v>33.098829039812642</v>
      </c>
      <c r="L349" s="15">
        <f>AVERAGE($K$8:K349)</f>
        <v>39.379464861749483</v>
      </c>
      <c r="M349" s="15">
        <f>SUM($G$8:G349)/H349</f>
        <v>0.11030292738604756</v>
      </c>
    </row>
    <row r="350" spans="1:13" x14ac:dyDescent="0.3">
      <c r="A350" s="17">
        <v>41180.625</v>
      </c>
      <c r="B350" s="13">
        <v>349</v>
      </c>
      <c r="C350" s="15">
        <v>392</v>
      </c>
      <c r="D350" s="15" t="s">
        <v>2</v>
      </c>
      <c r="E350" s="15">
        <f t="shared" si="25"/>
        <v>584.33199999999999</v>
      </c>
      <c r="F350" s="15">
        <f t="shared" si="28"/>
        <v>568.33199999999999</v>
      </c>
      <c r="G350" s="15">
        <f t="shared" si="26"/>
        <v>176.33199999999999</v>
      </c>
      <c r="H350" s="15">
        <f t="shared" si="29"/>
        <v>176.33199999999999</v>
      </c>
      <c r="I350" s="15">
        <f>SUMSQ($G$8:G350)/(B350-6)</f>
        <v>36245.038774232562</v>
      </c>
      <c r="J350" s="15">
        <f>SUM($H$8:H350)/(B350-6)</f>
        <v>153.02375510204089</v>
      </c>
      <c r="K350" s="15">
        <f t="shared" si="27"/>
        <v>44.982653061224489</v>
      </c>
      <c r="L350" s="15">
        <f>AVERAGE($K$8:K350)</f>
        <v>39.395800687403934</v>
      </c>
      <c r="M350" s="15">
        <f>SUM($G$8:G350)/H350</f>
        <v>1.0884089860792419</v>
      </c>
    </row>
    <row r="351" spans="1:13" x14ac:dyDescent="0.3">
      <c r="A351" s="17">
        <v>41180.666666666664</v>
      </c>
      <c r="B351" s="13">
        <v>350</v>
      </c>
      <c r="C351" s="15">
        <v>502</v>
      </c>
      <c r="D351" s="15" t="s">
        <v>2</v>
      </c>
      <c r="E351" s="15">
        <f t="shared" si="25"/>
        <v>589.33199999999999</v>
      </c>
      <c r="F351" s="15">
        <f t="shared" si="28"/>
        <v>584.33199999999999</v>
      </c>
      <c r="G351" s="15">
        <f t="shared" si="26"/>
        <v>82.331999999999994</v>
      </c>
      <c r="H351" s="15">
        <f t="shared" si="29"/>
        <v>82.331999999999994</v>
      </c>
      <c r="I351" s="15">
        <f>SUMSQ($G$8:G351)/(B351-6)</f>
        <v>36159.380400540023</v>
      </c>
      <c r="J351" s="15">
        <f>SUM($H$8:H351)/(B351-6)</f>
        <v>152.81825581395358</v>
      </c>
      <c r="K351" s="15">
        <f t="shared" si="27"/>
        <v>16.400796812749004</v>
      </c>
      <c r="L351" s="15">
        <f>AVERAGE($K$8:K351)</f>
        <v>39.328954745907843</v>
      </c>
      <c r="M351" s="15">
        <f>SUM($G$8:G351)/H351</f>
        <v>3.331066090139009</v>
      </c>
    </row>
    <row r="352" spans="1:13" x14ac:dyDescent="0.3">
      <c r="A352" s="17">
        <v>41180.708333333336</v>
      </c>
      <c r="B352" s="13">
        <v>351</v>
      </c>
      <c r="C352" s="15">
        <v>808</v>
      </c>
      <c r="D352" s="15" t="s">
        <v>2</v>
      </c>
      <c r="E352" s="15">
        <f t="shared" si="25"/>
        <v>583.26066666666668</v>
      </c>
      <c r="F352" s="15">
        <f t="shared" si="28"/>
        <v>589.33199999999999</v>
      </c>
      <c r="G352" s="15">
        <f t="shared" si="26"/>
        <v>-218.66800000000001</v>
      </c>
      <c r="H352" s="15">
        <f t="shared" si="29"/>
        <v>218.66800000000001</v>
      </c>
      <c r="I352" s="15">
        <f>SUMSQ($G$8:G352)/(B352-6)</f>
        <v>36193.166817419617</v>
      </c>
      <c r="J352" s="15">
        <f>SUM($H$8:H352)/(B352-6)</f>
        <v>153.00912463768125</v>
      </c>
      <c r="K352" s="15">
        <f t="shared" si="27"/>
        <v>27.062871287128715</v>
      </c>
      <c r="L352" s="15">
        <f>AVERAGE($K$8:K352)</f>
        <v>39.293400880809934</v>
      </c>
      <c r="M352" s="15">
        <f>SUM($G$8:G352)/H352</f>
        <v>0.2541996695141715</v>
      </c>
    </row>
    <row r="353" spans="1:13" x14ac:dyDescent="0.3">
      <c r="A353" s="17">
        <v>41180.75</v>
      </c>
      <c r="B353" s="13">
        <v>352</v>
      </c>
      <c r="C353" s="15">
        <v>667</v>
      </c>
      <c r="D353" s="15" t="s">
        <v>2</v>
      </c>
      <c r="E353" s="15">
        <f t="shared" si="25"/>
        <v>559.16666666666663</v>
      </c>
      <c r="F353" s="15">
        <f t="shared" si="28"/>
        <v>583.26066666666668</v>
      </c>
      <c r="G353" s="15">
        <f t="shared" si="26"/>
        <v>-83.73933333333332</v>
      </c>
      <c r="H353" s="15">
        <f t="shared" si="29"/>
        <v>83.73933333333332</v>
      </c>
      <c r="I353" s="15">
        <f>SUMSQ($G$8:G353)/(B353-6)</f>
        <v>36108.828982534331</v>
      </c>
      <c r="J353" s="15">
        <f>SUM($H$8:H353)/(B353-6)</f>
        <v>152.80892292870914</v>
      </c>
      <c r="K353" s="15">
        <f t="shared" si="27"/>
        <v>12.55462268865567</v>
      </c>
      <c r="L353" s="15">
        <f>AVERAGE($K$8:K353)</f>
        <v>39.216121175052265</v>
      </c>
      <c r="M353" s="15">
        <f>SUM($G$8:G353)/H353</f>
        <v>-0.33620998495340865</v>
      </c>
    </row>
    <row r="354" spans="1:13" x14ac:dyDescent="0.3">
      <c r="A354" s="17">
        <v>41180.791666666664</v>
      </c>
      <c r="B354" s="13">
        <v>353</v>
      </c>
      <c r="C354" s="15">
        <v>508</v>
      </c>
      <c r="D354" s="15" t="s">
        <v>2</v>
      </c>
      <c r="E354" s="15">
        <f t="shared" si="25"/>
        <v>550.66666666666663</v>
      </c>
      <c r="F354" s="15">
        <f t="shared" si="28"/>
        <v>559.16666666666663</v>
      </c>
      <c r="G354" s="15">
        <f t="shared" si="26"/>
        <v>51.166666666666629</v>
      </c>
      <c r="H354" s="15">
        <f t="shared" si="29"/>
        <v>51.166666666666629</v>
      </c>
      <c r="I354" s="15">
        <f>SUMSQ($G$8:G354)/(B354-6)</f>
        <v>36012.313705287197</v>
      </c>
      <c r="J354" s="15">
        <f>SUM($H$8:H354)/(B354-6)</f>
        <v>152.51600576368884</v>
      </c>
      <c r="K354" s="15">
        <f t="shared" si="27"/>
        <v>10.072178477690281</v>
      </c>
      <c r="L354" s="15">
        <f>AVERAGE($K$8:K354)</f>
        <v>39.132132867567073</v>
      </c>
      <c r="M354" s="15">
        <f>SUM($G$8:G354)/H354</f>
        <v>0.44975895765455726</v>
      </c>
    </row>
    <row r="355" spans="1:13" x14ac:dyDescent="0.3">
      <c r="A355" s="17">
        <v>41180.833333333336</v>
      </c>
      <c r="B355" s="13">
        <v>354</v>
      </c>
      <c r="C355" s="15">
        <v>336</v>
      </c>
      <c r="D355" s="15" t="s">
        <v>2</v>
      </c>
      <c r="E355" s="15">
        <f t="shared" si="25"/>
        <v>535.5</v>
      </c>
      <c r="F355" s="15">
        <f t="shared" si="28"/>
        <v>550.66666666666663</v>
      </c>
      <c r="G355" s="15">
        <f t="shared" si="26"/>
        <v>214.66666666666663</v>
      </c>
      <c r="H355" s="15">
        <f t="shared" si="29"/>
        <v>214.66666666666663</v>
      </c>
      <c r="I355" s="15">
        <f>SUMSQ($G$8:G355)/(B355-6)</f>
        <v>36041.248946874817</v>
      </c>
      <c r="J355" s="15">
        <f>SUM($H$8:H355)/(B355-6)</f>
        <v>152.69459961685831</v>
      </c>
      <c r="K355" s="15">
        <f t="shared" si="27"/>
        <v>63.888888888888872</v>
      </c>
      <c r="L355" s="15">
        <f>AVERAGE($K$8:K355)</f>
        <v>39.203272971076615</v>
      </c>
      <c r="M355" s="15">
        <f>SUM($G$8:G355)/H355</f>
        <v>1.1072018633539977</v>
      </c>
    </row>
    <row r="356" spans="1:13" x14ac:dyDescent="0.3">
      <c r="A356" s="17">
        <v>41181.625</v>
      </c>
      <c r="B356" s="13">
        <v>355</v>
      </c>
      <c r="C356" s="15">
        <v>499</v>
      </c>
      <c r="D356" s="15" t="s">
        <v>2</v>
      </c>
      <c r="E356" s="15">
        <f t="shared" si="25"/>
        <v>553.33333333333337</v>
      </c>
      <c r="F356" s="15">
        <f t="shared" si="28"/>
        <v>535.5</v>
      </c>
      <c r="G356" s="15">
        <f t="shared" si="26"/>
        <v>36.5</v>
      </c>
      <c r="H356" s="15">
        <f t="shared" si="29"/>
        <v>36.5</v>
      </c>
      <c r="I356" s="15">
        <f>SUMSQ($G$8:G356)/(B356-6)</f>
        <v>35941.796227829327</v>
      </c>
      <c r="J356" s="15">
        <f>SUM($H$8:H356)/(B356-6)</f>
        <v>152.36166380133722</v>
      </c>
      <c r="K356" s="15">
        <f t="shared" si="27"/>
        <v>7.3146292585170345</v>
      </c>
      <c r="L356" s="15">
        <f>AVERAGE($K$8:K356)</f>
        <v>39.111901499120862</v>
      </c>
      <c r="M356" s="15">
        <f>SUM($G$8:G356)/H356</f>
        <v>7.5117625570773914</v>
      </c>
    </row>
    <row r="357" spans="1:13" x14ac:dyDescent="0.3">
      <c r="A357" s="17">
        <v>41181.666666666664</v>
      </c>
      <c r="B357" s="13">
        <v>356</v>
      </c>
      <c r="C357" s="15">
        <v>534.428</v>
      </c>
      <c r="D357" s="15" t="s">
        <v>2</v>
      </c>
      <c r="E357" s="15">
        <f t="shared" si="25"/>
        <v>558.73799999999994</v>
      </c>
      <c r="F357" s="15">
        <f t="shared" si="28"/>
        <v>553.33333333333337</v>
      </c>
      <c r="G357" s="15">
        <f t="shared" si="26"/>
        <v>18.905333333333374</v>
      </c>
      <c r="H357" s="15">
        <f t="shared" si="29"/>
        <v>18.905333333333374</v>
      </c>
      <c r="I357" s="15">
        <f>SUMSQ($G$8:G357)/(B357-6)</f>
        <v>35840.126557545373</v>
      </c>
      <c r="J357" s="15">
        <f>SUM($H$8:H357)/(B357-6)</f>
        <v>151.98036000000008</v>
      </c>
      <c r="K357" s="15">
        <f t="shared" si="27"/>
        <v>3.5374893032051791</v>
      </c>
      <c r="L357" s="15">
        <f>AVERAGE($K$8:K357)</f>
        <v>39.010260321418244</v>
      </c>
      <c r="M357" s="15">
        <f>SUM($G$8:G357)/H357</f>
        <v>15.502750546582492</v>
      </c>
    </row>
    <row r="358" spans="1:13" x14ac:dyDescent="0.3">
      <c r="A358" s="17">
        <v>41181.708333333336</v>
      </c>
      <c r="B358" s="13">
        <v>357</v>
      </c>
      <c r="C358" s="15">
        <v>712</v>
      </c>
      <c r="D358" s="15" t="s">
        <v>2</v>
      </c>
      <c r="E358" s="15">
        <f t="shared" si="25"/>
        <v>542.73799999999994</v>
      </c>
      <c r="F358" s="15">
        <f t="shared" si="28"/>
        <v>558.73799999999994</v>
      </c>
      <c r="G358" s="15">
        <f t="shared" si="26"/>
        <v>-153.26200000000006</v>
      </c>
      <c r="H358" s="15">
        <f t="shared" si="29"/>
        <v>153.26200000000006</v>
      </c>
      <c r="I358" s="15">
        <f>SUMSQ($G$8:G358)/(B358-6)</f>
        <v>35804.938848389967</v>
      </c>
      <c r="J358" s="15">
        <f>SUM($H$8:H358)/(B358-6)</f>
        <v>151.98401139601148</v>
      </c>
      <c r="K358" s="15">
        <f t="shared" si="27"/>
        <v>21.525561797752818</v>
      </c>
      <c r="L358" s="15">
        <f>AVERAGE($K$8:K358)</f>
        <v>38.960446365510364</v>
      </c>
      <c r="M358" s="15">
        <f>SUM($G$8:G358)/H358</f>
        <v>0.91231137964177722</v>
      </c>
    </row>
    <row r="359" spans="1:13" x14ac:dyDescent="0.3">
      <c r="A359" s="17">
        <v>41181.75</v>
      </c>
      <c r="B359" s="13">
        <v>358</v>
      </c>
      <c r="C359" s="15">
        <v>594</v>
      </c>
      <c r="D359" s="15" t="s">
        <v>2</v>
      </c>
      <c r="E359" s="15">
        <f t="shared" si="25"/>
        <v>530.57133333333331</v>
      </c>
      <c r="F359" s="15">
        <f t="shared" si="28"/>
        <v>542.73799999999994</v>
      </c>
      <c r="G359" s="15">
        <f t="shared" si="26"/>
        <v>-51.262000000000057</v>
      </c>
      <c r="H359" s="15">
        <f t="shared" si="29"/>
        <v>51.262000000000057</v>
      </c>
      <c r="I359" s="15">
        <f>SUMSQ($G$8:G359)/(B359-6)</f>
        <v>35710.685592127498</v>
      </c>
      <c r="J359" s="15">
        <f>SUM($H$8:H359)/(B359-6)</f>
        <v>151.69786931818192</v>
      </c>
      <c r="K359" s="15">
        <f t="shared" si="27"/>
        <v>8.6299663299663383</v>
      </c>
      <c r="L359" s="15">
        <f>AVERAGE($K$8:K359)</f>
        <v>38.874280229045752</v>
      </c>
      <c r="M359" s="15">
        <f>SUM($G$8:G359)/H359</f>
        <v>1.7276084949213444</v>
      </c>
    </row>
    <row r="360" spans="1:13" x14ac:dyDescent="0.3">
      <c r="A360" s="17">
        <v>41181.791666666664</v>
      </c>
      <c r="B360" s="13">
        <v>359</v>
      </c>
      <c r="C360" s="15">
        <v>470</v>
      </c>
      <c r="D360" s="15" t="s">
        <v>2</v>
      </c>
      <c r="E360" s="15">
        <f t="shared" si="25"/>
        <v>524.23799999999994</v>
      </c>
      <c r="F360" s="15">
        <f t="shared" si="28"/>
        <v>530.57133333333331</v>
      </c>
      <c r="G360" s="15">
        <f t="shared" si="26"/>
        <v>60.571333333333314</v>
      </c>
      <c r="H360" s="15">
        <f t="shared" si="29"/>
        <v>60.571333333333314</v>
      </c>
      <c r="I360" s="15">
        <f>SUMSQ($G$8:G360)/(B360-6)</f>
        <v>35619.915622806395</v>
      </c>
      <c r="J360" s="15">
        <f>SUM($H$8:H360)/(B360-6)</f>
        <v>151.43972049102936</v>
      </c>
      <c r="K360" s="15">
        <f t="shared" si="27"/>
        <v>12.88751773049645</v>
      </c>
      <c r="L360" s="15">
        <f>AVERAGE($K$8:K360)</f>
        <v>38.800663338115022</v>
      </c>
      <c r="M360" s="15">
        <f>SUM($G$8:G360)/H360</f>
        <v>2.4620887768690043</v>
      </c>
    </row>
    <row r="361" spans="1:13" x14ac:dyDescent="0.3">
      <c r="A361" s="17">
        <v>41181.833333333336</v>
      </c>
      <c r="B361" s="13">
        <v>360</v>
      </c>
      <c r="C361" s="15">
        <v>315</v>
      </c>
      <c r="D361" s="15" t="s">
        <v>2</v>
      </c>
      <c r="E361" s="15">
        <f t="shared" si="25"/>
        <v>520.73799999999994</v>
      </c>
      <c r="F361" s="15">
        <f t="shared" si="28"/>
        <v>524.23799999999994</v>
      </c>
      <c r="G361" s="15">
        <f t="shared" si="26"/>
        <v>209.23799999999994</v>
      </c>
      <c r="H361" s="15">
        <f t="shared" si="29"/>
        <v>209.23799999999994</v>
      </c>
      <c r="I361" s="15">
        <f>SUMSQ($G$8:G361)/(B361-6)</f>
        <v>35642.968235860608</v>
      </c>
      <c r="J361" s="15">
        <f>SUM($H$8:H361)/(B361-6)</f>
        <v>151.60299246704341</v>
      </c>
      <c r="K361" s="15">
        <f t="shared" si="27"/>
        <v>66.42476190476188</v>
      </c>
      <c r="L361" s="15">
        <f>AVERAGE($K$8:K361)</f>
        <v>38.87869751485696</v>
      </c>
      <c r="M361" s="15">
        <f>SUM($G$8:G361)/H361</f>
        <v>1.7127386038864423</v>
      </c>
    </row>
    <row r="362" spans="1:13" x14ac:dyDescent="0.3">
      <c r="A362" s="17">
        <v>41182.625</v>
      </c>
      <c r="B362" s="13">
        <v>361</v>
      </c>
      <c r="C362" s="15">
        <v>499</v>
      </c>
      <c r="D362" s="15" t="s">
        <v>2</v>
      </c>
      <c r="E362" s="15">
        <f t="shared" si="25"/>
        <v>520.73799999999994</v>
      </c>
      <c r="F362" s="15">
        <f t="shared" si="28"/>
        <v>520.73799999999994</v>
      </c>
      <c r="G362" s="15">
        <f t="shared" si="26"/>
        <v>21.737999999999943</v>
      </c>
      <c r="H362" s="15">
        <f t="shared" si="29"/>
        <v>21.737999999999943</v>
      </c>
      <c r="I362" s="15">
        <f>SUMSQ($G$8:G362)/(B362-6)</f>
        <v>35543.896608841285</v>
      </c>
      <c r="J362" s="15">
        <f>SUM($H$8:H362)/(B362-6)</f>
        <v>151.23717558685453</v>
      </c>
      <c r="K362" s="15">
        <f t="shared" si="27"/>
        <v>4.3563126252504896</v>
      </c>
      <c r="L362" s="15">
        <f>AVERAGE($K$8:K362)</f>
        <v>38.78145136023835</v>
      </c>
      <c r="M362" s="15">
        <f>SUM($G$8:G362)/H362</f>
        <v>17.485877265617457</v>
      </c>
    </row>
    <row r="363" spans="1:13" x14ac:dyDescent="0.3">
      <c r="A363" s="17">
        <v>41182.666666666664</v>
      </c>
      <c r="B363" s="13">
        <v>362</v>
      </c>
      <c r="C363" s="15">
        <v>534.428</v>
      </c>
      <c r="D363" s="15" t="s">
        <v>2</v>
      </c>
      <c r="E363" s="15">
        <f t="shared" si="25"/>
        <v>520.73799999999994</v>
      </c>
      <c r="F363" s="15">
        <f t="shared" si="28"/>
        <v>520.73799999999994</v>
      </c>
      <c r="G363" s="15">
        <f t="shared" si="26"/>
        <v>-13.690000000000055</v>
      </c>
      <c r="H363" s="15">
        <f t="shared" si="29"/>
        <v>13.690000000000055</v>
      </c>
      <c r="I363" s="15">
        <f>SUMSQ($G$8:G363)/(B363-6)</f>
        <v>35444.580652355769</v>
      </c>
      <c r="J363" s="15">
        <f>SUM($H$8:H363)/(B363-6)</f>
        <v>150.85080711610496</v>
      </c>
      <c r="K363" s="15">
        <f t="shared" si="27"/>
        <v>2.5616172805317188</v>
      </c>
      <c r="L363" s="15">
        <f>AVERAGE($K$8:K363)</f>
        <v>38.67971025327288</v>
      </c>
      <c r="M363" s="15">
        <f>SUM($G$8:G363)/H363</f>
        <v>26.765376186997059</v>
      </c>
    </row>
    <row r="364" spans="1:13" x14ac:dyDescent="0.3">
      <c r="A364" s="17">
        <v>41182.708333333336</v>
      </c>
      <c r="B364" s="13">
        <v>363</v>
      </c>
      <c r="C364" s="15">
        <v>575</v>
      </c>
      <c r="D364" s="15" t="s">
        <v>2</v>
      </c>
      <c r="E364" s="15">
        <f t="shared" si="25"/>
        <v>497.90466666666663</v>
      </c>
      <c r="F364" s="15">
        <f t="shared" si="28"/>
        <v>520.73799999999994</v>
      </c>
      <c r="G364" s="15">
        <f t="shared" si="26"/>
        <v>-54.262000000000057</v>
      </c>
      <c r="H364" s="15">
        <f t="shared" si="29"/>
        <v>54.262000000000057</v>
      </c>
      <c r="I364" s="15">
        <f>SUMSQ($G$8:G364)/(B364-6)</f>
        <v>35353.543632724526</v>
      </c>
      <c r="J364" s="15">
        <f>SUM($H$8:H364)/(B364-6)</f>
        <v>150.5802502334268</v>
      </c>
      <c r="K364" s="15">
        <f t="shared" si="27"/>
        <v>9.4368695652174015</v>
      </c>
      <c r="L364" s="15">
        <f>AVERAGE($K$8:K364)</f>
        <v>38.597797534258717</v>
      </c>
      <c r="M364" s="15">
        <f>SUM($G$8:G364)/H364</f>
        <v>5.7527551509341865</v>
      </c>
    </row>
    <row r="365" spans="1:13" x14ac:dyDescent="0.3">
      <c r="A365" s="17">
        <v>41182.75</v>
      </c>
      <c r="B365" s="13">
        <v>364</v>
      </c>
      <c r="C365" s="15">
        <v>401</v>
      </c>
      <c r="D365" s="15" t="s">
        <v>2</v>
      </c>
      <c r="E365" s="15">
        <f t="shared" si="25"/>
        <v>465.738</v>
      </c>
      <c r="F365" s="15">
        <f t="shared" si="28"/>
        <v>497.90466666666663</v>
      </c>
      <c r="G365" s="15">
        <f t="shared" si="26"/>
        <v>96.904666666666628</v>
      </c>
      <c r="H365" s="15">
        <f t="shared" si="29"/>
        <v>96.904666666666628</v>
      </c>
      <c r="I365" s="15">
        <f>SUMSQ($G$8:G365)/(B365-6)</f>
        <v>35281.021204760982</v>
      </c>
      <c r="J365" s="15">
        <f>SUM($H$8:H365)/(B365-6)</f>
        <v>150.43031843575429</v>
      </c>
      <c r="K365" s="15">
        <f t="shared" si="27"/>
        <v>24.165752285951779</v>
      </c>
      <c r="L365" s="15">
        <f>AVERAGE($K$8:K365)</f>
        <v>38.557484558704786</v>
      </c>
      <c r="M365" s="15">
        <f>SUM($G$8:G365)/H365</f>
        <v>4.22126901353211</v>
      </c>
    </row>
    <row r="366" spans="1:13" x14ac:dyDescent="0.3">
      <c r="A366" s="17">
        <v>41182.791666666664</v>
      </c>
      <c r="B366" s="13">
        <v>365</v>
      </c>
      <c r="C366" s="15">
        <v>257</v>
      </c>
      <c r="D366" s="15" t="s">
        <v>2</v>
      </c>
      <c r="E366" s="15">
        <f t="shared" si="25"/>
        <v>430.238</v>
      </c>
      <c r="F366" s="15">
        <f t="shared" si="28"/>
        <v>465.738</v>
      </c>
      <c r="G366" s="15">
        <f t="shared" si="26"/>
        <v>208.738</v>
      </c>
      <c r="H366" s="15">
        <f t="shared" si="29"/>
        <v>208.738</v>
      </c>
      <c r="I366" s="15">
        <f>SUMSQ($G$8:G366)/(B366-6)</f>
        <v>35304.114607098694</v>
      </c>
      <c r="J366" s="15">
        <f>SUM($H$8:H366)/(B366-6)</f>
        <v>150.59273537604466</v>
      </c>
      <c r="K366" s="15">
        <f t="shared" si="27"/>
        <v>81.22101167315175</v>
      </c>
      <c r="L366" s="15">
        <f>AVERAGE($K$8:K366)</f>
        <v>38.676324467101573</v>
      </c>
      <c r="M366" s="15">
        <f>SUM($G$8:G366)/H366</f>
        <v>2.9596847084223175</v>
      </c>
    </row>
    <row r="367" spans="1:13" x14ac:dyDescent="0.3">
      <c r="A367" s="17">
        <v>41182.833333333336</v>
      </c>
      <c r="B367" s="13">
        <v>366</v>
      </c>
      <c r="C367" s="15">
        <v>194</v>
      </c>
      <c r="D367" s="15" t="s">
        <v>2</v>
      </c>
      <c r="E367" s="15">
        <f t="shared" si="25"/>
        <v>410.07133333333331</v>
      </c>
      <c r="F367" s="15">
        <f t="shared" si="28"/>
        <v>430.238</v>
      </c>
      <c r="G367" s="15">
        <f t="shared" si="26"/>
        <v>236.238</v>
      </c>
      <c r="H367" s="15">
        <f t="shared" si="29"/>
        <v>236.238</v>
      </c>
      <c r="I367" s="15">
        <f>SUMSQ($G$8:G367)/(B367-6)</f>
        <v>35361.070934978976</v>
      </c>
      <c r="J367" s="15">
        <f>SUM($H$8:H367)/(B367-6)</f>
        <v>150.83063888888896</v>
      </c>
      <c r="K367" s="15">
        <f t="shared" si="27"/>
        <v>121.77216494845359</v>
      </c>
      <c r="L367" s="15">
        <f>AVERAGE($K$8:K367)</f>
        <v>38.907146246216442</v>
      </c>
      <c r="M367" s="15">
        <f>SUM($G$8:G367)/H367</f>
        <v>3.61515364448843</v>
      </c>
    </row>
    <row r="368" spans="1:13" x14ac:dyDescent="0.3">
      <c r="A368" s="17">
        <v>41183.625</v>
      </c>
      <c r="B368" s="13">
        <v>367</v>
      </c>
      <c r="C368" s="15">
        <v>329</v>
      </c>
      <c r="D368" s="15" t="s">
        <v>2</v>
      </c>
      <c r="E368" s="15">
        <f t="shared" si="25"/>
        <v>381.738</v>
      </c>
      <c r="F368" s="15">
        <f t="shared" si="28"/>
        <v>410.07133333333331</v>
      </c>
      <c r="G368" s="15">
        <f t="shared" si="26"/>
        <v>81.071333333333314</v>
      </c>
      <c r="H368" s="15">
        <f t="shared" si="29"/>
        <v>81.071333333333314</v>
      </c>
      <c r="I368" s="15">
        <f>SUMSQ($G$8:G368)/(B368-6)</f>
        <v>35281.324370307135</v>
      </c>
      <c r="J368" s="15">
        <f>SUM($H$8:H368)/(B368-6)</f>
        <v>150.63739981532788</v>
      </c>
      <c r="K368" s="15">
        <f t="shared" si="27"/>
        <v>24.641742654508604</v>
      </c>
      <c r="L368" s="15">
        <f>AVERAGE($K$8:K368)</f>
        <v>38.867629892776804</v>
      </c>
      <c r="M368" s="15">
        <f>SUM($G$8:G368)/H368</f>
        <v>11.534385356106037</v>
      </c>
    </row>
    <row r="369" spans="1:13" x14ac:dyDescent="0.3">
      <c r="A369" s="17">
        <v>41183.666666666664</v>
      </c>
      <c r="B369" s="13">
        <v>368</v>
      </c>
      <c r="C369" s="15">
        <v>459</v>
      </c>
      <c r="D369" s="15" t="s">
        <v>2</v>
      </c>
      <c r="E369" s="15">
        <f t="shared" si="25"/>
        <v>369.16666666666669</v>
      </c>
      <c r="F369" s="15">
        <f t="shared" si="28"/>
        <v>381.738</v>
      </c>
      <c r="G369" s="15">
        <f t="shared" si="26"/>
        <v>-77.262</v>
      </c>
      <c r="H369" s="15">
        <f t="shared" si="29"/>
        <v>77.262</v>
      </c>
      <c r="I369" s="15">
        <f>SUMSQ($G$8:G369)/(B369-6)</f>
        <v>35200.352249516232</v>
      </c>
      <c r="J369" s="15">
        <f>SUM($H$8:H369)/(B369-6)</f>
        <v>150.43470534069991</v>
      </c>
      <c r="K369" s="15">
        <f t="shared" si="27"/>
        <v>16.832679738562092</v>
      </c>
      <c r="L369" s="15">
        <f>AVERAGE($K$8:K369)</f>
        <v>38.806759864726487</v>
      </c>
      <c r="M369" s="15">
        <f>SUM($G$8:G369)/H369</f>
        <v>11.10307783904107</v>
      </c>
    </row>
    <row r="370" spans="1:13" x14ac:dyDescent="0.3">
      <c r="A370" s="17">
        <v>41183.708333333336</v>
      </c>
      <c r="B370" s="13">
        <v>369</v>
      </c>
      <c r="C370" s="15">
        <v>844.428</v>
      </c>
      <c r="D370" s="15" t="s">
        <v>2</v>
      </c>
      <c r="E370" s="15">
        <f t="shared" si="25"/>
        <v>414.07133333333331</v>
      </c>
      <c r="F370" s="15">
        <f t="shared" si="28"/>
        <v>369.16666666666669</v>
      </c>
      <c r="G370" s="15">
        <f t="shared" si="26"/>
        <v>-475.26133333333331</v>
      </c>
      <c r="H370" s="15">
        <f t="shared" si="29"/>
        <v>475.26133333333331</v>
      </c>
      <c r="I370" s="15">
        <f>SUMSQ($G$8:G370)/(B370-6)</f>
        <v>35725.6221743434</v>
      </c>
      <c r="J370" s="15">
        <f>SUM($H$8:H370)/(B370-6)</f>
        <v>151.3295445362719</v>
      </c>
      <c r="K370" s="15">
        <f t="shared" si="27"/>
        <v>56.282043387160698</v>
      </c>
      <c r="L370" s="15">
        <f>AVERAGE($K$8:K370)</f>
        <v>38.854901141647794</v>
      </c>
      <c r="M370" s="15">
        <f>SUM($G$8:G370)/H370</f>
        <v>0.80499851309873971</v>
      </c>
    </row>
    <row r="371" spans="1:13" x14ac:dyDescent="0.3">
      <c r="A371" s="17">
        <v>41183.75</v>
      </c>
      <c r="B371" s="13">
        <v>370</v>
      </c>
      <c r="C371" s="15">
        <v>613</v>
      </c>
      <c r="D371" s="15" t="s">
        <v>2</v>
      </c>
      <c r="E371" s="15">
        <f t="shared" si="25"/>
        <v>449.40466666666663</v>
      </c>
      <c r="F371" s="15">
        <f t="shared" si="28"/>
        <v>414.07133333333331</v>
      </c>
      <c r="G371" s="15">
        <f t="shared" si="26"/>
        <v>-198.92866666666669</v>
      </c>
      <c r="H371" s="15">
        <f t="shared" si="29"/>
        <v>198.92866666666669</v>
      </c>
      <c r="I371" s="15">
        <f>SUMSQ($G$8:G371)/(B371-6)</f>
        <v>35736.190834363821</v>
      </c>
      <c r="J371" s="15">
        <f>SUM($H$8:H371)/(B371-6)</f>
        <v>151.46031135531143</v>
      </c>
      <c r="K371" s="15">
        <f t="shared" si="27"/>
        <v>32.451658510059815</v>
      </c>
      <c r="L371" s="15">
        <f>AVERAGE($K$8:K371)</f>
        <v>38.837309815736837</v>
      </c>
      <c r="M371" s="15">
        <f>SUM($G$8:G371)/H371</f>
        <v>0.92322541078372045</v>
      </c>
    </row>
    <row r="372" spans="1:13" x14ac:dyDescent="0.3">
      <c r="A372" s="17">
        <v>41183.791666666664</v>
      </c>
      <c r="B372" s="13">
        <v>371</v>
      </c>
      <c r="C372" s="15">
        <v>516</v>
      </c>
      <c r="D372" s="15" t="s">
        <v>2</v>
      </c>
      <c r="E372" s="15">
        <f t="shared" si="25"/>
        <v>492.57133333333331</v>
      </c>
      <c r="F372" s="15">
        <f t="shared" si="28"/>
        <v>449.40466666666663</v>
      </c>
      <c r="G372" s="15">
        <f t="shared" si="26"/>
        <v>-66.595333333333372</v>
      </c>
      <c r="H372" s="15">
        <f t="shared" si="29"/>
        <v>66.595333333333372</v>
      </c>
      <c r="I372" s="15">
        <f>SUMSQ($G$8:G372)/(B372-6)</f>
        <v>35650.43397843893</v>
      </c>
      <c r="J372" s="15">
        <f>SUM($H$8:H372)/(B372-6)</f>
        <v>151.22780456621012</v>
      </c>
      <c r="K372" s="15">
        <f t="shared" si="27"/>
        <v>12.906072351421196</v>
      </c>
      <c r="L372" s="15">
        <f>AVERAGE($K$8:K372)</f>
        <v>38.766265329533233</v>
      </c>
      <c r="M372" s="15">
        <f>SUM($G$8:G372)/H372</f>
        <v>1.7577908361945938</v>
      </c>
    </row>
    <row r="373" spans="1:13" x14ac:dyDescent="0.3">
      <c r="A373" s="17">
        <v>41183.833333333336</v>
      </c>
      <c r="B373" s="13">
        <v>372</v>
      </c>
      <c r="C373" s="15">
        <v>262</v>
      </c>
      <c r="D373" s="15" t="s">
        <v>2</v>
      </c>
      <c r="E373" s="15">
        <f t="shared" si="25"/>
        <v>503.90466666666663</v>
      </c>
      <c r="F373" s="15">
        <f t="shared" si="28"/>
        <v>492.57133333333331</v>
      </c>
      <c r="G373" s="15">
        <f t="shared" si="26"/>
        <v>230.57133333333331</v>
      </c>
      <c r="H373" s="15">
        <f t="shared" si="29"/>
        <v>230.57133333333331</v>
      </c>
      <c r="I373" s="15">
        <f>SUMSQ($G$8:G373)/(B373-6)</f>
        <v>35698.282901326013</v>
      </c>
      <c r="J373" s="15">
        <f>SUM($H$8:H373)/(B373-6)</f>
        <v>151.44459016393452</v>
      </c>
      <c r="K373" s="15">
        <f t="shared" si="27"/>
        <v>88.00432569974555</v>
      </c>
      <c r="L373" s="15">
        <f>AVERAGE($K$8:K373)</f>
        <v>38.900795549123977</v>
      </c>
      <c r="M373" s="15">
        <f>SUM($G$8:G373)/H373</f>
        <v>1.507698268359428</v>
      </c>
    </row>
    <row r="374" spans="1:13" x14ac:dyDescent="0.3">
      <c r="A374" s="17">
        <v>41184.625</v>
      </c>
      <c r="B374" s="13">
        <v>373</v>
      </c>
      <c r="C374" s="15">
        <v>209</v>
      </c>
      <c r="D374" s="15" t="s">
        <v>2</v>
      </c>
      <c r="E374" s="15">
        <f t="shared" si="25"/>
        <v>483.90466666666663</v>
      </c>
      <c r="F374" s="15">
        <f t="shared" si="28"/>
        <v>503.90466666666663</v>
      </c>
      <c r="G374" s="15">
        <f t="shared" si="26"/>
        <v>294.90466666666663</v>
      </c>
      <c r="H374" s="15">
        <f t="shared" si="29"/>
        <v>294.90466666666663</v>
      </c>
      <c r="I374" s="15">
        <f>SUMSQ($G$8:G374)/(B374-6)</f>
        <v>35837.98448040081</v>
      </c>
      <c r="J374" s="15">
        <f>SUM($H$8:H374)/(B374-6)</f>
        <v>151.83548955495013</v>
      </c>
      <c r="K374" s="15">
        <f t="shared" si="27"/>
        <v>141.10271132376394</v>
      </c>
      <c r="L374" s="15">
        <f>AVERAGE($K$8:K374)</f>
        <v>39.17927488365978</v>
      </c>
      <c r="M374" s="15">
        <f>SUM($G$8:G374)/H374</f>
        <v>2.1787945030823219</v>
      </c>
    </row>
    <row r="375" spans="1:13" x14ac:dyDescent="0.3">
      <c r="A375" s="17">
        <v>41184.666666666664</v>
      </c>
      <c r="B375" s="13">
        <v>374</v>
      </c>
      <c r="C375" s="15">
        <v>374</v>
      </c>
      <c r="D375" s="15" t="s">
        <v>2</v>
      </c>
      <c r="E375" s="15">
        <f t="shared" si="25"/>
        <v>469.738</v>
      </c>
      <c r="F375" s="15">
        <f t="shared" si="28"/>
        <v>483.90466666666663</v>
      </c>
      <c r="G375" s="15">
        <f t="shared" si="26"/>
        <v>109.90466666666663</v>
      </c>
      <c r="H375" s="15">
        <f t="shared" si="29"/>
        <v>109.90466666666663</v>
      </c>
      <c r="I375" s="15">
        <f>SUMSQ($G$8:G375)/(B375-6)</f>
        <v>35773.422119734263</v>
      </c>
      <c r="J375" s="15">
        <f>SUM($H$8:H375)/(B375-6)</f>
        <v>151.72154710144937</v>
      </c>
      <c r="K375" s="15">
        <f t="shared" si="27"/>
        <v>29.386274509803911</v>
      </c>
      <c r="L375" s="15">
        <f>AVERAGE($K$8:K375)</f>
        <v>39.152663469600384</v>
      </c>
      <c r="M375" s="15">
        <f>SUM($G$8:G375)/H375</f>
        <v>6.8463092255711731</v>
      </c>
    </row>
    <row r="376" spans="1:13" x14ac:dyDescent="0.3">
      <c r="A376" s="17">
        <v>41184.708333333336</v>
      </c>
      <c r="B376" s="13">
        <v>375</v>
      </c>
      <c r="C376" s="15">
        <v>715</v>
      </c>
      <c r="D376" s="15" t="s">
        <v>2</v>
      </c>
      <c r="E376" s="15">
        <f t="shared" si="25"/>
        <v>448.16666666666669</v>
      </c>
      <c r="F376" s="15">
        <f t="shared" si="28"/>
        <v>469.738</v>
      </c>
      <c r="G376" s="15">
        <f t="shared" si="26"/>
        <v>-245.262</v>
      </c>
      <c r="H376" s="15">
        <f t="shared" si="29"/>
        <v>245.262</v>
      </c>
      <c r="I376" s="15">
        <f>SUMSQ($G$8:G376)/(B376-6)</f>
        <v>35839.492652320347</v>
      </c>
      <c r="J376" s="15">
        <f>SUM($H$8:H376)/(B376-6)</f>
        <v>151.97504426377608</v>
      </c>
      <c r="K376" s="15">
        <f t="shared" si="27"/>
        <v>34.30237762237762</v>
      </c>
      <c r="L376" s="15">
        <f>AVERAGE($K$8:K376)</f>
        <v>39.139519063510349</v>
      </c>
      <c r="M376" s="15">
        <f>SUM($G$8:G376)/H376</f>
        <v>2.0679083320421605</v>
      </c>
    </row>
    <row r="377" spans="1:13" x14ac:dyDescent="0.3">
      <c r="A377" s="17">
        <v>41184.75</v>
      </c>
      <c r="B377" s="13">
        <v>376</v>
      </c>
      <c r="C377" s="15">
        <v>687</v>
      </c>
      <c r="D377" s="15" t="s">
        <v>2</v>
      </c>
      <c r="E377" s="15">
        <f t="shared" si="25"/>
        <v>460.5</v>
      </c>
      <c r="F377" s="15">
        <f t="shared" si="28"/>
        <v>448.16666666666669</v>
      </c>
      <c r="G377" s="15">
        <f t="shared" si="26"/>
        <v>-238.83333333333331</v>
      </c>
      <c r="H377" s="15">
        <f t="shared" si="29"/>
        <v>238.83333333333331</v>
      </c>
      <c r="I377" s="15">
        <f>SUMSQ($G$8:G377)/(B377-6)</f>
        <v>35896.794999506266</v>
      </c>
      <c r="J377" s="15">
        <f>SUM($H$8:H377)/(B377-6)</f>
        <v>152.20979639639651</v>
      </c>
      <c r="K377" s="15">
        <f t="shared" si="27"/>
        <v>34.764677341096551</v>
      </c>
      <c r="L377" s="15">
        <f>AVERAGE($K$8:K377)</f>
        <v>39.127695166963285</v>
      </c>
      <c r="M377" s="15">
        <f>SUM($G$8:G377)/H377</f>
        <v>1.1235701325889367</v>
      </c>
    </row>
    <row r="378" spans="1:13" x14ac:dyDescent="0.3">
      <c r="A378" s="17">
        <v>41184.791666666664</v>
      </c>
      <c r="B378" s="13">
        <v>377</v>
      </c>
      <c r="C378" s="15">
        <v>395</v>
      </c>
      <c r="D378" s="15" t="s">
        <v>2</v>
      </c>
      <c r="E378" s="15">
        <f t="shared" si="25"/>
        <v>440.33333333333331</v>
      </c>
      <c r="F378" s="15">
        <f t="shared" si="28"/>
        <v>460.5</v>
      </c>
      <c r="G378" s="15">
        <f t="shared" si="26"/>
        <v>65.5</v>
      </c>
      <c r="H378" s="15">
        <f t="shared" si="29"/>
        <v>65.5</v>
      </c>
      <c r="I378" s="15">
        <f>SUMSQ($G$8:G378)/(B378-6)</f>
        <v>35811.602155841829</v>
      </c>
      <c r="J378" s="15">
        <f>SUM($H$8:H378)/(B378-6)</f>
        <v>151.97607726864342</v>
      </c>
      <c r="K378" s="15">
        <f t="shared" si="27"/>
        <v>16.582278481012658</v>
      </c>
      <c r="L378" s="15">
        <f>AVERAGE($K$8:K378)</f>
        <v>39.066925849750483</v>
      </c>
      <c r="M378" s="15">
        <f>SUM($G$8:G378)/H378</f>
        <v>5.0968854961830692</v>
      </c>
    </row>
    <row r="379" spans="1:13" x14ac:dyDescent="0.3">
      <c r="A379" s="17">
        <v>41184.833333333336</v>
      </c>
      <c r="B379" s="13">
        <v>378</v>
      </c>
      <c r="C379" s="15">
        <v>306</v>
      </c>
      <c r="D379" s="15" t="s">
        <v>2</v>
      </c>
      <c r="E379" s="15">
        <f t="shared" si="25"/>
        <v>447.66666666666669</v>
      </c>
      <c r="F379" s="15">
        <f t="shared" si="28"/>
        <v>440.33333333333331</v>
      </c>
      <c r="G379" s="15">
        <f t="shared" si="26"/>
        <v>134.33333333333331</v>
      </c>
      <c r="H379" s="15">
        <f t="shared" si="29"/>
        <v>134.33333333333331</v>
      </c>
      <c r="I379" s="15">
        <f>SUMSQ($G$8:G379)/(B379-6)</f>
        <v>35763.843667370333</v>
      </c>
      <c r="J379" s="15">
        <f>SUM($H$8:H379)/(B379-6)</f>
        <v>151.92865053763452</v>
      </c>
      <c r="K379" s="15">
        <f t="shared" si="27"/>
        <v>43.899782135076251</v>
      </c>
      <c r="L379" s="15">
        <f>AVERAGE($K$8:K379)</f>
        <v>39.079917398904584</v>
      </c>
      <c r="M379" s="15">
        <f>SUM($G$8:G379)/H379</f>
        <v>3.4852059553349211</v>
      </c>
    </row>
    <row r="380" spans="1:13" x14ac:dyDescent="0.3">
      <c r="A380" s="17">
        <v>41185.625</v>
      </c>
      <c r="B380" s="13">
        <v>379</v>
      </c>
      <c r="C380" s="15">
        <v>319</v>
      </c>
      <c r="D380" s="15" t="s">
        <v>2</v>
      </c>
      <c r="E380" s="15">
        <f t="shared" si="25"/>
        <v>466</v>
      </c>
      <c r="F380" s="15">
        <f t="shared" si="28"/>
        <v>447.66666666666669</v>
      </c>
      <c r="G380" s="15">
        <f t="shared" si="26"/>
        <v>128.66666666666669</v>
      </c>
      <c r="H380" s="15">
        <f t="shared" si="29"/>
        <v>128.66666666666669</v>
      </c>
      <c r="I380" s="15">
        <f>SUMSQ($G$8:G380)/(B380-6)</f>
        <v>35712.345724860257</v>
      </c>
      <c r="J380" s="15">
        <f>SUM($H$8:H380)/(B380-6)</f>
        <v>151.86628596961583</v>
      </c>
      <c r="K380" s="15">
        <f t="shared" si="27"/>
        <v>40.334378265412752</v>
      </c>
      <c r="L380" s="15">
        <f>AVERAGE($K$8:K380)</f>
        <v>39.083280564766532</v>
      </c>
      <c r="M380" s="15">
        <f>SUM($G$8:G380)/H380</f>
        <v>4.6386994818652143</v>
      </c>
    </row>
    <row r="381" spans="1:13" x14ac:dyDescent="0.3">
      <c r="A381" s="17">
        <v>41185.666666666664</v>
      </c>
      <c r="B381" s="13">
        <v>380</v>
      </c>
      <c r="C381" s="15">
        <v>478</v>
      </c>
      <c r="D381" s="15" t="s">
        <v>2</v>
      </c>
      <c r="E381" s="15">
        <f t="shared" si="25"/>
        <v>483.33333333333331</v>
      </c>
      <c r="F381" s="15">
        <f t="shared" si="28"/>
        <v>466</v>
      </c>
      <c r="G381" s="15">
        <f t="shared" si="26"/>
        <v>-12</v>
      </c>
      <c r="H381" s="15">
        <f t="shared" si="29"/>
        <v>12</v>
      </c>
      <c r="I381" s="15">
        <f>SUMSQ($G$8:G381)/(B381-6)</f>
        <v>35617.243196184158</v>
      </c>
      <c r="J381" s="15">
        <f>SUM($H$8:H381)/(B381-6)</f>
        <v>151.49231194295911</v>
      </c>
      <c r="K381" s="15">
        <f t="shared" si="27"/>
        <v>2.510460251046025</v>
      </c>
      <c r="L381" s="15">
        <f>AVERAGE($K$8:K381)</f>
        <v>38.985492275157654</v>
      </c>
      <c r="M381" s="15">
        <f>SUM($G$8:G381)/H381</f>
        <v>48.737166666665921</v>
      </c>
    </row>
    <row r="382" spans="1:13" x14ac:dyDescent="0.3">
      <c r="A382" s="17">
        <v>41185.708333333336</v>
      </c>
      <c r="B382" s="13">
        <v>381</v>
      </c>
      <c r="C382" s="15">
        <v>844.428</v>
      </c>
      <c r="D382" s="15" t="s">
        <v>2</v>
      </c>
      <c r="E382" s="15">
        <f t="shared" si="25"/>
        <v>504.90466666666663</v>
      </c>
      <c r="F382" s="15">
        <f t="shared" si="28"/>
        <v>483.33333333333331</v>
      </c>
      <c r="G382" s="15">
        <f t="shared" si="26"/>
        <v>-361.09466666666668</v>
      </c>
      <c r="H382" s="15">
        <f t="shared" si="29"/>
        <v>361.09466666666668</v>
      </c>
      <c r="I382" s="15">
        <f>SUMSQ($G$8:G382)/(B382-6)</f>
        <v>35869.968836447966</v>
      </c>
      <c r="J382" s="15">
        <f>SUM($H$8:H382)/(B382-6)</f>
        <v>152.05125155555567</v>
      </c>
      <c r="K382" s="15">
        <f t="shared" si="27"/>
        <v>42.762043260842454</v>
      </c>
      <c r="L382" s="15">
        <f>AVERAGE($K$8:K382)</f>
        <v>38.995563077786144</v>
      </c>
      <c r="M382" s="15">
        <f>SUM($G$8:G382)/H382</f>
        <v>0.61964729470754942</v>
      </c>
    </row>
    <row r="383" spans="1:13" x14ac:dyDescent="0.3">
      <c r="A383" s="17">
        <v>41185.75</v>
      </c>
      <c r="B383" s="13">
        <v>382</v>
      </c>
      <c r="C383" s="15">
        <v>810</v>
      </c>
      <c r="D383" s="15" t="s">
        <v>2</v>
      </c>
      <c r="E383" s="15">
        <f t="shared" si="25"/>
        <v>525.40466666666669</v>
      </c>
      <c r="F383" s="15">
        <f t="shared" si="28"/>
        <v>504.90466666666663</v>
      </c>
      <c r="G383" s="15">
        <f t="shared" si="26"/>
        <v>-305.09533333333337</v>
      </c>
      <c r="H383" s="15">
        <f t="shared" si="29"/>
        <v>305.09533333333337</v>
      </c>
      <c r="I383" s="15">
        <f>SUMSQ($G$8:G383)/(B383-6)</f>
        <v>36022.131585345116</v>
      </c>
      <c r="J383" s="15">
        <f>SUM($H$8:H383)/(B383-6)</f>
        <v>152.45828368794335</v>
      </c>
      <c r="K383" s="15">
        <f t="shared" si="27"/>
        <v>37.666090534979432</v>
      </c>
      <c r="L383" s="15">
        <f>AVERAGE($K$8:K383)</f>
        <v>38.992027246555281</v>
      </c>
      <c r="M383" s="15">
        <f>SUM($G$8:G383)/H383</f>
        <v>-0.26661830291299887</v>
      </c>
    </row>
    <row r="384" spans="1:13" x14ac:dyDescent="0.3">
      <c r="A384" s="17">
        <v>41185.791666666664</v>
      </c>
      <c r="B384" s="13">
        <v>383</v>
      </c>
      <c r="C384" s="15">
        <v>579.56399999999996</v>
      </c>
      <c r="D384" s="15" t="s">
        <v>2</v>
      </c>
      <c r="E384" s="15">
        <f t="shared" si="25"/>
        <v>556.16533333333325</v>
      </c>
      <c r="F384" s="15">
        <f t="shared" si="28"/>
        <v>525.40466666666669</v>
      </c>
      <c r="G384" s="15">
        <f t="shared" si="26"/>
        <v>-54.159333333333279</v>
      </c>
      <c r="H384" s="15">
        <f t="shared" si="29"/>
        <v>54.159333333333279</v>
      </c>
      <c r="I384" s="15">
        <f>SUMSQ($G$8:G384)/(B384-6)</f>
        <v>35934.362624607093</v>
      </c>
      <c r="J384" s="15">
        <f>SUM($H$8:H384)/(B384-6)</f>
        <v>152.19754376657835</v>
      </c>
      <c r="K384" s="15">
        <f t="shared" si="27"/>
        <v>9.3448408343743363</v>
      </c>
      <c r="L384" s="15">
        <f>AVERAGE($K$8:K384)</f>
        <v>38.913387494798833</v>
      </c>
      <c r="M384" s="15">
        <f>SUM($G$8:G384)/H384</f>
        <v>-2.5019387240120343</v>
      </c>
    </row>
    <row r="385" spans="1:13" x14ac:dyDescent="0.3">
      <c r="A385" s="17">
        <v>41185.833333333336</v>
      </c>
      <c r="B385" s="13">
        <v>384</v>
      </c>
      <c r="C385" s="15">
        <v>427</v>
      </c>
      <c r="D385" s="15" t="s">
        <v>2</v>
      </c>
      <c r="E385" s="15">
        <f t="shared" si="25"/>
        <v>576.33199999999999</v>
      </c>
      <c r="F385" s="15">
        <f t="shared" si="28"/>
        <v>556.16533333333325</v>
      </c>
      <c r="G385" s="15">
        <f t="shared" si="26"/>
        <v>129.16533333333325</v>
      </c>
      <c r="H385" s="15">
        <f t="shared" si="29"/>
        <v>129.16533333333325</v>
      </c>
      <c r="I385" s="15">
        <f>SUMSQ($G$8:G385)/(B385-6)</f>
        <v>35883.43490161901</v>
      </c>
      <c r="J385" s="15">
        <f>SUM($H$8:H385)/(B385-6)</f>
        <v>152.13661199294543</v>
      </c>
      <c r="K385" s="15">
        <f t="shared" si="27"/>
        <v>30.249492583918798</v>
      </c>
      <c r="L385" s="15">
        <f>AVERAGE($K$8:K385)</f>
        <v>38.89046713789174</v>
      </c>
      <c r="M385" s="15">
        <f>SUM($G$8:G385)/H385</f>
        <v>-4.906889361445587E-2</v>
      </c>
    </row>
    <row r="386" spans="1:13" x14ac:dyDescent="0.3">
      <c r="A386" s="17">
        <v>41186.625</v>
      </c>
      <c r="B386" s="13">
        <v>385</v>
      </c>
      <c r="C386" s="15">
        <v>325</v>
      </c>
      <c r="D386" s="15" t="s">
        <v>2</v>
      </c>
      <c r="E386" s="15">
        <f t="shared" si="25"/>
        <v>577.33199999999999</v>
      </c>
      <c r="F386" s="15">
        <f t="shared" si="28"/>
        <v>576.33199999999999</v>
      </c>
      <c r="G386" s="15">
        <f t="shared" si="26"/>
        <v>251.33199999999999</v>
      </c>
      <c r="H386" s="15">
        <f t="shared" si="29"/>
        <v>251.33199999999999</v>
      </c>
      <c r="I386" s="15">
        <f>SUMSQ($G$8:G386)/(B386-6)</f>
        <v>35955.42524283901</v>
      </c>
      <c r="J386" s="15">
        <f>SUM($H$8:H386)/(B386-6)</f>
        <v>152.39834124890072</v>
      </c>
      <c r="K386" s="15">
        <f t="shared" si="27"/>
        <v>77.33292307692308</v>
      </c>
      <c r="L386" s="15">
        <f>AVERAGE($K$8:K386)</f>
        <v>38.99189842005277</v>
      </c>
      <c r="M386" s="15">
        <f>SUM($G$8:G386)/H386</f>
        <v>0.97478235958807846</v>
      </c>
    </row>
    <row r="387" spans="1:13" x14ac:dyDescent="0.3">
      <c r="A387" s="17">
        <v>41186.666666666664</v>
      </c>
      <c r="B387" s="13">
        <v>386</v>
      </c>
      <c r="C387" s="15">
        <v>497</v>
      </c>
      <c r="D387" s="15" t="s">
        <v>2</v>
      </c>
      <c r="E387" s="15">
        <f t="shared" si="25"/>
        <v>580.49866666666662</v>
      </c>
      <c r="F387" s="15">
        <f t="shared" si="28"/>
        <v>577.33199999999999</v>
      </c>
      <c r="G387" s="15">
        <f t="shared" si="26"/>
        <v>80.331999999999994</v>
      </c>
      <c r="H387" s="15">
        <f t="shared" si="29"/>
        <v>80.331999999999994</v>
      </c>
      <c r="I387" s="15">
        <f>SUMSQ($G$8:G387)/(B387-6)</f>
        <v>35877.787887526276</v>
      </c>
      <c r="J387" s="15">
        <f>SUM($H$8:H387)/(B387-6)</f>
        <v>152.20869298245626</v>
      </c>
      <c r="K387" s="15">
        <f t="shared" si="27"/>
        <v>16.163380281690142</v>
      </c>
      <c r="L387" s="15">
        <f>AVERAGE($K$8:K387)</f>
        <v>38.931823372320238</v>
      </c>
      <c r="M387" s="15">
        <f>SUM($G$8:G387)/H387</f>
        <v>4.0497684608872051</v>
      </c>
    </row>
    <row r="388" spans="1:13" x14ac:dyDescent="0.3">
      <c r="A388" s="17">
        <v>41186.708333333336</v>
      </c>
      <c r="B388" s="13">
        <v>387</v>
      </c>
      <c r="C388" s="15">
        <v>844.428</v>
      </c>
      <c r="D388" s="15" t="s">
        <v>2</v>
      </c>
      <c r="E388" s="15">
        <f t="shared" si="25"/>
        <v>580.49866666666662</v>
      </c>
      <c r="F388" s="15">
        <f t="shared" si="28"/>
        <v>580.49866666666662</v>
      </c>
      <c r="G388" s="15">
        <f t="shared" si="26"/>
        <v>-263.92933333333337</v>
      </c>
      <c r="H388" s="15">
        <f t="shared" si="29"/>
        <v>263.92933333333337</v>
      </c>
      <c r="I388" s="15">
        <f>SUMSQ($G$8:G388)/(B388-6)</f>
        <v>35966.45168045607</v>
      </c>
      <c r="J388" s="15">
        <f>SUM($H$8:H388)/(B388-6)</f>
        <v>152.50192300962391</v>
      </c>
      <c r="K388" s="15">
        <f t="shared" si="27"/>
        <v>31.2553981314373</v>
      </c>
      <c r="L388" s="15">
        <f>AVERAGE($K$8:K388)</f>
        <v>38.911675274575138</v>
      </c>
      <c r="M388" s="15">
        <f>SUM($G$8:G388)/H388</f>
        <v>0.2326253997281755</v>
      </c>
    </row>
    <row r="389" spans="1:13" x14ac:dyDescent="0.3">
      <c r="A389" s="17">
        <v>41186.75</v>
      </c>
      <c r="B389" s="13">
        <v>388</v>
      </c>
      <c r="C389" s="15">
        <v>811.56399999999996</v>
      </c>
      <c r="D389" s="15" t="s">
        <v>2</v>
      </c>
      <c r="E389" s="15">
        <f t="shared" si="25"/>
        <v>580.7593333333333</v>
      </c>
      <c r="F389" s="15">
        <f t="shared" si="28"/>
        <v>580.49866666666662</v>
      </c>
      <c r="G389" s="15">
        <f t="shared" si="26"/>
        <v>-231.06533333333334</v>
      </c>
      <c r="H389" s="15">
        <f t="shared" si="29"/>
        <v>231.06533333333334</v>
      </c>
      <c r="I389" s="15">
        <f>SUMSQ($G$8:G389)/(B389-6)</f>
        <v>36012.066174141903</v>
      </c>
      <c r="J389" s="15">
        <f>SUM($H$8:H389)/(B389-6)</f>
        <v>152.70758638743465</v>
      </c>
      <c r="K389" s="15">
        <f t="shared" si="27"/>
        <v>28.471609550612563</v>
      </c>
      <c r="L389" s="15">
        <f>AVERAGE($K$8:K389)</f>
        <v>38.884345259590944</v>
      </c>
      <c r="M389" s="15">
        <f>SUM($G$8:G389)/H389</f>
        <v>-0.73428871488010228</v>
      </c>
    </row>
    <row r="390" spans="1:13" x14ac:dyDescent="0.3">
      <c r="A390" s="17">
        <v>41186.791666666664</v>
      </c>
      <c r="B390" s="13">
        <v>389</v>
      </c>
      <c r="C390" s="15">
        <v>534</v>
      </c>
      <c r="D390" s="15" t="s">
        <v>2</v>
      </c>
      <c r="E390" s="15">
        <f t="shared" si="25"/>
        <v>573.16533333333325</v>
      </c>
      <c r="F390" s="15">
        <f t="shared" si="28"/>
        <v>580.7593333333333</v>
      </c>
      <c r="G390" s="15">
        <f t="shared" si="26"/>
        <v>46.759333333333302</v>
      </c>
      <c r="H390" s="15">
        <f t="shared" si="29"/>
        <v>46.759333333333302</v>
      </c>
      <c r="I390" s="15">
        <f>SUMSQ($G$8:G390)/(B390-6)</f>
        <v>35923.748599937295</v>
      </c>
      <c r="J390" s="15">
        <f>SUM($H$8:H390)/(B390-6)</f>
        <v>152.43095909486522</v>
      </c>
      <c r="K390" s="15">
        <f t="shared" si="27"/>
        <v>8.7564294631710311</v>
      </c>
      <c r="L390" s="15">
        <f>AVERAGE($K$8:K390)</f>
        <v>38.805682294065043</v>
      </c>
      <c r="M390" s="15">
        <f>SUM($G$8:G390)/H390</f>
        <v>-2.6285518755615827</v>
      </c>
    </row>
    <row r="391" spans="1:13" x14ac:dyDescent="0.3">
      <c r="A391" s="17">
        <v>41186.833333333336</v>
      </c>
      <c r="B391" s="13">
        <v>390</v>
      </c>
      <c r="C391" s="15">
        <v>427</v>
      </c>
      <c r="D391" s="15" t="s">
        <v>2</v>
      </c>
      <c r="E391" s="15">
        <f t="shared" ref="E391:E454" si="30">AVERAGE(C386:C391)</f>
        <v>573.16533333333325</v>
      </c>
      <c r="F391" s="15">
        <f t="shared" si="28"/>
        <v>573.16533333333325</v>
      </c>
      <c r="G391" s="15">
        <f t="shared" si="26"/>
        <v>146.16533333333325</v>
      </c>
      <c r="H391" s="15">
        <f t="shared" si="29"/>
        <v>146.16533333333325</v>
      </c>
      <c r="I391" s="15">
        <f>SUMSQ($G$8:G391)/(B391-6)</f>
        <v>35885.833381365701</v>
      </c>
      <c r="J391" s="15">
        <f>SUM($H$8:H391)/(B391-6)</f>
        <v>152.41464236111122</v>
      </c>
      <c r="K391" s="15">
        <f t="shared" si="27"/>
        <v>34.230757220921134</v>
      </c>
      <c r="L391" s="15">
        <f>AVERAGE($K$8:K391)</f>
        <v>38.793768426687059</v>
      </c>
      <c r="M391" s="15">
        <f>SUM($G$8:G391)/H391</f>
        <v>0.15910749470912466</v>
      </c>
    </row>
    <row r="392" spans="1:13" x14ac:dyDescent="0.3">
      <c r="A392" s="17">
        <v>41187.625</v>
      </c>
      <c r="B392" s="13">
        <v>391</v>
      </c>
      <c r="C392" s="15">
        <v>470</v>
      </c>
      <c r="D392" s="15" t="s">
        <v>2</v>
      </c>
      <c r="E392" s="15">
        <f t="shared" si="30"/>
        <v>597.33199999999999</v>
      </c>
      <c r="F392" s="15">
        <f t="shared" si="28"/>
        <v>573.16533333333325</v>
      </c>
      <c r="G392" s="15">
        <f t="shared" ref="G392:G455" si="31">F392-C392</f>
        <v>103.16533333333325</v>
      </c>
      <c r="H392" s="15">
        <f t="shared" si="29"/>
        <v>103.16533333333325</v>
      </c>
      <c r="I392" s="15">
        <f>SUMSQ($G$8:G392)/(B392-6)</f>
        <v>35820.267803756382</v>
      </c>
      <c r="J392" s="15">
        <f>SUM($H$8:H392)/(B392-6)</f>
        <v>152.28672207792218</v>
      </c>
      <c r="K392" s="15">
        <f t="shared" ref="K392:K455" si="32">H392/C392*100</f>
        <v>21.950070921985798</v>
      </c>
      <c r="L392" s="15">
        <f>AVERAGE($K$8:K392)</f>
        <v>38.750018563038488</v>
      </c>
      <c r="M392" s="15">
        <f>SUM($G$8:G392)/H392</f>
        <v>1.2254245612220267</v>
      </c>
    </row>
    <row r="393" spans="1:13" x14ac:dyDescent="0.3">
      <c r="A393" s="17">
        <v>41187.666666666664</v>
      </c>
      <c r="B393" s="13">
        <v>392</v>
      </c>
      <c r="C393" s="15">
        <v>534.428</v>
      </c>
      <c r="D393" s="15" t="s">
        <v>2</v>
      </c>
      <c r="E393" s="15">
        <f t="shared" si="30"/>
        <v>603.57000000000005</v>
      </c>
      <c r="F393" s="15">
        <f t="shared" ref="F393:F456" si="33">E392</f>
        <v>597.33199999999999</v>
      </c>
      <c r="G393" s="15">
        <f t="shared" si="31"/>
        <v>62.903999999999996</v>
      </c>
      <c r="H393" s="15">
        <f t="shared" ref="H393:H456" si="34">ABS(G393)</f>
        <v>62.903999999999996</v>
      </c>
      <c r="I393" s="15">
        <f>SUMSQ($G$8:G393)/(B393-6)</f>
        <v>35737.720253010906</v>
      </c>
      <c r="J393" s="15">
        <f>SUM($H$8:H393)/(B393-6)</f>
        <v>152.05516062176176</v>
      </c>
      <c r="K393" s="15">
        <f t="shared" si="32"/>
        <v>11.77034137432919</v>
      </c>
      <c r="L393" s="15">
        <f>AVERAGE($K$8:K393)</f>
        <v>38.680123026280171</v>
      </c>
      <c r="M393" s="15">
        <f>SUM($G$8:G393)/H393</f>
        <v>3.0097503073464966</v>
      </c>
    </row>
    <row r="394" spans="1:13" x14ac:dyDescent="0.3">
      <c r="A394" s="17">
        <v>41187.708333333336</v>
      </c>
      <c r="B394" s="13">
        <v>393</v>
      </c>
      <c r="C394" s="15">
        <v>844.428</v>
      </c>
      <c r="D394" s="15" t="s">
        <v>2</v>
      </c>
      <c r="E394" s="15">
        <f t="shared" si="30"/>
        <v>603.56999999999994</v>
      </c>
      <c r="F394" s="15">
        <f t="shared" si="33"/>
        <v>603.57000000000005</v>
      </c>
      <c r="G394" s="15">
        <f t="shared" si="31"/>
        <v>-240.85799999999995</v>
      </c>
      <c r="H394" s="15">
        <f t="shared" si="34"/>
        <v>240.85799999999995</v>
      </c>
      <c r="I394" s="15">
        <f>SUMSQ($G$8:G394)/(B394-6)</f>
        <v>35795.278020222759</v>
      </c>
      <c r="J394" s="15">
        <f>SUM($H$8:H394)/(B394-6)</f>
        <v>152.28462532299753</v>
      </c>
      <c r="K394" s="15">
        <f t="shared" si="32"/>
        <v>28.523213346786218</v>
      </c>
      <c r="L394" s="15">
        <f>AVERAGE($K$8:K394)</f>
        <v>38.653877781630321</v>
      </c>
      <c r="M394" s="15">
        <f>SUM($G$8:G394)/H394</f>
        <v>-0.21395455690355292</v>
      </c>
    </row>
    <row r="395" spans="1:13" x14ac:dyDescent="0.3">
      <c r="A395" s="17">
        <v>41187.75</v>
      </c>
      <c r="B395" s="13">
        <v>394</v>
      </c>
      <c r="C395" s="15">
        <v>761</v>
      </c>
      <c r="D395" s="15" t="s">
        <v>2</v>
      </c>
      <c r="E395" s="15">
        <f t="shared" si="30"/>
        <v>595.14266666666663</v>
      </c>
      <c r="F395" s="15">
        <f t="shared" si="33"/>
        <v>603.56999999999994</v>
      </c>
      <c r="G395" s="15">
        <f t="shared" si="31"/>
        <v>-157.43000000000006</v>
      </c>
      <c r="H395" s="15">
        <f t="shared" si="34"/>
        <v>157.43000000000006</v>
      </c>
      <c r="I395" s="15">
        <f>SUMSQ($G$8:G395)/(B395-6)</f>
        <v>35766.898965789194</v>
      </c>
      <c r="J395" s="15">
        <f>SUM($H$8:H395)/(B395-6)</f>
        <v>152.29788659793823</v>
      </c>
      <c r="K395" s="15">
        <f t="shared" si="32"/>
        <v>20.687253613666236</v>
      </c>
      <c r="L395" s="15">
        <f>AVERAGE($K$8:K395)</f>
        <v>38.607572049238662</v>
      </c>
      <c r="M395" s="15">
        <f>SUM($G$8:G395)/H395</f>
        <v>-1.3273370175104866</v>
      </c>
    </row>
    <row r="396" spans="1:13" x14ac:dyDescent="0.3">
      <c r="A396" s="17">
        <v>41187.791666666664</v>
      </c>
      <c r="B396" s="13">
        <v>395</v>
      </c>
      <c r="C396" s="15">
        <v>500</v>
      </c>
      <c r="D396" s="15" t="s">
        <v>2</v>
      </c>
      <c r="E396" s="15">
        <f t="shared" si="30"/>
        <v>589.476</v>
      </c>
      <c r="F396" s="15">
        <f t="shared" si="33"/>
        <v>595.14266666666663</v>
      </c>
      <c r="G396" s="15">
        <f t="shared" si="31"/>
        <v>95.142666666666628</v>
      </c>
      <c r="H396" s="15">
        <f t="shared" si="34"/>
        <v>95.142666666666628</v>
      </c>
      <c r="I396" s="15">
        <f>SUMSQ($G$8:G396)/(B396-6)</f>
        <v>35698.223459502966</v>
      </c>
      <c r="J396" s="15">
        <f>SUM($H$8:H396)/(B396-6)</f>
        <v>152.15095801199666</v>
      </c>
      <c r="K396" s="15">
        <f t="shared" si="32"/>
        <v>19.028533333333325</v>
      </c>
      <c r="L396" s="15">
        <f>AVERAGE($K$8:K396)</f>
        <v>38.557240330174643</v>
      </c>
      <c r="M396" s="15">
        <f>SUM($G$8:G396)/H396</f>
        <v>-1.1963087013188203</v>
      </c>
    </row>
    <row r="397" spans="1:13" x14ac:dyDescent="0.3">
      <c r="A397" s="17">
        <v>41187.833333333336</v>
      </c>
      <c r="B397" s="13">
        <v>396</v>
      </c>
      <c r="C397" s="15">
        <v>372</v>
      </c>
      <c r="D397" s="15" t="s">
        <v>2</v>
      </c>
      <c r="E397" s="15">
        <f t="shared" si="30"/>
        <v>580.30933333333326</v>
      </c>
      <c r="F397" s="15">
        <f t="shared" si="33"/>
        <v>589.476</v>
      </c>
      <c r="G397" s="15">
        <f t="shared" si="31"/>
        <v>217.476</v>
      </c>
      <c r="H397" s="15">
        <f t="shared" si="34"/>
        <v>217.476</v>
      </c>
      <c r="I397" s="15">
        <f>SUMSQ($G$8:G397)/(B397-6)</f>
        <v>35727.960862365777</v>
      </c>
      <c r="J397" s="15">
        <f>SUM($H$8:H397)/(B397-6)</f>
        <v>152.31845811965823</v>
      </c>
      <c r="K397" s="15">
        <f t="shared" si="32"/>
        <v>58.461290322580652</v>
      </c>
      <c r="L397" s="15">
        <f>AVERAGE($K$8:K397)</f>
        <v>38.608276355796193</v>
      </c>
      <c r="M397" s="15">
        <f>SUM($G$8:G397)/H397</f>
        <v>0.47663190421007662</v>
      </c>
    </row>
    <row r="398" spans="1:13" x14ac:dyDescent="0.3">
      <c r="A398" s="17">
        <v>41188.625</v>
      </c>
      <c r="B398" s="13">
        <v>397</v>
      </c>
      <c r="C398" s="15">
        <v>499</v>
      </c>
      <c r="D398" s="15" t="s">
        <v>2</v>
      </c>
      <c r="E398" s="15">
        <f t="shared" si="30"/>
        <v>585.14266666666663</v>
      </c>
      <c r="F398" s="15">
        <f t="shared" si="33"/>
        <v>580.30933333333326</v>
      </c>
      <c r="G398" s="15">
        <f t="shared" si="31"/>
        <v>81.309333333333257</v>
      </c>
      <c r="H398" s="15">
        <f t="shared" si="34"/>
        <v>81.309333333333257</v>
      </c>
      <c r="I398" s="15">
        <f>SUMSQ($G$8:G398)/(B398-6)</f>
        <v>35653.493462940576</v>
      </c>
      <c r="J398" s="15">
        <f>SUM($H$8:H398)/(B398-6)</f>
        <v>152.13684910485944</v>
      </c>
      <c r="K398" s="15">
        <f t="shared" si="32"/>
        <v>16.294455577822294</v>
      </c>
      <c r="L398" s="15">
        <f>AVERAGE($K$8:K398)</f>
        <v>38.551207760456109</v>
      </c>
      <c r="M398" s="15">
        <f>SUM($G$8:G398)/H398</f>
        <v>2.2748351972712118</v>
      </c>
    </row>
    <row r="399" spans="1:13" x14ac:dyDescent="0.3">
      <c r="A399" s="17">
        <v>41188.666666666664</v>
      </c>
      <c r="B399" s="13">
        <v>398</v>
      </c>
      <c r="C399" s="15">
        <v>534.428</v>
      </c>
      <c r="D399" s="15" t="s">
        <v>2</v>
      </c>
      <c r="E399" s="15">
        <f t="shared" si="30"/>
        <v>585.14266666666663</v>
      </c>
      <c r="F399" s="15">
        <f t="shared" si="33"/>
        <v>585.14266666666663</v>
      </c>
      <c r="G399" s="15">
        <f t="shared" si="31"/>
        <v>50.714666666666631</v>
      </c>
      <c r="H399" s="15">
        <f t="shared" si="34"/>
        <v>50.714666666666631</v>
      </c>
      <c r="I399" s="15">
        <f>SUMSQ($G$8:G399)/(B399-6)</f>
        <v>35569.101840369578</v>
      </c>
      <c r="J399" s="15">
        <f>SUM($H$8:H399)/(B399-6)</f>
        <v>151.87811904761915</v>
      </c>
      <c r="K399" s="15">
        <f t="shared" si="32"/>
        <v>9.4895227545462859</v>
      </c>
      <c r="L399" s="15">
        <f>AVERAGE($K$8:K399)</f>
        <v>38.477070808910419</v>
      </c>
      <c r="M399" s="15">
        <f>SUM($G$8:G399)/H399</f>
        <v>4.6471763592384319</v>
      </c>
    </row>
    <row r="400" spans="1:13" x14ac:dyDescent="0.3">
      <c r="A400" s="17">
        <v>41188.708333333336</v>
      </c>
      <c r="B400" s="13">
        <v>399</v>
      </c>
      <c r="C400" s="15">
        <v>610</v>
      </c>
      <c r="D400" s="15" t="s">
        <v>2</v>
      </c>
      <c r="E400" s="15">
        <f t="shared" si="30"/>
        <v>546.07133333333331</v>
      </c>
      <c r="F400" s="15">
        <f t="shared" si="33"/>
        <v>585.14266666666663</v>
      </c>
      <c r="G400" s="15">
        <f t="shared" si="31"/>
        <v>-24.857333333333372</v>
      </c>
      <c r="H400" s="15">
        <f t="shared" si="34"/>
        <v>24.857333333333372</v>
      </c>
      <c r="I400" s="15">
        <f>SUMSQ($G$8:G400)/(B400-6)</f>
        <v>35480.167451514812</v>
      </c>
      <c r="J400" s="15">
        <f>SUM($H$8:H400)/(B400-6)</f>
        <v>151.55491094147592</v>
      </c>
      <c r="K400" s="15">
        <f t="shared" si="32"/>
        <v>4.0749726775956345</v>
      </c>
      <c r="L400" s="15">
        <f>AVERAGE($K$8:K400)</f>
        <v>38.389533663538117</v>
      </c>
      <c r="M400" s="15">
        <f>SUM($G$8:G400)/H400</f>
        <v>8.481306656653576</v>
      </c>
    </row>
    <row r="401" spans="1:13" x14ac:dyDescent="0.3">
      <c r="A401" s="17">
        <v>41188.75</v>
      </c>
      <c r="B401" s="13">
        <v>400</v>
      </c>
      <c r="C401" s="15">
        <v>495</v>
      </c>
      <c r="D401" s="15" t="s">
        <v>2</v>
      </c>
      <c r="E401" s="15">
        <f t="shared" si="30"/>
        <v>501.738</v>
      </c>
      <c r="F401" s="15">
        <f t="shared" si="33"/>
        <v>546.07133333333331</v>
      </c>
      <c r="G401" s="15">
        <f t="shared" si="31"/>
        <v>51.071333333333314</v>
      </c>
      <c r="H401" s="15">
        <f t="shared" si="34"/>
        <v>51.071333333333314</v>
      </c>
      <c r="I401" s="15">
        <f>SUMSQ($G$8:G401)/(B401-6)</f>
        <v>35396.736267852197</v>
      </c>
      <c r="J401" s="15">
        <f>SUM($H$8:H401)/(B401-6)</f>
        <v>151.29987648054154</v>
      </c>
      <c r="K401" s="15">
        <f t="shared" si="32"/>
        <v>10.317441077441075</v>
      </c>
      <c r="L401" s="15">
        <f>AVERAGE($K$8:K401)</f>
        <v>38.318284697583557</v>
      </c>
      <c r="M401" s="15">
        <f>SUM($G$8:G401)/H401</f>
        <v>5.1280039683055838</v>
      </c>
    </row>
    <row r="402" spans="1:13" x14ac:dyDescent="0.3">
      <c r="A402" s="17">
        <v>41188.791666666664</v>
      </c>
      <c r="B402" s="13">
        <v>401</v>
      </c>
      <c r="C402" s="15">
        <v>341</v>
      </c>
      <c r="D402" s="15" t="s">
        <v>2</v>
      </c>
      <c r="E402" s="15">
        <f t="shared" si="30"/>
        <v>475.238</v>
      </c>
      <c r="F402" s="15">
        <f t="shared" si="33"/>
        <v>501.738</v>
      </c>
      <c r="G402" s="15">
        <f t="shared" si="31"/>
        <v>160.738</v>
      </c>
      <c r="H402" s="15">
        <f t="shared" si="34"/>
        <v>160.738</v>
      </c>
      <c r="I402" s="15">
        <f>SUMSQ($G$8:G402)/(B402-6)</f>
        <v>35372.533656146239</v>
      </c>
      <c r="J402" s="15">
        <f>SUM($H$8:H402)/(B402-6)</f>
        <v>151.32377046413512</v>
      </c>
      <c r="K402" s="15">
        <f t="shared" si="32"/>
        <v>47.137243401759534</v>
      </c>
      <c r="L402" s="15">
        <f>AVERAGE($K$8:K402)</f>
        <v>38.340611175315651</v>
      </c>
      <c r="M402" s="15">
        <f>SUM($G$8:G402)/H402</f>
        <v>2.629322251116665</v>
      </c>
    </row>
    <row r="403" spans="1:13" x14ac:dyDescent="0.3">
      <c r="A403" s="17">
        <v>41188.833333333336</v>
      </c>
      <c r="B403" s="13">
        <v>402</v>
      </c>
      <c r="C403" s="15">
        <v>247</v>
      </c>
      <c r="D403" s="15" t="s">
        <v>2</v>
      </c>
      <c r="E403" s="15">
        <f t="shared" si="30"/>
        <v>454.40466666666663</v>
      </c>
      <c r="F403" s="15">
        <f t="shared" si="33"/>
        <v>475.238</v>
      </c>
      <c r="G403" s="15">
        <f t="shared" si="31"/>
        <v>228.238</v>
      </c>
      <c r="H403" s="15">
        <f t="shared" si="34"/>
        <v>228.238</v>
      </c>
      <c r="I403" s="15">
        <f>SUMSQ($G$8:G403)/(B403-6)</f>
        <v>35414.756007125667</v>
      </c>
      <c r="J403" s="15">
        <f>SUM($H$8:H403)/(B403-6)</f>
        <v>151.51799831649839</v>
      </c>
      <c r="K403" s="15">
        <f t="shared" si="32"/>
        <v>92.404048582995941</v>
      </c>
      <c r="L403" s="15">
        <f>AVERAGE($K$8:K403)</f>
        <v>38.477135007153223</v>
      </c>
      <c r="M403" s="15">
        <f>SUM($G$8:G403)/H403</f>
        <v>2.85171619099357</v>
      </c>
    </row>
    <row r="404" spans="1:13" x14ac:dyDescent="0.3">
      <c r="A404" s="17">
        <v>41189.625</v>
      </c>
      <c r="B404" s="13">
        <v>403</v>
      </c>
      <c r="C404" s="15">
        <v>306</v>
      </c>
      <c r="D404" s="15" t="s">
        <v>2</v>
      </c>
      <c r="E404" s="15">
        <f t="shared" si="30"/>
        <v>422.238</v>
      </c>
      <c r="F404" s="15">
        <f t="shared" si="33"/>
        <v>454.40466666666663</v>
      </c>
      <c r="G404" s="15">
        <f t="shared" si="31"/>
        <v>148.40466666666663</v>
      </c>
      <c r="H404" s="15">
        <f t="shared" si="34"/>
        <v>148.40466666666663</v>
      </c>
      <c r="I404" s="15">
        <f>SUMSQ($G$8:G404)/(B404-6)</f>
        <v>35381.026004811611</v>
      </c>
      <c r="J404" s="15">
        <f>SUM($H$8:H404)/(B404-6)</f>
        <v>151.51015617128473</v>
      </c>
      <c r="K404" s="15">
        <f t="shared" si="32"/>
        <v>48.49825708061001</v>
      </c>
      <c r="L404" s="15">
        <f>AVERAGE($K$8:K404)</f>
        <v>38.502377128245051</v>
      </c>
      <c r="M404" s="15">
        <f>SUM($G$8:G404)/H404</f>
        <v>5.3857785244847918</v>
      </c>
    </row>
    <row r="405" spans="1:13" x14ac:dyDescent="0.3">
      <c r="A405" s="17">
        <v>41189.666666666664</v>
      </c>
      <c r="B405" s="13">
        <v>404</v>
      </c>
      <c r="C405" s="15">
        <v>333</v>
      </c>
      <c r="D405" s="15" t="s">
        <v>2</v>
      </c>
      <c r="E405" s="15">
        <f t="shared" si="30"/>
        <v>388.66666666666669</v>
      </c>
      <c r="F405" s="15">
        <f t="shared" si="33"/>
        <v>422.238</v>
      </c>
      <c r="G405" s="15">
        <f t="shared" si="31"/>
        <v>89.238</v>
      </c>
      <c r="H405" s="15">
        <f t="shared" si="34"/>
        <v>89.238</v>
      </c>
      <c r="I405" s="15">
        <f>SUMSQ($G$8:G405)/(B405-6)</f>
        <v>35312.137549131177</v>
      </c>
      <c r="J405" s="15">
        <f>SUM($H$8:H405)/(B405-6)</f>
        <v>151.35369346733677</v>
      </c>
      <c r="K405" s="15">
        <f t="shared" si="32"/>
        <v>26.798198198198197</v>
      </c>
      <c r="L405" s="15">
        <f>AVERAGE($K$8:K405)</f>
        <v>38.472969643496192</v>
      </c>
      <c r="M405" s="15">
        <f>SUM($G$8:G405)/H405</f>
        <v>9.9566627072172977</v>
      </c>
    </row>
    <row r="406" spans="1:13" x14ac:dyDescent="0.3">
      <c r="A406" s="17">
        <v>41189.708333333336</v>
      </c>
      <c r="B406" s="13">
        <v>405</v>
      </c>
      <c r="C406" s="15">
        <v>157</v>
      </c>
      <c r="D406" s="15" t="s">
        <v>2</v>
      </c>
      <c r="E406" s="15">
        <f t="shared" si="30"/>
        <v>313.16666666666669</v>
      </c>
      <c r="F406" s="15">
        <f t="shared" si="33"/>
        <v>388.66666666666669</v>
      </c>
      <c r="G406" s="15">
        <f t="shared" si="31"/>
        <v>231.66666666666669</v>
      </c>
      <c r="H406" s="15">
        <f t="shared" si="34"/>
        <v>231.66666666666669</v>
      </c>
      <c r="I406" s="15">
        <f>SUMSQ($G$8:G406)/(B406-6)</f>
        <v>35358.145837089352</v>
      </c>
      <c r="J406" s="15">
        <f>SUM($H$8:H406)/(B406-6)</f>
        <v>151.55497911445286</v>
      </c>
      <c r="K406" s="15">
        <f t="shared" si="32"/>
        <v>147.55838641188961</v>
      </c>
      <c r="L406" s="15">
        <f>AVERAGE($K$8:K406)</f>
        <v>38.74636667800344</v>
      </c>
      <c r="M406" s="15">
        <f>SUM($G$8:G406)/H406</f>
        <v>4.8353064748201033</v>
      </c>
    </row>
    <row r="407" spans="1:13" x14ac:dyDescent="0.3">
      <c r="A407" s="17">
        <v>41189.75</v>
      </c>
      <c r="B407" s="13">
        <v>406</v>
      </c>
      <c r="C407" s="15">
        <v>106</v>
      </c>
      <c r="D407" s="15" t="s">
        <v>2</v>
      </c>
      <c r="E407" s="15">
        <f t="shared" si="30"/>
        <v>248.33333333333334</v>
      </c>
      <c r="F407" s="15">
        <f t="shared" si="33"/>
        <v>313.16666666666669</v>
      </c>
      <c r="G407" s="15">
        <f t="shared" si="31"/>
        <v>207.16666666666669</v>
      </c>
      <c r="H407" s="15">
        <f t="shared" si="34"/>
        <v>207.16666666666669</v>
      </c>
      <c r="I407" s="15">
        <f>SUMSQ($G$8:G407)/(B407-6)</f>
        <v>35377.045541941079</v>
      </c>
      <c r="J407" s="15">
        <f>SUM($H$8:H407)/(B407-6)</f>
        <v>151.69400833333341</v>
      </c>
      <c r="K407" s="15">
        <f t="shared" si="32"/>
        <v>195.44025157232707</v>
      </c>
      <c r="L407" s="15">
        <f>AVERAGE($K$8:K407)</f>
        <v>39.13810139023925</v>
      </c>
      <c r="M407" s="15">
        <f>SUM($G$8:G407)/H407</f>
        <v>6.4071407884150791</v>
      </c>
    </row>
    <row r="408" spans="1:13" x14ac:dyDescent="0.3">
      <c r="A408" s="17">
        <v>41189.791666666664</v>
      </c>
      <c r="B408" s="13">
        <v>407</v>
      </c>
      <c r="C408" s="15">
        <v>114</v>
      </c>
      <c r="D408" s="15" t="s">
        <v>2</v>
      </c>
      <c r="E408" s="15">
        <f t="shared" si="30"/>
        <v>210.5</v>
      </c>
      <c r="F408" s="15">
        <f t="shared" si="33"/>
        <v>248.33333333333334</v>
      </c>
      <c r="G408" s="15">
        <f t="shared" si="31"/>
        <v>134.33333333333334</v>
      </c>
      <c r="H408" s="15">
        <f t="shared" si="34"/>
        <v>134.33333333333334</v>
      </c>
      <c r="I408" s="15">
        <f>SUMSQ($G$8:G408)/(B408-6)</f>
        <v>35333.824591573255</v>
      </c>
      <c r="J408" s="15">
        <f>SUM($H$8:H408)/(B408-6)</f>
        <v>151.65071487946807</v>
      </c>
      <c r="K408" s="15">
        <f t="shared" si="32"/>
        <v>117.83625730994154</v>
      </c>
      <c r="L408" s="15">
        <f>AVERAGE($K$8:K408)</f>
        <v>39.334356143156214</v>
      </c>
      <c r="M408" s="15">
        <f>SUM($G$8:G408)/H408</f>
        <v>10.880987593052039</v>
      </c>
    </row>
    <row r="409" spans="1:13" x14ac:dyDescent="0.3">
      <c r="A409" s="17">
        <v>41189.833333333336</v>
      </c>
      <c r="B409" s="13">
        <v>408</v>
      </c>
      <c r="C409" s="15">
        <v>116</v>
      </c>
      <c r="D409" s="15" t="s">
        <v>2</v>
      </c>
      <c r="E409" s="15">
        <f t="shared" si="30"/>
        <v>188.66666666666666</v>
      </c>
      <c r="F409" s="15">
        <f t="shared" si="33"/>
        <v>210.5</v>
      </c>
      <c r="G409" s="15">
        <f t="shared" si="31"/>
        <v>94.5</v>
      </c>
      <c r="H409" s="15">
        <f t="shared" si="34"/>
        <v>94.5</v>
      </c>
      <c r="I409" s="15">
        <f>SUMSQ($G$8:G409)/(B409-6)</f>
        <v>35268.144057763369</v>
      </c>
      <c r="J409" s="15">
        <f>SUM($H$8:H409)/(B409-6)</f>
        <v>151.50854892205646</v>
      </c>
      <c r="K409" s="15">
        <f t="shared" si="32"/>
        <v>81.465517241379317</v>
      </c>
      <c r="L409" s="15">
        <f>AVERAGE($K$8:K409)</f>
        <v>39.439160026485126</v>
      </c>
      <c r="M409" s="15">
        <f>SUM($G$8:G409)/H409</f>
        <v>16.467506172839407</v>
      </c>
    </row>
    <row r="410" spans="1:13" x14ac:dyDescent="0.3">
      <c r="A410" s="17">
        <v>41190.625</v>
      </c>
      <c r="B410" s="13">
        <v>409</v>
      </c>
      <c r="C410" s="15">
        <v>370</v>
      </c>
      <c r="D410" s="15" t="s">
        <v>2</v>
      </c>
      <c r="E410" s="15">
        <f t="shared" si="30"/>
        <v>199.33333333333334</v>
      </c>
      <c r="F410" s="15">
        <f t="shared" si="33"/>
        <v>188.66666666666666</v>
      </c>
      <c r="G410" s="15">
        <f t="shared" si="31"/>
        <v>-181.33333333333334</v>
      </c>
      <c r="H410" s="15">
        <f t="shared" si="34"/>
        <v>181.33333333333334</v>
      </c>
      <c r="I410" s="15">
        <f>SUMSQ($G$8:G410)/(B410-6)</f>
        <v>35262.222553346532</v>
      </c>
      <c r="J410" s="15">
        <f>SUM($H$8:H410)/(B410-6)</f>
        <v>151.58255583126558</v>
      </c>
      <c r="K410" s="15">
        <f t="shared" si="32"/>
        <v>49.009009009009013</v>
      </c>
      <c r="L410" s="15">
        <f>AVERAGE($K$8:K410)</f>
        <v>39.462906550014964</v>
      </c>
      <c r="M410" s="15">
        <f>SUM($G$8:G410)/H410</f>
        <v>7.5818713235293602</v>
      </c>
    </row>
    <row r="411" spans="1:13" x14ac:dyDescent="0.3">
      <c r="A411" s="17">
        <v>41190.666666666664</v>
      </c>
      <c r="B411" s="13">
        <v>410</v>
      </c>
      <c r="C411" s="15">
        <v>377</v>
      </c>
      <c r="D411" s="15" t="s">
        <v>2</v>
      </c>
      <c r="E411" s="15">
        <f t="shared" si="30"/>
        <v>206.66666666666666</v>
      </c>
      <c r="F411" s="15">
        <f t="shared" si="33"/>
        <v>199.33333333333334</v>
      </c>
      <c r="G411" s="15">
        <f t="shared" si="31"/>
        <v>-177.66666666666666</v>
      </c>
      <c r="H411" s="15">
        <f t="shared" si="34"/>
        <v>177.66666666666666</v>
      </c>
      <c r="I411" s="15">
        <f>SUMSQ($G$8:G411)/(B411-6)</f>
        <v>35253.072112482914</v>
      </c>
      <c r="J411" s="15">
        <f>SUM($H$8:H411)/(B411-6)</f>
        <v>151.64712046204627</v>
      </c>
      <c r="K411" s="15">
        <f t="shared" si="32"/>
        <v>47.126436781609193</v>
      </c>
      <c r="L411" s="15">
        <f>AVERAGE($K$8:K411)</f>
        <v>39.481875684251577</v>
      </c>
      <c r="M411" s="15">
        <f>SUM($G$8:G411)/H411</f>
        <v>6.7383452157597974</v>
      </c>
    </row>
    <row r="412" spans="1:13" x14ac:dyDescent="0.3">
      <c r="A412" s="17">
        <v>41190.708333333336</v>
      </c>
      <c r="B412" s="13">
        <v>411</v>
      </c>
      <c r="C412" s="15">
        <v>497</v>
      </c>
      <c r="D412" s="15" t="s">
        <v>2</v>
      </c>
      <c r="E412" s="15">
        <f t="shared" si="30"/>
        <v>263.33333333333331</v>
      </c>
      <c r="F412" s="15">
        <f t="shared" si="33"/>
        <v>206.66666666666666</v>
      </c>
      <c r="G412" s="15">
        <f t="shared" si="31"/>
        <v>-290.33333333333337</v>
      </c>
      <c r="H412" s="15">
        <f t="shared" si="34"/>
        <v>290.33333333333337</v>
      </c>
      <c r="I412" s="15">
        <f>SUMSQ($G$8:G412)/(B412-6)</f>
        <v>35374.159451574174</v>
      </c>
      <c r="J412" s="15">
        <f>SUM($H$8:H412)/(B412-6)</f>
        <v>151.98955555555563</v>
      </c>
      <c r="K412" s="15">
        <f t="shared" si="32"/>
        <v>58.417169684775331</v>
      </c>
      <c r="L412" s="15">
        <f>AVERAGE($K$8:K412)</f>
        <v>39.528629496598555</v>
      </c>
      <c r="M412" s="15">
        <f>SUM($G$8:G412)/H412</f>
        <v>3.1234649827783829</v>
      </c>
    </row>
    <row r="413" spans="1:13" x14ac:dyDescent="0.3">
      <c r="A413" s="17">
        <v>41190.75</v>
      </c>
      <c r="B413" s="13">
        <v>412</v>
      </c>
      <c r="C413" s="15">
        <v>456</v>
      </c>
      <c r="D413" s="15" t="s">
        <v>2</v>
      </c>
      <c r="E413" s="15">
        <f t="shared" si="30"/>
        <v>321.66666666666669</v>
      </c>
      <c r="F413" s="15">
        <f t="shared" si="33"/>
        <v>263.33333333333331</v>
      </c>
      <c r="G413" s="15">
        <f t="shared" si="31"/>
        <v>-192.66666666666669</v>
      </c>
      <c r="H413" s="15">
        <f t="shared" si="34"/>
        <v>192.66666666666669</v>
      </c>
      <c r="I413" s="15">
        <f>SUMSQ($G$8:G413)/(B413-6)</f>
        <v>35378.460646137893</v>
      </c>
      <c r="J413" s="15">
        <f>SUM($H$8:H413)/(B413-6)</f>
        <v>152.08974548440074</v>
      </c>
      <c r="K413" s="15">
        <f t="shared" si="32"/>
        <v>42.251461988304094</v>
      </c>
      <c r="L413" s="15">
        <f>AVERAGE($K$8:K413)</f>
        <v>39.53533598056827</v>
      </c>
      <c r="M413" s="15">
        <f>SUM($G$8:G413)/H413</f>
        <v>3.706813148788878</v>
      </c>
    </row>
    <row r="414" spans="1:13" x14ac:dyDescent="0.3">
      <c r="A414" s="17">
        <v>41190.791666666664</v>
      </c>
      <c r="B414" s="13">
        <v>413</v>
      </c>
      <c r="C414" s="15">
        <v>371</v>
      </c>
      <c r="D414" s="15" t="s">
        <v>2</v>
      </c>
      <c r="E414" s="15">
        <f t="shared" si="30"/>
        <v>364.5</v>
      </c>
      <c r="F414" s="15">
        <f t="shared" si="33"/>
        <v>321.66666666666669</v>
      </c>
      <c r="G414" s="15">
        <f t="shared" si="31"/>
        <v>-49.333333333333314</v>
      </c>
      <c r="H414" s="15">
        <f t="shared" si="34"/>
        <v>49.333333333333314</v>
      </c>
      <c r="I414" s="15">
        <f>SUMSQ($G$8:G414)/(B414-6)</f>
        <v>35297.515479385169</v>
      </c>
      <c r="J414" s="15">
        <f>SUM($H$8:H414)/(B414-6)</f>
        <v>151.83727272727282</v>
      </c>
      <c r="K414" s="15">
        <f t="shared" si="32"/>
        <v>13.297394429469897</v>
      </c>
      <c r="L414" s="15">
        <f>AVERAGE($K$8:K414)</f>
        <v>39.470869293710535</v>
      </c>
      <c r="M414" s="15">
        <f>SUM($G$8:G414)/H414</f>
        <v>13.476608108107925</v>
      </c>
    </row>
    <row r="415" spans="1:13" x14ac:dyDescent="0.3">
      <c r="A415" s="17">
        <v>41190.833333333336</v>
      </c>
      <c r="B415" s="13">
        <v>414</v>
      </c>
      <c r="C415" s="15">
        <v>227</v>
      </c>
      <c r="D415" s="15" t="s">
        <v>2</v>
      </c>
      <c r="E415" s="15">
        <f t="shared" si="30"/>
        <v>383</v>
      </c>
      <c r="F415" s="15">
        <f t="shared" si="33"/>
        <v>364.5</v>
      </c>
      <c r="G415" s="15">
        <f t="shared" si="31"/>
        <v>137.5</v>
      </c>
      <c r="H415" s="15">
        <f t="shared" si="34"/>
        <v>137.5</v>
      </c>
      <c r="I415" s="15">
        <f>SUMSQ($G$8:G415)/(B415-6)</f>
        <v>35257.340809092559</v>
      </c>
      <c r="J415" s="15">
        <f>SUM($H$8:H415)/(B415-6)</f>
        <v>151.80213235294127</v>
      </c>
      <c r="K415" s="15">
        <f t="shared" si="32"/>
        <v>60.572687224669608</v>
      </c>
      <c r="L415" s="15">
        <f>AVERAGE($K$8:K415)</f>
        <v>39.52258943569818</v>
      </c>
      <c r="M415" s="15">
        <f>SUM($G$8:G415)/H415</f>
        <v>5.8352436363635682</v>
      </c>
    </row>
    <row r="416" spans="1:13" x14ac:dyDescent="0.3">
      <c r="A416" s="17">
        <v>41191.625</v>
      </c>
      <c r="B416" s="13">
        <v>415</v>
      </c>
      <c r="C416" s="15">
        <v>254</v>
      </c>
      <c r="D416" s="15" t="s">
        <v>2</v>
      </c>
      <c r="E416" s="15">
        <f t="shared" si="30"/>
        <v>363.66666666666669</v>
      </c>
      <c r="F416" s="15">
        <f t="shared" si="33"/>
        <v>383</v>
      </c>
      <c r="G416" s="15">
        <f t="shared" si="31"/>
        <v>129</v>
      </c>
      <c r="H416" s="15">
        <f t="shared" si="34"/>
        <v>129</v>
      </c>
      <c r="I416" s="15">
        <f>SUMSQ($G$8:G416)/(B416-6)</f>
        <v>35211.824083397951</v>
      </c>
      <c r="J416" s="15">
        <f>SUM($H$8:H416)/(B416-6)</f>
        <v>151.74638141809299</v>
      </c>
      <c r="K416" s="15">
        <f t="shared" si="32"/>
        <v>50.787401574803148</v>
      </c>
      <c r="L416" s="15">
        <f>AVERAGE($K$8:K416)</f>
        <v>39.550131763666656</v>
      </c>
      <c r="M416" s="15">
        <f>SUM($G$8:G416)/H416</f>
        <v>7.2197364341084551</v>
      </c>
    </row>
    <row r="417" spans="1:13" x14ac:dyDescent="0.3">
      <c r="A417" s="17">
        <v>41191.666666666664</v>
      </c>
      <c r="B417" s="13">
        <v>416</v>
      </c>
      <c r="C417" s="15">
        <v>424</v>
      </c>
      <c r="D417" s="15" t="s">
        <v>2</v>
      </c>
      <c r="E417" s="15">
        <f t="shared" si="30"/>
        <v>371.5</v>
      </c>
      <c r="F417" s="15">
        <f t="shared" si="33"/>
        <v>363.66666666666669</v>
      </c>
      <c r="G417" s="15">
        <f t="shared" si="31"/>
        <v>-60.333333333333314</v>
      </c>
      <c r="H417" s="15">
        <f t="shared" si="34"/>
        <v>60.333333333333314</v>
      </c>
      <c r="I417" s="15">
        <f>SUMSQ($G$8:G417)/(B417-6)</f>
        <v>35134.819905416771</v>
      </c>
      <c r="J417" s="15">
        <f>SUM($H$8:H417)/(B417-6)</f>
        <v>151.52342276422772</v>
      </c>
      <c r="K417" s="15">
        <f t="shared" si="32"/>
        <v>14.22955974842767</v>
      </c>
      <c r="L417" s="15">
        <f>AVERAGE($K$8:K417)</f>
        <v>39.488374270946558</v>
      </c>
      <c r="M417" s="15">
        <f>SUM($G$8:G417)/H417</f>
        <v>14.436674033149023</v>
      </c>
    </row>
    <row r="418" spans="1:13" x14ac:dyDescent="0.3">
      <c r="A418" s="17">
        <v>41191.708333333336</v>
      </c>
      <c r="B418" s="13">
        <v>417</v>
      </c>
      <c r="C418" s="15">
        <v>806</v>
      </c>
      <c r="D418" s="15" t="s">
        <v>2</v>
      </c>
      <c r="E418" s="15">
        <f t="shared" si="30"/>
        <v>423</v>
      </c>
      <c r="F418" s="15">
        <f t="shared" si="33"/>
        <v>371.5</v>
      </c>
      <c r="G418" s="15">
        <f t="shared" si="31"/>
        <v>-434.5</v>
      </c>
      <c r="H418" s="15">
        <f t="shared" si="34"/>
        <v>434.5</v>
      </c>
      <c r="I418" s="15">
        <f>SUMSQ($G$8:G418)/(B418-6)</f>
        <v>35508.677399564171</v>
      </c>
      <c r="J418" s="15">
        <f>SUM($H$8:H418)/(B418-6)</f>
        <v>152.2119302514194</v>
      </c>
      <c r="K418" s="15">
        <f t="shared" si="32"/>
        <v>53.908188585607938</v>
      </c>
      <c r="L418" s="15">
        <f>AVERAGE($K$8:K418)</f>
        <v>39.523458977308266</v>
      </c>
      <c r="M418" s="15">
        <f>SUM($G$8:G418)/H418</f>
        <v>1.0046321442270596</v>
      </c>
    </row>
    <row r="419" spans="1:13" x14ac:dyDescent="0.3">
      <c r="A419" s="17">
        <v>41191.75</v>
      </c>
      <c r="B419" s="13">
        <v>418</v>
      </c>
      <c r="C419" s="15">
        <v>784</v>
      </c>
      <c r="D419" s="15" t="s">
        <v>2</v>
      </c>
      <c r="E419" s="15">
        <f t="shared" si="30"/>
        <v>477.66666666666669</v>
      </c>
      <c r="F419" s="15">
        <f t="shared" si="33"/>
        <v>423</v>
      </c>
      <c r="G419" s="15">
        <f t="shared" si="31"/>
        <v>-361</v>
      </c>
      <c r="H419" s="15">
        <f t="shared" si="34"/>
        <v>361</v>
      </c>
      <c r="I419" s="15">
        <f>SUMSQ($G$8:G419)/(B419-6)</f>
        <v>35738.804396167172</v>
      </c>
      <c r="J419" s="15">
        <f>SUM($H$8:H419)/(B419-6)</f>
        <v>152.71869741100332</v>
      </c>
      <c r="K419" s="15">
        <f t="shared" si="32"/>
        <v>46.045918367346935</v>
      </c>
      <c r="L419" s="15">
        <f>AVERAGE($K$8:K419)</f>
        <v>39.539290189420015</v>
      </c>
      <c r="M419" s="15">
        <f>SUM($G$8:G419)/H419</f>
        <v>0.20917636195749978</v>
      </c>
    </row>
    <row r="420" spans="1:13" x14ac:dyDescent="0.3">
      <c r="A420" s="17">
        <v>41191.791666666664</v>
      </c>
      <c r="B420" s="13">
        <v>419</v>
      </c>
      <c r="C420" s="15">
        <v>514</v>
      </c>
      <c r="D420" s="15" t="s">
        <v>2</v>
      </c>
      <c r="E420" s="15">
        <f t="shared" si="30"/>
        <v>501.5</v>
      </c>
      <c r="F420" s="15">
        <f t="shared" si="33"/>
        <v>477.66666666666669</v>
      </c>
      <c r="G420" s="15">
        <f t="shared" si="31"/>
        <v>-36.333333333333314</v>
      </c>
      <c r="H420" s="15">
        <f t="shared" si="34"/>
        <v>36.333333333333314</v>
      </c>
      <c r="I420" s="15">
        <f>SUMSQ($G$8:G420)/(B420-6)</f>
        <v>35655.466155767521</v>
      </c>
      <c r="J420" s="15">
        <f>SUM($H$8:H420)/(B420-6)</f>
        <v>152.43689265536733</v>
      </c>
      <c r="K420" s="15">
        <f t="shared" si="32"/>
        <v>7.0687418936446127</v>
      </c>
      <c r="L420" s="15">
        <f>AVERAGE($K$8:K420)</f>
        <v>39.460669007105786</v>
      </c>
      <c r="M420" s="15">
        <f>SUM($G$8:G420)/H420</f>
        <v>1.0783302752291044</v>
      </c>
    </row>
    <row r="421" spans="1:13" x14ac:dyDescent="0.3">
      <c r="A421" s="17">
        <v>41191.833333333336</v>
      </c>
      <c r="B421" s="13">
        <v>420</v>
      </c>
      <c r="C421" s="15">
        <v>360</v>
      </c>
      <c r="D421" s="15" t="s">
        <v>2</v>
      </c>
      <c r="E421" s="15">
        <f t="shared" si="30"/>
        <v>523.66666666666663</v>
      </c>
      <c r="F421" s="15">
        <f t="shared" si="33"/>
        <v>501.5</v>
      </c>
      <c r="G421" s="15">
        <f t="shared" si="31"/>
        <v>141.5</v>
      </c>
      <c r="H421" s="15">
        <f t="shared" si="34"/>
        <v>141.5</v>
      </c>
      <c r="I421" s="15">
        <f>SUMSQ($G$8:G421)/(B421-6)</f>
        <v>35617.70476408692</v>
      </c>
      <c r="J421" s="15">
        <f>SUM($H$8:H421)/(B421-6)</f>
        <v>152.41047504025775</v>
      </c>
      <c r="K421" s="15">
        <f t="shared" si="32"/>
        <v>39.305555555555557</v>
      </c>
      <c r="L421" s="15">
        <f>AVERAGE($K$8:K421)</f>
        <v>39.460294336932961</v>
      </c>
      <c r="M421" s="15">
        <f>SUM($G$8:G421)/H421</f>
        <v>1.2768857479386864</v>
      </c>
    </row>
    <row r="422" spans="1:13" x14ac:dyDescent="0.3">
      <c r="A422" s="17">
        <v>41192.625</v>
      </c>
      <c r="B422" s="13">
        <v>421</v>
      </c>
      <c r="C422" s="15">
        <v>319</v>
      </c>
      <c r="D422" s="15" t="s">
        <v>2</v>
      </c>
      <c r="E422" s="15">
        <f t="shared" si="30"/>
        <v>534.5</v>
      </c>
      <c r="F422" s="15">
        <f t="shared" si="33"/>
        <v>523.66666666666663</v>
      </c>
      <c r="G422" s="15">
        <f t="shared" si="31"/>
        <v>204.66666666666663</v>
      </c>
      <c r="H422" s="15">
        <f t="shared" si="34"/>
        <v>204.66666666666663</v>
      </c>
      <c r="I422" s="15">
        <f>SUMSQ($G$8:G422)/(B422-6)</f>
        <v>35632.814980184172</v>
      </c>
      <c r="J422" s="15">
        <f>SUM($H$8:H422)/(B422-6)</f>
        <v>152.53639357429728</v>
      </c>
      <c r="K422" s="15">
        <f t="shared" si="32"/>
        <v>64.158829676071036</v>
      </c>
      <c r="L422" s="15">
        <f>AVERAGE($K$8:K422)</f>
        <v>39.519808879918827</v>
      </c>
      <c r="M422" s="15">
        <f>SUM($G$8:G422)/H422</f>
        <v>1.882798045602561</v>
      </c>
    </row>
    <row r="423" spans="1:13" x14ac:dyDescent="0.3">
      <c r="A423" s="17">
        <v>41192.666666666664</v>
      </c>
      <c r="B423" s="13">
        <v>422</v>
      </c>
      <c r="C423" s="15">
        <v>534.428</v>
      </c>
      <c r="D423" s="15" t="s">
        <v>2</v>
      </c>
      <c r="E423" s="15">
        <f t="shared" si="30"/>
        <v>552.90466666666669</v>
      </c>
      <c r="F423" s="15">
        <f t="shared" si="33"/>
        <v>534.5</v>
      </c>
      <c r="G423" s="15">
        <f t="shared" si="31"/>
        <v>7.2000000000002728E-2</v>
      </c>
      <c r="H423" s="15">
        <f t="shared" si="34"/>
        <v>7.2000000000002728E-2</v>
      </c>
      <c r="I423" s="15">
        <f>SUMSQ($G$8:G423)/(B423-6)</f>
        <v>35547.159187404883</v>
      </c>
      <c r="J423" s="15">
        <f>SUM($H$8:H423)/(B423-6)</f>
        <v>152.16989262820522</v>
      </c>
      <c r="K423" s="15">
        <f t="shared" si="32"/>
        <v>1.3472348005718775E-2</v>
      </c>
      <c r="L423" s="15">
        <f>AVERAGE($K$8:K423)</f>
        <v>39.424841724794035</v>
      </c>
      <c r="M423" s="15">
        <f>SUM($G$8:G423)/H423</f>
        <v>5353.0277777774463</v>
      </c>
    </row>
    <row r="424" spans="1:13" x14ac:dyDescent="0.3">
      <c r="A424" s="17">
        <v>41192.708333333336</v>
      </c>
      <c r="B424" s="13">
        <v>423</v>
      </c>
      <c r="C424" s="15">
        <v>844.428</v>
      </c>
      <c r="D424" s="15" t="s">
        <v>2</v>
      </c>
      <c r="E424" s="15">
        <f t="shared" si="30"/>
        <v>559.30933333333326</v>
      </c>
      <c r="F424" s="15">
        <f t="shared" si="33"/>
        <v>552.90466666666669</v>
      </c>
      <c r="G424" s="15">
        <f t="shared" si="31"/>
        <v>-291.52333333333331</v>
      </c>
      <c r="H424" s="15">
        <f t="shared" si="34"/>
        <v>291.52333333333331</v>
      </c>
      <c r="I424" s="15">
        <f>SUMSQ($G$8:G424)/(B424-6)</f>
        <v>35665.717208245107</v>
      </c>
      <c r="J424" s="15">
        <f>SUM($H$8:H424)/(B424-6)</f>
        <v>152.50407354116714</v>
      </c>
      <c r="K424" s="15">
        <f t="shared" si="32"/>
        <v>34.523172293355188</v>
      </c>
      <c r="L424" s="15">
        <f>AVERAGE($K$8:K424)</f>
        <v>39.413087121840945</v>
      </c>
      <c r="M424" s="15">
        <f>SUM($G$8:G424)/H424</f>
        <v>0.32208285214445076</v>
      </c>
    </row>
    <row r="425" spans="1:13" x14ac:dyDescent="0.3">
      <c r="A425" s="17">
        <v>41192.75</v>
      </c>
      <c r="B425" s="13">
        <v>424</v>
      </c>
      <c r="C425" s="15">
        <v>811.56399999999996</v>
      </c>
      <c r="D425" s="15" t="s">
        <v>2</v>
      </c>
      <c r="E425" s="15">
        <f t="shared" si="30"/>
        <v>563.90333333333331</v>
      </c>
      <c r="F425" s="15">
        <f t="shared" si="33"/>
        <v>559.30933333333326</v>
      </c>
      <c r="G425" s="15">
        <f t="shared" si="31"/>
        <v>-252.25466666666671</v>
      </c>
      <c r="H425" s="15">
        <f t="shared" si="34"/>
        <v>252.25466666666671</v>
      </c>
      <c r="I425" s="15">
        <f>SUMSQ($G$8:G425)/(B425-6)</f>
        <v>35732.623188261532</v>
      </c>
      <c r="J425" s="15">
        <f>SUM($H$8:H425)/(B425-6)</f>
        <v>152.74271132376404</v>
      </c>
      <c r="K425" s="15">
        <f t="shared" si="32"/>
        <v>31.082535285777428</v>
      </c>
      <c r="L425" s="15">
        <f>AVERAGE($K$8:K425)</f>
        <v>39.39315757199391</v>
      </c>
      <c r="M425" s="15">
        <f>SUM($G$8:G425)/H425</f>
        <v>-0.6277782769793856</v>
      </c>
    </row>
    <row r="426" spans="1:13" x14ac:dyDescent="0.3">
      <c r="A426" s="17">
        <v>41192.791666666664</v>
      </c>
      <c r="B426" s="13">
        <v>425</v>
      </c>
      <c r="C426" s="15">
        <v>566</v>
      </c>
      <c r="D426" s="15" t="s">
        <v>2</v>
      </c>
      <c r="E426" s="15">
        <f t="shared" si="30"/>
        <v>572.56999999999994</v>
      </c>
      <c r="F426" s="15">
        <f t="shared" si="33"/>
        <v>563.90333333333331</v>
      </c>
      <c r="G426" s="15">
        <f t="shared" si="31"/>
        <v>-2.0966666666666924</v>
      </c>
      <c r="H426" s="15">
        <f t="shared" si="34"/>
        <v>2.0966666666666924</v>
      </c>
      <c r="I426" s="15">
        <f>SUMSQ($G$8:G426)/(B426-6)</f>
        <v>35647.352956335155</v>
      </c>
      <c r="J426" s="15">
        <f>SUM($H$8:H426)/(B426-6)</f>
        <v>152.38317422434375</v>
      </c>
      <c r="K426" s="15">
        <f t="shared" si="32"/>
        <v>0.37043580683157112</v>
      </c>
      <c r="L426" s="15">
        <f>AVERAGE($K$8:K426)</f>
        <v>39.300024584487552</v>
      </c>
      <c r="M426" s="15">
        <f>SUM($G$8:G426)/H426</f>
        <v>-76.52941176470938</v>
      </c>
    </row>
    <row r="427" spans="1:13" x14ac:dyDescent="0.3">
      <c r="A427" s="17">
        <v>41192.833333333336</v>
      </c>
      <c r="B427" s="13">
        <v>426</v>
      </c>
      <c r="C427" s="15">
        <v>392</v>
      </c>
      <c r="D427" s="15" t="s">
        <v>2</v>
      </c>
      <c r="E427" s="15">
        <f t="shared" si="30"/>
        <v>577.90333333333331</v>
      </c>
      <c r="F427" s="15">
        <f t="shared" si="33"/>
        <v>572.56999999999994</v>
      </c>
      <c r="G427" s="15">
        <f t="shared" si="31"/>
        <v>180.56999999999994</v>
      </c>
      <c r="H427" s="15">
        <f t="shared" si="34"/>
        <v>180.56999999999994</v>
      </c>
      <c r="I427" s="15">
        <f>SUMSQ($G$8:G427)/(B427-6)</f>
        <v>35640.11050858198</v>
      </c>
      <c r="J427" s="15">
        <f>SUM($H$8:H427)/(B427-6)</f>
        <v>152.4502857142858</v>
      </c>
      <c r="K427" s="15">
        <f t="shared" si="32"/>
        <v>46.063775510204067</v>
      </c>
      <c r="L427" s="15">
        <f>AVERAGE($K$8:K427)</f>
        <v>39.316128753358306</v>
      </c>
      <c r="M427" s="15">
        <f>SUM($G$8:G427)/H427</f>
        <v>0.11138801203590835</v>
      </c>
    </row>
    <row r="428" spans="1:13" x14ac:dyDescent="0.3">
      <c r="A428" s="17">
        <v>41193.625</v>
      </c>
      <c r="B428" s="13">
        <v>427</v>
      </c>
      <c r="C428" s="15">
        <v>460</v>
      </c>
      <c r="D428" s="15" t="s">
        <v>2</v>
      </c>
      <c r="E428" s="15">
        <f t="shared" si="30"/>
        <v>601.40333333333331</v>
      </c>
      <c r="F428" s="15">
        <f t="shared" si="33"/>
        <v>577.90333333333331</v>
      </c>
      <c r="G428" s="15">
        <f t="shared" si="31"/>
        <v>117.90333333333331</v>
      </c>
      <c r="H428" s="15">
        <f t="shared" si="34"/>
        <v>117.90333333333331</v>
      </c>
      <c r="I428" s="15">
        <f>SUMSQ($G$8:G428)/(B428-6)</f>
        <v>35588.474132103423</v>
      </c>
      <c r="J428" s="15">
        <f>SUM($H$8:H428)/(B428-6)</f>
        <v>152.36822644497238</v>
      </c>
      <c r="K428" s="15">
        <f t="shared" si="32"/>
        <v>25.631159420289851</v>
      </c>
      <c r="L428" s="15">
        <f>AVERAGE($K$8:K428)</f>
        <v>39.283622887959091</v>
      </c>
      <c r="M428" s="15">
        <f>SUM($G$8:G428)/H428</f>
        <v>1.1705917276864435</v>
      </c>
    </row>
    <row r="429" spans="1:13" x14ac:dyDescent="0.3">
      <c r="A429" s="17">
        <v>41193.666666666664</v>
      </c>
      <c r="B429" s="13">
        <v>428</v>
      </c>
      <c r="C429" s="15">
        <v>481</v>
      </c>
      <c r="D429" s="15" t="s">
        <v>2</v>
      </c>
      <c r="E429" s="15">
        <f t="shared" si="30"/>
        <v>592.49866666666674</v>
      </c>
      <c r="F429" s="15">
        <f t="shared" si="33"/>
        <v>601.40333333333331</v>
      </c>
      <c r="G429" s="15">
        <f t="shared" si="31"/>
        <v>120.40333333333331</v>
      </c>
      <c r="H429" s="15">
        <f t="shared" si="34"/>
        <v>120.40333333333331</v>
      </c>
      <c r="I429" s="15">
        <f>SUMSQ($G$8:G429)/(B429-6)</f>
        <v>35538.494247140574</v>
      </c>
      <c r="J429" s="15">
        <f>SUM($H$8:H429)/(B429-6)</f>
        <v>152.2924802527647</v>
      </c>
      <c r="K429" s="15">
        <f t="shared" si="32"/>
        <v>25.031878031878023</v>
      </c>
      <c r="L429" s="15">
        <f>AVERAGE($K$8:K429)</f>
        <v>39.249850980717191</v>
      </c>
      <c r="M429" s="15">
        <f>SUM($G$8:G429)/H429</f>
        <v>2.1462860939618835</v>
      </c>
    </row>
    <row r="430" spans="1:13" x14ac:dyDescent="0.3">
      <c r="A430" s="17">
        <v>41193.708333333336</v>
      </c>
      <c r="B430" s="13">
        <v>429</v>
      </c>
      <c r="C430" s="15">
        <v>827</v>
      </c>
      <c r="D430" s="15" t="s">
        <v>2</v>
      </c>
      <c r="E430" s="15">
        <f t="shared" si="30"/>
        <v>589.59399999999994</v>
      </c>
      <c r="F430" s="15">
        <f t="shared" si="33"/>
        <v>592.49866666666674</v>
      </c>
      <c r="G430" s="15">
        <f t="shared" si="31"/>
        <v>-234.50133333333326</v>
      </c>
      <c r="H430" s="15">
        <f t="shared" si="34"/>
        <v>234.50133333333326</v>
      </c>
      <c r="I430" s="15">
        <f>SUMSQ($G$8:G430)/(B430-6)</f>
        <v>35584.480963660593</v>
      </c>
      <c r="J430" s="15">
        <f>SUM($H$8:H430)/(B430-6)</f>
        <v>152.48682742316794</v>
      </c>
      <c r="K430" s="15">
        <f t="shared" si="32"/>
        <v>28.355663039097127</v>
      </c>
      <c r="L430" s="15">
        <f>AVERAGE($K$8:K430)</f>
        <v>39.224096399294922</v>
      </c>
      <c r="M430" s="15">
        <f>SUM($G$8:G430)/H430</f>
        <v>0.10199799858987578</v>
      </c>
    </row>
    <row r="431" spans="1:13" x14ac:dyDescent="0.3">
      <c r="A431" s="17">
        <v>41193.75</v>
      </c>
      <c r="B431" s="13">
        <v>430</v>
      </c>
      <c r="C431" s="15">
        <v>692</v>
      </c>
      <c r="D431" s="15" t="s">
        <v>2</v>
      </c>
      <c r="E431" s="15">
        <f t="shared" si="30"/>
        <v>569.66666666666663</v>
      </c>
      <c r="F431" s="15">
        <f t="shared" si="33"/>
        <v>589.59399999999994</v>
      </c>
      <c r="G431" s="15">
        <f t="shared" si="31"/>
        <v>-102.40600000000006</v>
      </c>
      <c r="H431" s="15">
        <f t="shared" si="34"/>
        <v>102.40600000000006</v>
      </c>
      <c r="I431" s="15">
        <f>SUMSQ($G$8:G431)/(B431-6)</f>
        <v>35525.288765246296</v>
      </c>
      <c r="J431" s="15">
        <f>SUM($H$8:H431)/(B431-6)</f>
        <v>152.36871226415104</v>
      </c>
      <c r="K431" s="15">
        <f t="shared" si="32"/>
        <v>14.798554913294806</v>
      </c>
      <c r="L431" s="15">
        <f>AVERAGE($K$8:K431)</f>
        <v>39.166488990129821</v>
      </c>
      <c r="M431" s="15">
        <f>SUM($G$8:G431)/H431</f>
        <v>-0.76643295640238562</v>
      </c>
    </row>
    <row r="432" spans="1:13" x14ac:dyDescent="0.3">
      <c r="A432" s="17">
        <v>41193.791666666664</v>
      </c>
      <c r="B432" s="13">
        <v>431</v>
      </c>
      <c r="C432" s="15">
        <v>579.56399999999996</v>
      </c>
      <c r="D432" s="15" t="s">
        <v>2</v>
      </c>
      <c r="E432" s="15">
        <f t="shared" si="30"/>
        <v>571.92733333333331</v>
      </c>
      <c r="F432" s="15">
        <f t="shared" si="33"/>
        <v>569.66666666666663</v>
      </c>
      <c r="G432" s="15">
        <f t="shared" si="31"/>
        <v>-9.8973333333333358</v>
      </c>
      <c r="H432" s="15">
        <f t="shared" si="34"/>
        <v>9.8973333333333358</v>
      </c>
      <c r="I432" s="15">
        <f>SUMSQ($G$8:G432)/(B432-6)</f>
        <v>35441.93033805069</v>
      </c>
      <c r="J432" s="15">
        <f>SUM($H$8:H432)/(B432-6)</f>
        <v>152.03348549019617</v>
      </c>
      <c r="K432" s="15">
        <f t="shared" si="32"/>
        <v>1.7077205163421705</v>
      </c>
      <c r="L432" s="15">
        <f>AVERAGE($K$8:K432)</f>
        <v>39.078350711367968</v>
      </c>
      <c r="M432" s="15">
        <f>SUM($G$8:G432)/H432</f>
        <v>-8.9301495352292939</v>
      </c>
    </row>
    <row r="433" spans="1:13" x14ac:dyDescent="0.3">
      <c r="A433" s="17">
        <v>41193.833333333336</v>
      </c>
      <c r="B433" s="13">
        <v>432</v>
      </c>
      <c r="C433" s="15">
        <v>415</v>
      </c>
      <c r="D433" s="15" t="s">
        <v>2</v>
      </c>
      <c r="E433" s="15">
        <f t="shared" si="30"/>
        <v>575.76066666666668</v>
      </c>
      <c r="F433" s="15">
        <f t="shared" si="33"/>
        <v>571.92733333333331</v>
      </c>
      <c r="G433" s="15">
        <f t="shared" si="31"/>
        <v>156.92733333333331</v>
      </c>
      <c r="H433" s="15">
        <f t="shared" si="34"/>
        <v>156.92733333333331</v>
      </c>
      <c r="I433" s="15">
        <f>SUMSQ($G$8:G433)/(B433-6)</f>
        <v>35416.541271405287</v>
      </c>
      <c r="J433" s="15">
        <f>SUM($H$8:H433)/(B433-6)</f>
        <v>152.04497339593124</v>
      </c>
      <c r="K433" s="15">
        <f t="shared" si="32"/>
        <v>37.813815261044169</v>
      </c>
      <c r="L433" s="15">
        <f>AVERAGE($K$8:K433)</f>
        <v>39.075382318292093</v>
      </c>
      <c r="M433" s="15">
        <f>SUM($G$8:G433)/H433</f>
        <v>0.43677965597659152</v>
      </c>
    </row>
    <row r="434" spans="1:13" x14ac:dyDescent="0.3">
      <c r="A434" s="17">
        <v>41194.625</v>
      </c>
      <c r="B434" s="13">
        <v>433</v>
      </c>
      <c r="C434" s="15">
        <v>455</v>
      </c>
      <c r="D434" s="15" t="s">
        <v>2</v>
      </c>
      <c r="E434" s="15">
        <f t="shared" si="30"/>
        <v>574.92733333333331</v>
      </c>
      <c r="F434" s="15">
        <f t="shared" si="33"/>
        <v>575.76066666666668</v>
      </c>
      <c r="G434" s="15">
        <f t="shared" si="31"/>
        <v>120.76066666666668</v>
      </c>
      <c r="H434" s="15">
        <f t="shared" si="34"/>
        <v>120.76066666666668</v>
      </c>
      <c r="I434" s="15">
        <f>SUMSQ($G$8:G434)/(B434-6)</f>
        <v>35367.751101246911</v>
      </c>
      <c r="J434" s="15">
        <f>SUM($H$8:H434)/(B434-6)</f>
        <v>151.9717080405934</v>
      </c>
      <c r="K434" s="15">
        <f t="shared" si="32"/>
        <v>26.540805860805865</v>
      </c>
      <c r="L434" s="15">
        <f>AVERAGE($K$8:K434)</f>
        <v>39.046027338297975</v>
      </c>
      <c r="M434" s="15">
        <f>SUM($G$8:G434)/H434</f>
        <v>1.5675909926520546</v>
      </c>
    </row>
    <row r="435" spans="1:13" x14ac:dyDescent="0.3">
      <c r="A435" s="17">
        <v>41194.666666666664</v>
      </c>
      <c r="B435" s="13">
        <v>434</v>
      </c>
      <c r="C435" s="15">
        <v>520</v>
      </c>
      <c r="D435" s="15" t="s">
        <v>2</v>
      </c>
      <c r="E435" s="15">
        <f t="shared" si="30"/>
        <v>581.42733333333331</v>
      </c>
      <c r="F435" s="15">
        <f t="shared" si="33"/>
        <v>574.92733333333331</v>
      </c>
      <c r="G435" s="15">
        <f t="shared" si="31"/>
        <v>54.927333333333308</v>
      </c>
      <c r="H435" s="15">
        <f t="shared" si="34"/>
        <v>54.927333333333308</v>
      </c>
      <c r="I435" s="15">
        <f>SUMSQ($G$8:G435)/(B435-6)</f>
        <v>35292.165262101735</v>
      </c>
      <c r="J435" s="15">
        <f>SUM($H$8:H435)/(B435-6)</f>
        <v>151.74496884735211</v>
      </c>
      <c r="K435" s="15">
        <f t="shared" si="32"/>
        <v>10.562948717948712</v>
      </c>
      <c r="L435" s="15">
        <f>AVERAGE($K$8:K435)</f>
        <v>38.979478089185015</v>
      </c>
      <c r="M435" s="15">
        <f>SUM($G$8:G435)/H435</f>
        <v>4.4464322559501159</v>
      </c>
    </row>
    <row r="436" spans="1:13" x14ac:dyDescent="0.3">
      <c r="A436" s="17">
        <v>41194.708333333336</v>
      </c>
      <c r="B436" s="13">
        <v>435</v>
      </c>
      <c r="C436" s="15">
        <v>837</v>
      </c>
      <c r="D436" s="15" t="s">
        <v>2</v>
      </c>
      <c r="E436" s="15">
        <f t="shared" si="30"/>
        <v>583.09399999999994</v>
      </c>
      <c r="F436" s="15">
        <f t="shared" si="33"/>
        <v>581.42733333333331</v>
      </c>
      <c r="G436" s="15">
        <f t="shared" si="31"/>
        <v>-255.57266666666669</v>
      </c>
      <c r="H436" s="15">
        <f t="shared" si="34"/>
        <v>255.57266666666669</v>
      </c>
      <c r="I436" s="15">
        <f>SUMSQ($G$8:G436)/(B436-6)</f>
        <v>35362.154126169349</v>
      </c>
      <c r="J436" s="15">
        <f>SUM($H$8:H436)/(B436-6)</f>
        <v>151.98699145299156</v>
      </c>
      <c r="K436" s="15">
        <f t="shared" si="32"/>
        <v>30.534368777379534</v>
      </c>
      <c r="L436" s="15">
        <f>AVERAGE($K$8:K436)</f>
        <v>38.959792519693622</v>
      </c>
      <c r="M436" s="15">
        <f>SUM($G$8:G436)/H436</f>
        <v>-4.4378767682548774E-2</v>
      </c>
    </row>
    <row r="437" spans="1:13" x14ac:dyDescent="0.3">
      <c r="A437" s="17">
        <v>41194.75</v>
      </c>
      <c r="B437" s="13">
        <v>436</v>
      </c>
      <c r="C437" s="15">
        <v>642</v>
      </c>
      <c r="D437" s="15" t="s">
        <v>2</v>
      </c>
      <c r="E437" s="15">
        <f t="shared" si="30"/>
        <v>574.76066666666668</v>
      </c>
      <c r="F437" s="15">
        <f t="shared" si="33"/>
        <v>583.09399999999994</v>
      </c>
      <c r="G437" s="15">
        <f t="shared" si="31"/>
        <v>-58.906000000000063</v>
      </c>
      <c r="H437" s="15">
        <f t="shared" si="34"/>
        <v>58.906000000000063</v>
      </c>
      <c r="I437" s="15">
        <f>SUMSQ($G$8:G437)/(B437-6)</f>
        <v>35287.986132471284</v>
      </c>
      <c r="J437" s="15">
        <f>SUM($H$8:H437)/(B437-6)</f>
        <v>151.77052403100785</v>
      </c>
      <c r="K437" s="15">
        <f t="shared" si="32"/>
        <v>9.1753894080996989</v>
      </c>
      <c r="L437" s="15">
        <f>AVERAGE($K$8:K437)</f>
        <v>38.890526465945733</v>
      </c>
      <c r="M437" s="15">
        <f>SUM($G$8:G437)/H437</f>
        <v>-1.192544053237522</v>
      </c>
    </row>
    <row r="438" spans="1:13" x14ac:dyDescent="0.3">
      <c r="A438" s="17">
        <v>41194.791666666664</v>
      </c>
      <c r="B438" s="13">
        <v>437</v>
      </c>
      <c r="C438" s="15">
        <v>493</v>
      </c>
      <c r="D438" s="15" t="s">
        <v>2</v>
      </c>
      <c r="E438" s="15">
        <f t="shared" si="30"/>
        <v>560.33333333333337</v>
      </c>
      <c r="F438" s="15">
        <f t="shared" si="33"/>
        <v>574.76066666666668</v>
      </c>
      <c r="G438" s="15">
        <f t="shared" si="31"/>
        <v>81.76066666666668</v>
      </c>
      <c r="H438" s="15">
        <f t="shared" si="34"/>
        <v>81.76066666666668</v>
      </c>
      <c r="I438" s="15">
        <f>SUMSQ($G$8:G438)/(B438-6)</f>
        <v>35221.621446813064</v>
      </c>
      <c r="J438" s="15">
        <f>SUM($H$8:H438)/(B438-6)</f>
        <v>151.60808816705347</v>
      </c>
      <c r="K438" s="15">
        <f t="shared" si="32"/>
        <v>16.584313725490198</v>
      </c>
      <c r="L438" s="15">
        <f>AVERAGE($K$8:K438)</f>
        <v>38.83877191202356</v>
      </c>
      <c r="M438" s="15">
        <f>SUM($G$8:G438)/H438</f>
        <v>0.14080935413104675</v>
      </c>
    </row>
    <row r="439" spans="1:13" x14ac:dyDescent="0.3">
      <c r="A439" s="17">
        <v>41194.833333333336</v>
      </c>
      <c r="B439" s="13">
        <v>438</v>
      </c>
      <c r="C439" s="15">
        <v>308</v>
      </c>
      <c r="D439" s="15" t="s">
        <v>2</v>
      </c>
      <c r="E439" s="15">
        <f t="shared" si="30"/>
        <v>542.5</v>
      </c>
      <c r="F439" s="15">
        <f t="shared" si="33"/>
        <v>560.33333333333337</v>
      </c>
      <c r="G439" s="15">
        <f t="shared" si="31"/>
        <v>252.33333333333337</v>
      </c>
      <c r="H439" s="15">
        <f t="shared" si="34"/>
        <v>252.33333333333337</v>
      </c>
      <c r="I439" s="15">
        <f>SUMSQ($G$8:G439)/(B439-6)</f>
        <v>35287.479061776714</v>
      </c>
      <c r="J439" s="15">
        <f>SUM($H$8:H439)/(B439-6)</f>
        <v>151.84124845679023</v>
      </c>
      <c r="K439" s="15">
        <f t="shared" si="32"/>
        <v>81.926406926406941</v>
      </c>
      <c r="L439" s="15">
        <f>AVERAGE($K$8:K439)</f>
        <v>38.938511807890187</v>
      </c>
      <c r="M439" s="15">
        <f>SUM($G$8:G439)/H439</f>
        <v>1.0456248348744668</v>
      </c>
    </row>
    <row r="440" spans="1:13" x14ac:dyDescent="0.3">
      <c r="A440" s="17">
        <v>41195.625</v>
      </c>
      <c r="B440" s="13">
        <v>439</v>
      </c>
      <c r="C440" s="15">
        <v>499</v>
      </c>
      <c r="D440" s="15" t="s">
        <v>2</v>
      </c>
      <c r="E440" s="15">
        <f t="shared" si="30"/>
        <v>549.83333333333337</v>
      </c>
      <c r="F440" s="15">
        <f t="shared" si="33"/>
        <v>542.5</v>
      </c>
      <c r="G440" s="15">
        <f t="shared" si="31"/>
        <v>43.5</v>
      </c>
      <c r="H440" s="15">
        <f t="shared" si="34"/>
        <v>43.5</v>
      </c>
      <c r="I440" s="15">
        <f>SUMSQ($G$8:G440)/(B440-6)</f>
        <v>35210.353821449287</v>
      </c>
      <c r="J440" s="15">
        <f>SUM($H$8:H440)/(B440-6)</f>
        <v>151.5910377213242</v>
      </c>
      <c r="K440" s="15">
        <f t="shared" si="32"/>
        <v>8.7174348697394795</v>
      </c>
      <c r="L440" s="15">
        <f>AVERAGE($K$8:K440)</f>
        <v>38.868717172929102</v>
      </c>
      <c r="M440" s="15">
        <f>SUM($G$8:G440)/H440</f>
        <v>7.0654252873561036</v>
      </c>
    </row>
    <row r="441" spans="1:13" x14ac:dyDescent="0.3">
      <c r="A441" s="17">
        <v>41195.666666666664</v>
      </c>
      <c r="B441" s="13">
        <v>440</v>
      </c>
      <c r="C441" s="15">
        <v>534.428</v>
      </c>
      <c r="D441" s="15" t="s">
        <v>2</v>
      </c>
      <c r="E441" s="15">
        <f t="shared" si="30"/>
        <v>552.23799999999994</v>
      </c>
      <c r="F441" s="15">
        <f t="shared" si="33"/>
        <v>549.83333333333337</v>
      </c>
      <c r="G441" s="15">
        <f t="shared" si="31"/>
        <v>15.405333333333374</v>
      </c>
      <c r="H441" s="15">
        <f t="shared" si="34"/>
        <v>15.405333333333374</v>
      </c>
      <c r="I441" s="15">
        <f>SUMSQ($G$8:G441)/(B441-6)</f>
        <v>35129.770804107495</v>
      </c>
      <c r="J441" s="15">
        <f>SUM($H$8:H441)/(B441-6)</f>
        <v>151.27724577572974</v>
      </c>
      <c r="K441" s="15">
        <f t="shared" si="32"/>
        <v>2.8825834973716522</v>
      </c>
      <c r="L441" s="15">
        <f>AVERAGE($K$8:K441)</f>
        <v>38.785799814229662</v>
      </c>
      <c r="M441" s="15">
        <f>SUM($G$8:G441)/H441</f>
        <v>20.950623160809439</v>
      </c>
    </row>
    <row r="442" spans="1:13" x14ac:dyDescent="0.3">
      <c r="A442" s="17">
        <v>41195.708333333336</v>
      </c>
      <c r="B442" s="13">
        <v>441</v>
      </c>
      <c r="C442" s="15">
        <v>528</v>
      </c>
      <c r="D442" s="15" t="s">
        <v>2</v>
      </c>
      <c r="E442" s="15">
        <f t="shared" si="30"/>
        <v>500.738</v>
      </c>
      <c r="F442" s="15">
        <f t="shared" si="33"/>
        <v>552.23799999999994</v>
      </c>
      <c r="G442" s="15">
        <f t="shared" si="31"/>
        <v>24.237999999999943</v>
      </c>
      <c r="H442" s="15">
        <f t="shared" si="34"/>
        <v>24.237999999999943</v>
      </c>
      <c r="I442" s="15">
        <f>SUMSQ($G$8:G442)/(B442-6)</f>
        <v>35050.363240521045</v>
      </c>
      <c r="J442" s="15">
        <f>SUM($H$8:H442)/(B442-6)</f>
        <v>150.98520153256715</v>
      </c>
      <c r="K442" s="15">
        <f t="shared" si="32"/>
        <v>4.5905303030302917</v>
      </c>
      <c r="L442" s="15">
        <f>AVERAGE($K$8:K442)</f>
        <v>38.707189999261388</v>
      </c>
      <c r="M442" s="15">
        <f>SUM($G$8:G442)/H442</f>
        <v>14.315922655884341</v>
      </c>
    </row>
    <row r="443" spans="1:13" x14ac:dyDescent="0.3">
      <c r="A443" s="17">
        <v>41195.75</v>
      </c>
      <c r="B443" s="13">
        <v>442</v>
      </c>
      <c r="C443" s="15">
        <v>473</v>
      </c>
      <c r="D443" s="15" t="s">
        <v>2</v>
      </c>
      <c r="E443" s="15">
        <f t="shared" si="30"/>
        <v>472.57133333333331</v>
      </c>
      <c r="F443" s="15">
        <f t="shared" si="33"/>
        <v>500.738</v>
      </c>
      <c r="G443" s="15">
        <f t="shared" si="31"/>
        <v>27.738</v>
      </c>
      <c r="H443" s="15">
        <f t="shared" si="34"/>
        <v>27.738</v>
      </c>
      <c r="I443" s="15">
        <f>SUMSQ($G$8:G443)/(B443-6)</f>
        <v>34971.737170345536</v>
      </c>
      <c r="J443" s="15">
        <f>SUM($H$8:H443)/(B443-6)</f>
        <v>150.7025244648319</v>
      </c>
      <c r="K443" s="15">
        <f t="shared" si="32"/>
        <v>5.8642706131078217</v>
      </c>
      <c r="L443" s="15">
        <f>AVERAGE($K$8:K443)</f>
        <v>38.631862202504152</v>
      </c>
      <c r="M443" s="15">
        <f>SUM($G$8:G443)/H443</f>
        <v>13.509529646453379</v>
      </c>
    </row>
    <row r="444" spans="1:13" x14ac:dyDescent="0.3">
      <c r="A444" s="17">
        <v>41195.791666666664</v>
      </c>
      <c r="B444" s="13">
        <v>443</v>
      </c>
      <c r="C444" s="15">
        <v>332</v>
      </c>
      <c r="D444" s="15" t="s">
        <v>2</v>
      </c>
      <c r="E444" s="15">
        <f t="shared" si="30"/>
        <v>445.738</v>
      </c>
      <c r="F444" s="15">
        <f t="shared" si="33"/>
        <v>472.57133333333331</v>
      </c>
      <c r="G444" s="15">
        <f t="shared" si="31"/>
        <v>140.57133333333331</v>
      </c>
      <c r="H444" s="15">
        <f t="shared" si="34"/>
        <v>140.57133333333331</v>
      </c>
      <c r="I444" s="15">
        <f>SUMSQ($G$8:G444)/(B444-6)</f>
        <v>34936.928389074972</v>
      </c>
      <c r="J444" s="15">
        <f>SUM($H$8:H444)/(B444-6)</f>
        <v>150.67934096109846</v>
      </c>
      <c r="K444" s="15">
        <f t="shared" si="32"/>
        <v>42.340763052208828</v>
      </c>
      <c r="L444" s="15">
        <f>AVERAGE($K$8:K444)</f>
        <v>38.640349389803248</v>
      </c>
      <c r="M444" s="15">
        <f>SUM($G$8:G444)/H444</f>
        <v>3.6657450309925013</v>
      </c>
    </row>
    <row r="445" spans="1:13" x14ac:dyDescent="0.3">
      <c r="A445" s="17">
        <v>41195.833333333336</v>
      </c>
      <c r="B445" s="13">
        <v>444</v>
      </c>
      <c r="C445" s="15">
        <v>255</v>
      </c>
      <c r="D445" s="15" t="s">
        <v>2</v>
      </c>
      <c r="E445" s="15">
        <f t="shared" si="30"/>
        <v>436.90466666666663</v>
      </c>
      <c r="F445" s="15">
        <f t="shared" si="33"/>
        <v>445.738</v>
      </c>
      <c r="G445" s="15">
        <f t="shared" si="31"/>
        <v>190.738</v>
      </c>
      <c r="H445" s="15">
        <f t="shared" si="34"/>
        <v>190.738</v>
      </c>
      <c r="I445" s="15">
        <f>SUMSQ($G$8:G445)/(B445-6)</f>
        <v>34940.225321163845</v>
      </c>
      <c r="J445" s="15">
        <f>SUM($H$8:H445)/(B445-6)</f>
        <v>150.77079908675805</v>
      </c>
      <c r="K445" s="15">
        <f t="shared" si="32"/>
        <v>74.799215686274508</v>
      </c>
      <c r="L445" s="15">
        <f>AVERAGE($K$8:K445)</f>
        <v>38.722903879064596</v>
      </c>
      <c r="M445" s="15">
        <f>SUM($G$8:G445)/H445</f>
        <v>3.7016046444161996</v>
      </c>
    </row>
    <row r="446" spans="1:13" x14ac:dyDescent="0.3">
      <c r="A446" s="17">
        <v>41196.625</v>
      </c>
      <c r="B446" s="13">
        <v>445</v>
      </c>
      <c r="C446" s="15">
        <v>499</v>
      </c>
      <c r="D446" s="15" t="s">
        <v>2</v>
      </c>
      <c r="E446" s="15">
        <f t="shared" si="30"/>
        <v>436.90466666666663</v>
      </c>
      <c r="F446" s="15">
        <f t="shared" si="33"/>
        <v>436.90466666666663</v>
      </c>
      <c r="G446" s="15">
        <f t="shared" si="31"/>
        <v>-62.095333333333372</v>
      </c>
      <c r="H446" s="15">
        <f t="shared" si="34"/>
        <v>62.095333333333372</v>
      </c>
      <c r="I446" s="15">
        <f>SUMSQ($G$8:G446)/(B446-6)</f>
        <v>34869.418043488702</v>
      </c>
      <c r="J446" s="15">
        <f>SUM($H$8:H446)/(B446-6)</f>
        <v>150.56880485952931</v>
      </c>
      <c r="K446" s="15">
        <f t="shared" si="32"/>
        <v>12.443954575818312</v>
      </c>
      <c r="L446" s="15">
        <f>AVERAGE($K$8:K446)</f>
        <v>38.663042946710959</v>
      </c>
      <c r="M446" s="15">
        <f>SUM($G$8:G446)/H446</f>
        <v>10.370204953673221</v>
      </c>
    </row>
    <row r="447" spans="1:13" x14ac:dyDescent="0.3">
      <c r="A447" s="17">
        <v>41196.666666666664</v>
      </c>
      <c r="B447" s="13">
        <v>446</v>
      </c>
      <c r="C447" s="15">
        <v>534.428</v>
      </c>
      <c r="D447" s="15" t="s">
        <v>2</v>
      </c>
      <c r="E447" s="15">
        <f t="shared" si="30"/>
        <v>436.90466666666663</v>
      </c>
      <c r="F447" s="15">
        <f t="shared" si="33"/>
        <v>436.90466666666663</v>
      </c>
      <c r="G447" s="15">
        <f t="shared" si="31"/>
        <v>-97.523333333333369</v>
      </c>
      <c r="H447" s="15">
        <f t="shared" si="34"/>
        <v>97.523333333333369</v>
      </c>
      <c r="I447" s="15">
        <f>SUMSQ($G$8:G447)/(B447-6)</f>
        <v>34811.784821899964</v>
      </c>
      <c r="J447" s="15">
        <f>SUM($H$8:H447)/(B447-6)</f>
        <v>150.44824696969704</v>
      </c>
      <c r="K447" s="15">
        <f t="shared" si="32"/>
        <v>18.248170629782379</v>
      </c>
      <c r="L447" s="15">
        <f>AVERAGE($K$8:K447)</f>
        <v>38.616645509627034</v>
      </c>
      <c r="M447" s="15">
        <f>SUM($G$8:G447)/H447</f>
        <v>5.602946303448646</v>
      </c>
    </row>
    <row r="448" spans="1:13" x14ac:dyDescent="0.3">
      <c r="A448" s="17">
        <v>41196.708333333336</v>
      </c>
      <c r="B448" s="13">
        <v>447</v>
      </c>
      <c r="C448" s="15">
        <v>539</v>
      </c>
      <c r="D448" s="15" t="s">
        <v>2</v>
      </c>
      <c r="E448" s="15">
        <f t="shared" si="30"/>
        <v>438.738</v>
      </c>
      <c r="F448" s="15">
        <f t="shared" si="33"/>
        <v>436.90466666666663</v>
      </c>
      <c r="G448" s="15">
        <f t="shared" si="31"/>
        <v>-102.09533333333337</v>
      </c>
      <c r="H448" s="15">
        <f t="shared" si="34"/>
        <v>102.09533333333337</v>
      </c>
      <c r="I448" s="15">
        <f>SUMSQ($G$8:G448)/(B448-6)</f>
        <v>34756.482491438619</v>
      </c>
      <c r="J448" s="15">
        <f>SUM($H$8:H448)/(B448-6)</f>
        <v>150.33860317460324</v>
      </c>
      <c r="K448" s="15">
        <f t="shared" si="32"/>
        <v>18.941620284477434</v>
      </c>
      <c r="L448" s="15">
        <f>AVERAGE($K$8:K448)</f>
        <v>38.572030939955489</v>
      </c>
      <c r="M448" s="15">
        <f>SUM($G$8:G448)/H448</f>
        <v>4.3520369850400291</v>
      </c>
    </row>
    <row r="449" spans="1:13" x14ac:dyDescent="0.3">
      <c r="A449" s="17">
        <v>41196.75</v>
      </c>
      <c r="B449" s="13">
        <v>448</v>
      </c>
      <c r="C449" s="15">
        <v>453</v>
      </c>
      <c r="D449" s="15" t="s">
        <v>2</v>
      </c>
      <c r="E449" s="15">
        <f t="shared" si="30"/>
        <v>435.40466666666663</v>
      </c>
      <c r="F449" s="15">
        <f t="shared" si="33"/>
        <v>438.738</v>
      </c>
      <c r="G449" s="15">
        <f t="shared" si="31"/>
        <v>-14.262</v>
      </c>
      <c r="H449" s="15">
        <f t="shared" si="34"/>
        <v>14.262</v>
      </c>
      <c r="I449" s="15">
        <f>SUMSQ($G$8:G449)/(B449-6)</f>
        <v>34678.308107168392</v>
      </c>
      <c r="J449" s="15">
        <f>SUM($H$8:H449)/(B449-6)</f>
        <v>150.03073755656115</v>
      </c>
      <c r="K449" s="15">
        <f t="shared" si="32"/>
        <v>3.1483443708609276</v>
      </c>
      <c r="L449" s="15">
        <f>AVERAGE($K$8:K449)</f>
        <v>38.491886852695096</v>
      </c>
      <c r="M449" s="15">
        <f>SUM($G$8:G449)/H449</f>
        <v>30.154302809329472</v>
      </c>
    </row>
    <row r="450" spans="1:13" x14ac:dyDescent="0.3">
      <c r="A450" s="17">
        <v>41196.791666666664</v>
      </c>
      <c r="B450" s="13">
        <v>449</v>
      </c>
      <c r="C450" s="15">
        <v>336</v>
      </c>
      <c r="D450" s="15" t="s">
        <v>2</v>
      </c>
      <c r="E450" s="15">
        <f t="shared" si="30"/>
        <v>436.07133333333331</v>
      </c>
      <c r="F450" s="15">
        <f t="shared" si="33"/>
        <v>435.40466666666663</v>
      </c>
      <c r="G450" s="15">
        <f t="shared" si="31"/>
        <v>99.404666666666628</v>
      </c>
      <c r="H450" s="15">
        <f t="shared" si="34"/>
        <v>99.404666666666628</v>
      </c>
      <c r="I450" s="15">
        <f>SUMSQ($G$8:G450)/(B450-6)</f>
        <v>34622.33289192673</v>
      </c>
      <c r="J450" s="15">
        <f>SUM($H$8:H450)/(B450-6)</f>
        <v>149.91645748683226</v>
      </c>
      <c r="K450" s="15">
        <f t="shared" si="32"/>
        <v>29.584722222222208</v>
      </c>
      <c r="L450" s="15">
        <f>AVERAGE($K$8:K450)</f>
        <v>38.471780386260619</v>
      </c>
      <c r="M450" s="15">
        <f>SUM($G$8:G450)/H450</f>
        <v>5.3263629474135055</v>
      </c>
    </row>
    <row r="451" spans="1:13" x14ac:dyDescent="0.3">
      <c r="A451" s="17">
        <v>41196.833333333336</v>
      </c>
      <c r="B451" s="13">
        <v>450</v>
      </c>
      <c r="C451" s="15">
        <v>246</v>
      </c>
      <c r="D451" s="15" t="s">
        <v>2</v>
      </c>
      <c r="E451" s="15">
        <f t="shared" si="30"/>
        <v>434.57133333333331</v>
      </c>
      <c r="F451" s="15">
        <f t="shared" si="33"/>
        <v>436.07133333333331</v>
      </c>
      <c r="G451" s="15">
        <f t="shared" si="31"/>
        <v>190.07133333333331</v>
      </c>
      <c r="H451" s="15">
        <f t="shared" si="34"/>
        <v>190.07133333333331</v>
      </c>
      <c r="I451" s="15">
        <f>SUMSQ($G$8:G451)/(B451-6)</f>
        <v>34625.722033510472</v>
      </c>
      <c r="J451" s="15">
        <f>SUM($H$8:H451)/(B451-6)</f>
        <v>150.00689639639648</v>
      </c>
      <c r="K451" s="15">
        <f t="shared" si="32"/>
        <v>77.264769647696468</v>
      </c>
      <c r="L451" s="15">
        <f>AVERAGE($K$8:K451)</f>
        <v>38.559151983696282</v>
      </c>
      <c r="M451" s="15">
        <f>SUM($G$8:G451)/H451</f>
        <v>3.7856138221789903</v>
      </c>
    </row>
    <row r="452" spans="1:13" x14ac:dyDescent="0.3">
      <c r="A452" s="17">
        <v>41197.625</v>
      </c>
      <c r="B452" s="13">
        <v>451</v>
      </c>
      <c r="C452" s="15">
        <v>260</v>
      </c>
      <c r="D452" s="15" t="s">
        <v>2</v>
      </c>
      <c r="E452" s="15">
        <f t="shared" si="30"/>
        <v>394.738</v>
      </c>
      <c r="F452" s="15">
        <f t="shared" si="33"/>
        <v>434.57133333333331</v>
      </c>
      <c r="G452" s="15">
        <f t="shared" si="31"/>
        <v>174.57133333333331</v>
      </c>
      <c r="H452" s="15">
        <f t="shared" si="34"/>
        <v>174.57133333333331</v>
      </c>
      <c r="I452" s="15">
        <f>SUMSQ($G$8:G452)/(B452-6)</f>
        <v>34616.394906293099</v>
      </c>
      <c r="J452" s="15">
        <f>SUM($H$8:H452)/(B452-6)</f>
        <v>150.0620973782772</v>
      </c>
      <c r="K452" s="15">
        <f t="shared" si="32"/>
        <v>67.142820512820506</v>
      </c>
      <c r="L452" s="15">
        <f>AVERAGE($K$8:K452)</f>
        <v>38.623384946683082</v>
      </c>
      <c r="M452" s="15">
        <f>SUM($G$8:G452)/H452</f>
        <v>5.1217343817426508</v>
      </c>
    </row>
    <row r="453" spans="1:13" x14ac:dyDescent="0.3">
      <c r="A453" s="17">
        <v>41197.666666666664</v>
      </c>
      <c r="B453" s="13">
        <v>452</v>
      </c>
      <c r="C453" s="15">
        <v>447</v>
      </c>
      <c r="D453" s="15" t="s">
        <v>2</v>
      </c>
      <c r="E453" s="15">
        <f t="shared" si="30"/>
        <v>380.16666666666669</v>
      </c>
      <c r="F453" s="15">
        <f t="shared" si="33"/>
        <v>394.738</v>
      </c>
      <c r="G453" s="15">
        <f t="shared" si="31"/>
        <v>-52.262</v>
      </c>
      <c r="H453" s="15">
        <f t="shared" si="34"/>
        <v>52.262</v>
      </c>
      <c r="I453" s="15">
        <f>SUMSQ($G$8:G453)/(B453-6)</f>
        <v>34544.90369942697</v>
      </c>
      <c r="J453" s="15">
        <f>SUM($H$8:H453)/(B453-6)</f>
        <v>149.8428146487295</v>
      </c>
      <c r="K453" s="15">
        <f t="shared" si="32"/>
        <v>11.6917225950783</v>
      </c>
      <c r="L453" s="15">
        <f>AVERAGE($K$8:K453)</f>
        <v>38.563000053518046</v>
      </c>
      <c r="M453" s="15">
        <f>SUM($G$8:G453)/H453</f>
        <v>16.108185679843675</v>
      </c>
    </row>
    <row r="454" spans="1:13" x14ac:dyDescent="0.3">
      <c r="A454" s="17">
        <v>41197.708333333336</v>
      </c>
      <c r="B454" s="13">
        <v>453</v>
      </c>
      <c r="C454" s="15">
        <v>766</v>
      </c>
      <c r="D454" s="15" t="s">
        <v>2</v>
      </c>
      <c r="E454" s="15">
        <f t="shared" si="30"/>
        <v>418</v>
      </c>
      <c r="F454" s="15">
        <f t="shared" si="33"/>
        <v>380.16666666666669</v>
      </c>
      <c r="G454" s="15">
        <f t="shared" si="31"/>
        <v>-385.83333333333331</v>
      </c>
      <c r="H454" s="15">
        <f t="shared" si="34"/>
        <v>385.83333333333331</v>
      </c>
      <c r="I454" s="15">
        <f>SUMSQ($G$8:G454)/(B454-6)</f>
        <v>34800.658637708148</v>
      </c>
      <c r="J454" s="15">
        <f>SUM($H$8:H454)/(B454-6)</f>
        <v>150.37075764354964</v>
      </c>
      <c r="K454" s="15">
        <f t="shared" si="32"/>
        <v>50.369886858137512</v>
      </c>
      <c r="L454" s="15">
        <f>AVERAGE($K$8:K454)</f>
        <v>38.589413670530618</v>
      </c>
      <c r="M454" s="15">
        <f>SUM($G$8:G454)/H454</f>
        <v>1.1818902807775127</v>
      </c>
    </row>
    <row r="455" spans="1:13" x14ac:dyDescent="0.3">
      <c r="A455" s="17">
        <v>41197.75</v>
      </c>
      <c r="B455" s="13">
        <v>454</v>
      </c>
      <c r="C455" s="15">
        <v>592</v>
      </c>
      <c r="D455" s="15" t="s">
        <v>2</v>
      </c>
      <c r="E455" s="15">
        <f t="shared" ref="E455:E518" si="35">AVERAGE(C450:C455)</f>
        <v>441.16666666666669</v>
      </c>
      <c r="F455" s="15">
        <f t="shared" si="33"/>
        <v>418</v>
      </c>
      <c r="G455" s="15">
        <f t="shared" si="31"/>
        <v>-174</v>
      </c>
      <c r="H455" s="15">
        <f t="shared" si="34"/>
        <v>174</v>
      </c>
      <c r="I455" s="15">
        <f>SUMSQ($G$8:G455)/(B455-6)</f>
        <v>34790.558953248976</v>
      </c>
      <c r="J455" s="15">
        <f>SUM($H$8:H455)/(B455-6)</f>
        <v>150.4235014880953</v>
      </c>
      <c r="K455" s="15">
        <f t="shared" si="32"/>
        <v>29.391891891891891</v>
      </c>
      <c r="L455" s="15">
        <f>AVERAGE($K$8:K455)</f>
        <v>38.568883487989019</v>
      </c>
      <c r="M455" s="15">
        <f>SUM($G$8:G455)/H455</f>
        <v>1.6207624521072237</v>
      </c>
    </row>
    <row r="456" spans="1:13" x14ac:dyDescent="0.3">
      <c r="A456" s="17">
        <v>41197.791666666664</v>
      </c>
      <c r="B456" s="13">
        <v>455</v>
      </c>
      <c r="C456" s="15">
        <v>239</v>
      </c>
      <c r="D456" s="15" t="s">
        <v>2</v>
      </c>
      <c r="E456" s="15">
        <f t="shared" si="35"/>
        <v>425</v>
      </c>
      <c r="F456" s="15">
        <f t="shared" si="33"/>
        <v>441.16666666666669</v>
      </c>
      <c r="G456" s="15">
        <f t="shared" ref="G456:G519" si="36">F456-C456</f>
        <v>202.16666666666669</v>
      </c>
      <c r="H456" s="15">
        <f t="shared" si="34"/>
        <v>202.16666666666669</v>
      </c>
      <c r="I456" s="15">
        <f>SUMSQ($G$8:G456)/(B456-6)</f>
        <v>34804.101942464702</v>
      </c>
      <c r="J456" s="15">
        <f>SUM($H$8:H456)/(B456-6)</f>
        <v>150.53874239049748</v>
      </c>
      <c r="K456" s="15">
        <f t="shared" ref="K456:K519" si="37">H456/C456*100</f>
        <v>84.588563458856356</v>
      </c>
      <c r="L456" s="15">
        <f>AVERAGE($K$8:K456)</f>
        <v>38.67137720730053</v>
      </c>
      <c r="M456" s="15">
        <f>SUM($G$8:G456)/H456</f>
        <v>2.3949513602637604</v>
      </c>
    </row>
    <row r="457" spans="1:13" x14ac:dyDescent="0.3">
      <c r="A457" s="17">
        <v>41197.833333333336</v>
      </c>
      <c r="B457" s="13">
        <v>456</v>
      </c>
      <c r="C457" s="15">
        <v>256</v>
      </c>
      <c r="D457" s="15" t="s">
        <v>2</v>
      </c>
      <c r="E457" s="15">
        <f t="shared" si="35"/>
        <v>426.66666666666669</v>
      </c>
      <c r="F457" s="15">
        <f t="shared" ref="F457:F520" si="38">E456</f>
        <v>425</v>
      </c>
      <c r="G457" s="15">
        <f t="shared" si="36"/>
        <v>169</v>
      </c>
      <c r="H457" s="15">
        <f t="shared" ref="H457:H520" si="39">ABS(G457)</f>
        <v>169</v>
      </c>
      <c r="I457" s="15">
        <f>SUMSQ($G$8:G457)/(B457-6)</f>
        <v>34790.228382592562</v>
      </c>
      <c r="J457" s="15">
        <f>SUM($H$8:H457)/(B457-6)</f>
        <v>150.57976740740747</v>
      </c>
      <c r="K457" s="15">
        <f t="shared" si="37"/>
        <v>66.015625</v>
      </c>
      <c r="L457" s="15">
        <f>AVERAGE($K$8:K457)</f>
        <v>38.732142202395416</v>
      </c>
      <c r="M457" s="15">
        <f>SUM($G$8:G457)/H457</f>
        <v>3.8649664694279502</v>
      </c>
    </row>
    <row r="458" spans="1:13" x14ac:dyDescent="0.3">
      <c r="A458" s="17">
        <v>41198.625</v>
      </c>
      <c r="B458" s="13">
        <v>457</v>
      </c>
      <c r="C458" s="15">
        <v>346</v>
      </c>
      <c r="D458" s="15" t="s">
        <v>2</v>
      </c>
      <c r="E458" s="15">
        <f t="shared" si="35"/>
        <v>441</v>
      </c>
      <c r="F458" s="15">
        <f t="shared" si="38"/>
        <v>426.66666666666669</v>
      </c>
      <c r="G458" s="15">
        <f t="shared" si="36"/>
        <v>80.666666666666686</v>
      </c>
      <c r="H458" s="15">
        <f t="shared" si="39"/>
        <v>80.666666666666686</v>
      </c>
      <c r="I458" s="15">
        <f>SUMSQ($G$8:G458)/(B458-6)</f>
        <v>34727.516370904137</v>
      </c>
      <c r="J458" s="15">
        <f>SUM($H$8:H458)/(B458-6)</f>
        <v>150.42474944567635</v>
      </c>
      <c r="K458" s="15">
        <f t="shared" si="37"/>
        <v>23.31406551059731</v>
      </c>
      <c r="L458" s="15">
        <f>AVERAGE($K$8:K458)</f>
        <v>38.697955779575459</v>
      </c>
      <c r="M458" s="15">
        <f>SUM($G$8:G458)/H458</f>
        <v>9.0972644628097932</v>
      </c>
    </row>
    <row r="459" spans="1:13" x14ac:dyDescent="0.3">
      <c r="A459" s="17">
        <v>41198.666666666664</v>
      </c>
      <c r="B459" s="13">
        <v>458</v>
      </c>
      <c r="C459" s="15">
        <v>446</v>
      </c>
      <c r="D459" s="15" t="s">
        <v>2</v>
      </c>
      <c r="E459" s="15">
        <f t="shared" si="35"/>
        <v>440.83333333333331</v>
      </c>
      <c r="F459" s="15">
        <f t="shared" si="38"/>
        <v>441</v>
      </c>
      <c r="G459" s="15">
        <f t="shared" si="36"/>
        <v>-5</v>
      </c>
      <c r="H459" s="15">
        <f t="shared" si="39"/>
        <v>5</v>
      </c>
      <c r="I459" s="15">
        <f>SUMSQ($G$8:G459)/(B459-6)</f>
        <v>34650.740892207446</v>
      </c>
      <c r="J459" s="15">
        <f>SUM($H$8:H459)/(B459-6)</f>
        <v>150.10301327433635</v>
      </c>
      <c r="K459" s="15">
        <f t="shared" si="37"/>
        <v>1.1210762331838564</v>
      </c>
      <c r="L459" s="15">
        <f>AVERAGE($K$8:K459)</f>
        <v>38.614821090313534</v>
      </c>
      <c r="M459" s="15">
        <f>SUM($G$8:G459)/H459</f>
        <v>145.76919999999805</v>
      </c>
    </row>
    <row r="460" spans="1:13" x14ac:dyDescent="0.3">
      <c r="A460" s="17">
        <v>41198.708333333336</v>
      </c>
      <c r="B460" s="13">
        <v>459</v>
      </c>
      <c r="C460" s="15">
        <v>844.428</v>
      </c>
      <c r="D460" s="15" t="s">
        <v>2</v>
      </c>
      <c r="E460" s="15">
        <f t="shared" si="35"/>
        <v>453.90466666666663</v>
      </c>
      <c r="F460" s="15">
        <f t="shared" si="38"/>
        <v>440.83333333333331</v>
      </c>
      <c r="G460" s="15">
        <f t="shared" si="36"/>
        <v>-403.59466666666668</v>
      </c>
      <c r="H460" s="15">
        <f t="shared" si="39"/>
        <v>403.59466666666668</v>
      </c>
      <c r="I460" s="15">
        <f>SUMSQ($G$8:G460)/(B460-6)</f>
        <v>34933.82679523078</v>
      </c>
      <c r="J460" s="15">
        <f>SUM($H$8:H460)/(B460-6)</f>
        <v>150.66259749816049</v>
      </c>
      <c r="K460" s="15">
        <f t="shared" si="37"/>
        <v>47.795036008595957</v>
      </c>
      <c r="L460" s="15">
        <f>AVERAGE($K$8:K460)</f>
        <v>38.635086465409081</v>
      </c>
      <c r="M460" s="15">
        <f>SUM($G$8:G460)/H460</f>
        <v>0.80588610354941148</v>
      </c>
    </row>
    <row r="461" spans="1:13" x14ac:dyDescent="0.3">
      <c r="A461" s="17">
        <v>41198.75</v>
      </c>
      <c r="B461" s="13">
        <v>460</v>
      </c>
      <c r="C461" s="15">
        <v>811.56399999999996</v>
      </c>
      <c r="D461" s="15" t="s">
        <v>2</v>
      </c>
      <c r="E461" s="15">
        <f t="shared" si="35"/>
        <v>490.49866666666662</v>
      </c>
      <c r="F461" s="15">
        <f t="shared" si="38"/>
        <v>453.90466666666663</v>
      </c>
      <c r="G461" s="15">
        <f t="shared" si="36"/>
        <v>-357.65933333333334</v>
      </c>
      <c r="H461" s="15">
        <f t="shared" si="39"/>
        <v>357.65933333333334</v>
      </c>
      <c r="I461" s="15">
        <f>SUMSQ($G$8:G461)/(B461-6)</f>
        <v>35138.642592422875</v>
      </c>
      <c r="J461" s="15">
        <f>SUM($H$8:H461)/(B461-6)</f>
        <v>151.11853744493399</v>
      </c>
      <c r="K461" s="15">
        <f t="shared" si="37"/>
        <v>44.070379333402336</v>
      </c>
      <c r="L461" s="15">
        <f>AVERAGE($K$8:K461)</f>
        <v>38.647058476131534</v>
      </c>
      <c r="M461" s="15">
        <f>SUM($G$8:G461)/H461</f>
        <v>-9.0611363886332591E-2</v>
      </c>
    </row>
    <row r="462" spans="1:13" x14ac:dyDescent="0.3">
      <c r="A462" s="17">
        <v>41198.791666666664</v>
      </c>
      <c r="B462" s="13">
        <v>461</v>
      </c>
      <c r="C462" s="15">
        <v>531</v>
      </c>
      <c r="D462" s="15" t="s">
        <v>2</v>
      </c>
      <c r="E462" s="15">
        <f t="shared" si="35"/>
        <v>539.16533333333325</v>
      </c>
      <c r="F462" s="15">
        <f t="shared" si="38"/>
        <v>490.49866666666662</v>
      </c>
      <c r="G462" s="15">
        <f t="shared" si="36"/>
        <v>-40.501333333333378</v>
      </c>
      <c r="H462" s="15">
        <f t="shared" si="39"/>
        <v>40.501333333333378</v>
      </c>
      <c r="I462" s="15">
        <f>SUMSQ($G$8:G462)/(B462-6)</f>
        <v>35065.019988926957</v>
      </c>
      <c r="J462" s="15">
        <f>SUM($H$8:H462)/(B462-6)</f>
        <v>150.87542271062279</v>
      </c>
      <c r="K462" s="15">
        <f t="shared" si="37"/>
        <v>7.6273697426239879</v>
      </c>
      <c r="L462" s="15">
        <f>AVERAGE($K$8:K462)</f>
        <v>38.578883336057885</v>
      </c>
      <c r="M462" s="15">
        <f>SUM($G$8:G462)/H462</f>
        <v>-1.800171187780067</v>
      </c>
    </row>
    <row r="463" spans="1:13" x14ac:dyDescent="0.3">
      <c r="A463" s="17">
        <v>41198.833333333336</v>
      </c>
      <c r="B463" s="13">
        <v>462</v>
      </c>
      <c r="C463" s="15">
        <v>427</v>
      </c>
      <c r="D463" s="15" t="s">
        <v>2</v>
      </c>
      <c r="E463" s="15">
        <f t="shared" si="35"/>
        <v>567.66533333333325</v>
      </c>
      <c r="F463" s="15">
        <f t="shared" si="38"/>
        <v>539.16533333333325</v>
      </c>
      <c r="G463" s="15">
        <f t="shared" si="36"/>
        <v>112.16533333333325</v>
      </c>
      <c r="H463" s="15">
        <f t="shared" si="39"/>
        <v>112.16533333333325</v>
      </c>
      <c r="I463" s="15">
        <f>SUMSQ($G$8:G463)/(B463-6)</f>
        <v>35015.713063516538</v>
      </c>
      <c r="J463" s="15">
        <f>SUM($H$8:H463)/(B463-6)</f>
        <v>150.79053216374277</v>
      </c>
      <c r="K463" s="15">
        <f t="shared" si="37"/>
        <v>26.268227946916451</v>
      </c>
      <c r="L463" s="15">
        <f>AVERAGE($K$8:K463)</f>
        <v>38.551886284765907</v>
      </c>
      <c r="M463" s="15">
        <f>SUM($G$8:G463)/H463</f>
        <v>0.34998335790015433</v>
      </c>
    </row>
    <row r="464" spans="1:13" x14ac:dyDescent="0.3">
      <c r="A464" s="17">
        <v>41199.625</v>
      </c>
      <c r="B464" s="13">
        <v>463</v>
      </c>
      <c r="C464" s="15">
        <v>301</v>
      </c>
      <c r="D464" s="15" t="s">
        <v>2</v>
      </c>
      <c r="E464" s="15">
        <f t="shared" si="35"/>
        <v>560.16533333333325</v>
      </c>
      <c r="F464" s="15">
        <f t="shared" si="38"/>
        <v>567.66533333333325</v>
      </c>
      <c r="G464" s="15">
        <f t="shared" si="36"/>
        <v>266.66533333333325</v>
      </c>
      <c r="H464" s="15">
        <f t="shared" si="39"/>
        <v>266.66533333333325</v>
      </c>
      <c r="I464" s="15">
        <f>SUMSQ($G$8:G464)/(B464-6)</f>
        <v>35094.694873009452</v>
      </c>
      <c r="J464" s="15">
        <f>SUM($H$8:H464)/(B464-6)</f>
        <v>151.04408752735239</v>
      </c>
      <c r="K464" s="15">
        <f t="shared" si="37"/>
        <v>88.593133997785131</v>
      </c>
      <c r="L464" s="15">
        <f>AVERAGE($K$8:K464)</f>
        <v>38.661385732715623</v>
      </c>
      <c r="M464" s="15">
        <f>SUM($G$8:G464)/H464</f>
        <v>1.1472107360536432</v>
      </c>
    </row>
    <row r="465" spans="1:13" x14ac:dyDescent="0.3">
      <c r="A465" s="17">
        <v>41199.666666666664</v>
      </c>
      <c r="B465" s="13">
        <v>464</v>
      </c>
      <c r="C465" s="15">
        <v>466</v>
      </c>
      <c r="D465" s="15" t="s">
        <v>2</v>
      </c>
      <c r="E465" s="15">
        <f t="shared" si="35"/>
        <v>563.49866666666674</v>
      </c>
      <c r="F465" s="15">
        <f t="shared" si="38"/>
        <v>560.16533333333325</v>
      </c>
      <c r="G465" s="15">
        <f t="shared" si="36"/>
        <v>94.165333333333251</v>
      </c>
      <c r="H465" s="15">
        <f t="shared" si="39"/>
        <v>94.165333333333251</v>
      </c>
      <c r="I465" s="15">
        <f>SUMSQ($G$8:G465)/(B465-6)</f>
        <v>35037.429403858288</v>
      </c>
      <c r="J465" s="15">
        <f>SUM($H$8:H465)/(B465-6)</f>
        <v>150.9198981077148</v>
      </c>
      <c r="K465" s="15">
        <f t="shared" si="37"/>
        <v>20.207153075822585</v>
      </c>
      <c r="L465" s="15">
        <f>AVERAGE($K$8:K465)</f>
        <v>38.621092648311929</v>
      </c>
      <c r="M465" s="15">
        <f>SUM($G$8:G465)/H465</f>
        <v>4.2487681241503275</v>
      </c>
    </row>
    <row r="466" spans="1:13" x14ac:dyDescent="0.3">
      <c r="A466" s="17">
        <v>41199.708333333336</v>
      </c>
      <c r="B466" s="13">
        <v>465</v>
      </c>
      <c r="C466" s="15">
        <v>844.428</v>
      </c>
      <c r="D466" s="15" t="s">
        <v>2</v>
      </c>
      <c r="E466" s="15">
        <f t="shared" si="35"/>
        <v>563.49866666666662</v>
      </c>
      <c r="F466" s="15">
        <f t="shared" si="38"/>
        <v>563.49866666666674</v>
      </c>
      <c r="G466" s="15">
        <f t="shared" si="36"/>
        <v>-280.92933333333326</v>
      </c>
      <c r="H466" s="15">
        <f t="shared" si="39"/>
        <v>280.92933333333326</v>
      </c>
      <c r="I466" s="15">
        <f>SUMSQ($G$8:G466)/(B466-6)</f>
        <v>35133.0369439961</v>
      </c>
      <c r="J466" s="15">
        <f>SUM($H$8:H466)/(B466-6)</f>
        <v>151.20314306463337</v>
      </c>
      <c r="K466" s="15">
        <f t="shared" si="37"/>
        <v>33.268595230538686</v>
      </c>
      <c r="L466" s="15">
        <f>AVERAGE($K$8:K466)</f>
        <v>38.609431433894123</v>
      </c>
      <c r="M466" s="15">
        <f>SUM($G$8:G466)/H466</f>
        <v>0.42415411704956651</v>
      </c>
    </row>
    <row r="467" spans="1:13" x14ac:dyDescent="0.3">
      <c r="A467" s="17">
        <v>41199.75</v>
      </c>
      <c r="B467" s="13">
        <v>466</v>
      </c>
      <c r="C467" s="15">
        <v>811.56399999999996</v>
      </c>
      <c r="D467" s="15" t="s">
        <v>2</v>
      </c>
      <c r="E467" s="15">
        <f t="shared" si="35"/>
        <v>563.49866666666662</v>
      </c>
      <c r="F467" s="15">
        <f t="shared" si="38"/>
        <v>563.49866666666662</v>
      </c>
      <c r="G467" s="15">
        <f t="shared" si="36"/>
        <v>-248.06533333333334</v>
      </c>
      <c r="H467" s="15">
        <f t="shared" si="39"/>
        <v>248.06533333333334</v>
      </c>
      <c r="I467" s="15">
        <f>SUMSQ($G$8:G467)/(B467-6)</f>
        <v>35190.435580208665</v>
      </c>
      <c r="J467" s="15">
        <f>SUM($H$8:H467)/(B467-6)</f>
        <v>151.41371304347837</v>
      </c>
      <c r="K467" s="15">
        <f t="shared" si="37"/>
        <v>30.566330361294163</v>
      </c>
      <c r="L467" s="15">
        <f>AVERAGE($K$8:K467)</f>
        <v>38.591946431562384</v>
      </c>
      <c r="M467" s="15">
        <f>SUM($G$8:G467)/H467</f>
        <v>-0.51965342463548592</v>
      </c>
    </row>
    <row r="468" spans="1:13" x14ac:dyDescent="0.3">
      <c r="A468" s="17">
        <v>41199.791666666664</v>
      </c>
      <c r="B468" s="13">
        <v>467</v>
      </c>
      <c r="C468" s="15">
        <v>516</v>
      </c>
      <c r="D468" s="15" t="s">
        <v>2</v>
      </c>
      <c r="E468" s="15">
        <f t="shared" si="35"/>
        <v>560.99866666666662</v>
      </c>
      <c r="F468" s="15">
        <f t="shared" si="38"/>
        <v>563.49866666666662</v>
      </c>
      <c r="G468" s="15">
        <f t="shared" si="36"/>
        <v>47.498666666666622</v>
      </c>
      <c r="H468" s="15">
        <f t="shared" si="39"/>
        <v>47.498666666666622</v>
      </c>
      <c r="I468" s="15">
        <f>SUMSQ($G$8:G468)/(B468-6)</f>
        <v>35118.994555815829</v>
      </c>
      <c r="J468" s="15">
        <f>SUM($H$8:H468)/(B468-6)</f>
        <v>151.18830079537247</v>
      </c>
      <c r="K468" s="15">
        <f t="shared" si="37"/>
        <v>9.2051679586563218</v>
      </c>
      <c r="L468" s="15">
        <f>AVERAGE($K$8:K468)</f>
        <v>38.528200708193815</v>
      </c>
      <c r="M468" s="15">
        <f>SUM($G$8:G468)/H468</f>
        <v>-1.7139288120370426</v>
      </c>
    </row>
    <row r="469" spans="1:13" x14ac:dyDescent="0.3">
      <c r="A469" s="17">
        <v>41199.833333333336</v>
      </c>
      <c r="B469" s="13">
        <v>468</v>
      </c>
      <c r="C469" s="15">
        <v>414</v>
      </c>
      <c r="D469" s="15" t="s">
        <v>2</v>
      </c>
      <c r="E469" s="15">
        <f t="shared" si="35"/>
        <v>558.83199999999999</v>
      </c>
      <c r="F469" s="15">
        <f t="shared" si="38"/>
        <v>560.99866666666662</v>
      </c>
      <c r="G469" s="15">
        <f t="shared" si="36"/>
        <v>146.99866666666662</v>
      </c>
      <c r="H469" s="15">
        <f t="shared" si="39"/>
        <v>146.99866666666662</v>
      </c>
      <c r="I469" s="15">
        <f>SUMSQ($G$8:G469)/(B469-6)</f>
        <v>35089.751294876354</v>
      </c>
      <c r="J469" s="15">
        <f>SUM($H$8:H469)/(B469-6)</f>
        <v>151.17923232323241</v>
      </c>
      <c r="K469" s="15">
        <f t="shared" si="37"/>
        <v>35.506924315619962</v>
      </c>
      <c r="L469" s="15">
        <f>AVERAGE($K$8:K469)</f>
        <v>38.521661148902538</v>
      </c>
      <c r="M469" s="15">
        <f>SUM($G$8:G469)/H469</f>
        <v>0.44618998811773741</v>
      </c>
    </row>
    <row r="470" spans="1:13" x14ac:dyDescent="0.3">
      <c r="A470" s="17">
        <v>41200.625</v>
      </c>
      <c r="B470" s="13">
        <v>469</v>
      </c>
      <c r="C470" s="15">
        <v>353</v>
      </c>
      <c r="D470" s="15" t="s">
        <v>2</v>
      </c>
      <c r="E470" s="15">
        <f t="shared" si="35"/>
        <v>567.49866666666662</v>
      </c>
      <c r="F470" s="15">
        <f t="shared" si="38"/>
        <v>558.83199999999999</v>
      </c>
      <c r="G470" s="15">
        <f t="shared" si="36"/>
        <v>205.83199999999999</v>
      </c>
      <c r="H470" s="15">
        <f t="shared" si="39"/>
        <v>205.83199999999999</v>
      </c>
      <c r="I470" s="15">
        <f>SUMSQ($G$8:G470)/(B470-6)</f>
        <v>35105.468489107727</v>
      </c>
      <c r="J470" s="15">
        <f>SUM($H$8:H470)/(B470-6)</f>
        <v>151.29727285817143</v>
      </c>
      <c r="K470" s="15">
        <f t="shared" si="37"/>
        <v>58.309348441926346</v>
      </c>
      <c r="L470" s="15">
        <f>AVERAGE($K$8:K470)</f>
        <v>38.564399134416625</v>
      </c>
      <c r="M470" s="15">
        <f>SUM($G$8:G470)/H470</f>
        <v>1.3186546957388707</v>
      </c>
    </row>
    <row r="471" spans="1:13" x14ac:dyDescent="0.3">
      <c r="A471" s="17">
        <v>41200.666666666664</v>
      </c>
      <c r="B471" s="13">
        <v>470</v>
      </c>
      <c r="C471" s="15">
        <v>450</v>
      </c>
      <c r="D471" s="15" t="s">
        <v>2</v>
      </c>
      <c r="E471" s="15">
        <f t="shared" si="35"/>
        <v>564.83199999999999</v>
      </c>
      <c r="F471" s="15">
        <f t="shared" si="38"/>
        <v>567.49866666666662</v>
      </c>
      <c r="G471" s="15">
        <f t="shared" si="36"/>
        <v>117.49866666666662</v>
      </c>
      <c r="H471" s="15">
        <f t="shared" si="39"/>
        <v>117.49866666666662</v>
      </c>
      <c r="I471" s="15">
        <f>SUMSQ($G$8:G471)/(B471-6)</f>
        <v>35059.564325701125</v>
      </c>
      <c r="J471" s="15">
        <f>SUM($H$8:H471)/(B471-6)</f>
        <v>151.22443103448285</v>
      </c>
      <c r="K471" s="15">
        <f t="shared" si="37"/>
        <v>26.110814814814802</v>
      </c>
      <c r="L471" s="15">
        <f>AVERAGE($K$8:K471)</f>
        <v>38.537559513038175</v>
      </c>
      <c r="M471" s="15">
        <f>SUM($G$8:G471)/H471</f>
        <v>3.3099950070354556</v>
      </c>
    </row>
    <row r="472" spans="1:13" x14ac:dyDescent="0.3">
      <c r="A472" s="17">
        <v>41200.708333333336</v>
      </c>
      <c r="B472" s="13">
        <v>471</v>
      </c>
      <c r="C472" s="15">
        <v>844.428</v>
      </c>
      <c r="D472" s="15" t="s">
        <v>2</v>
      </c>
      <c r="E472" s="15">
        <f t="shared" si="35"/>
        <v>564.83199999999999</v>
      </c>
      <c r="F472" s="15">
        <f t="shared" si="38"/>
        <v>564.83199999999999</v>
      </c>
      <c r="G472" s="15">
        <f t="shared" si="36"/>
        <v>-279.596</v>
      </c>
      <c r="H472" s="15">
        <f t="shared" si="39"/>
        <v>279.596</v>
      </c>
      <c r="I472" s="15">
        <f>SUMSQ($G$8:G472)/(B472-6)</f>
        <v>35152.283377078114</v>
      </c>
      <c r="J472" s="15">
        <f>SUM($H$8:H472)/(B472-6)</f>
        <v>151.50049892473129</v>
      </c>
      <c r="K472" s="15">
        <f t="shared" si="37"/>
        <v>33.110697418844467</v>
      </c>
      <c r="L472" s="15">
        <f>AVERAGE($K$8:K472)</f>
        <v>38.525888841867868</v>
      </c>
      <c r="M472" s="15">
        <f>SUM($G$8:G472)/H472</f>
        <v>0.3910070244209139</v>
      </c>
    </row>
    <row r="473" spans="1:13" x14ac:dyDescent="0.3">
      <c r="A473" s="17">
        <v>41200.75</v>
      </c>
      <c r="B473" s="13">
        <v>472</v>
      </c>
      <c r="C473" s="15">
        <v>788</v>
      </c>
      <c r="D473" s="15" t="s">
        <v>2</v>
      </c>
      <c r="E473" s="15">
        <f t="shared" si="35"/>
        <v>560.90466666666669</v>
      </c>
      <c r="F473" s="15">
        <f t="shared" si="38"/>
        <v>564.83199999999999</v>
      </c>
      <c r="G473" s="15">
        <f t="shared" si="36"/>
        <v>-223.16800000000001</v>
      </c>
      <c r="H473" s="15">
        <f t="shared" si="39"/>
        <v>223.16800000000001</v>
      </c>
      <c r="I473" s="15">
        <f>SUMSQ($G$8:G473)/(B473-6)</f>
        <v>35183.724735118718</v>
      </c>
      <c r="J473" s="15">
        <f>SUM($H$8:H473)/(B473-6)</f>
        <v>151.65429184549367</v>
      </c>
      <c r="K473" s="15">
        <f t="shared" si="37"/>
        <v>28.320812182741118</v>
      </c>
      <c r="L473" s="15">
        <f>AVERAGE($K$8:K473)</f>
        <v>38.503989535732401</v>
      </c>
      <c r="M473" s="15">
        <f>SUM($G$8:G473)/H473</f>
        <v>-0.51012689991401172</v>
      </c>
    </row>
    <row r="474" spans="1:13" x14ac:dyDescent="0.3">
      <c r="A474" s="17">
        <v>41200.791666666664</v>
      </c>
      <c r="B474" s="13">
        <v>473</v>
      </c>
      <c r="C474" s="15">
        <v>513</v>
      </c>
      <c r="D474" s="15" t="s">
        <v>2</v>
      </c>
      <c r="E474" s="15">
        <f t="shared" si="35"/>
        <v>560.40466666666669</v>
      </c>
      <c r="F474" s="15">
        <f t="shared" si="38"/>
        <v>560.90466666666669</v>
      </c>
      <c r="G474" s="15">
        <f t="shared" si="36"/>
        <v>47.904666666666685</v>
      </c>
      <c r="H474" s="15">
        <f t="shared" si="39"/>
        <v>47.904666666666685</v>
      </c>
      <c r="I474" s="15">
        <f>SUMSQ($G$8:G474)/(B474-6)</f>
        <v>35113.298894333544</v>
      </c>
      <c r="J474" s="15">
        <f>SUM($H$8:H474)/(B474-6)</f>
        <v>151.43212990720926</v>
      </c>
      <c r="K474" s="15">
        <f t="shared" si="37"/>
        <v>9.3381416504223562</v>
      </c>
      <c r="L474" s="15">
        <f>AVERAGE($K$8:K474)</f>
        <v>38.441535900003686</v>
      </c>
      <c r="M474" s="15">
        <f>SUM($G$8:G474)/H474</f>
        <v>-1.376469933340039</v>
      </c>
    </row>
    <row r="475" spans="1:13" x14ac:dyDescent="0.3">
      <c r="A475" s="17">
        <v>41200.833333333336</v>
      </c>
      <c r="B475" s="13">
        <v>474</v>
      </c>
      <c r="C475" s="15">
        <v>387</v>
      </c>
      <c r="D475" s="15" t="s">
        <v>2</v>
      </c>
      <c r="E475" s="15">
        <f t="shared" si="35"/>
        <v>555.90466666666669</v>
      </c>
      <c r="F475" s="15">
        <f t="shared" si="38"/>
        <v>560.40466666666669</v>
      </c>
      <c r="G475" s="15">
        <f t="shared" si="36"/>
        <v>173.40466666666669</v>
      </c>
      <c r="H475" s="15">
        <f t="shared" si="39"/>
        <v>173.40466666666669</v>
      </c>
      <c r="I475" s="15">
        <f>SUMSQ($G$8:G475)/(B475-6)</f>
        <v>35102.52085913578</v>
      </c>
      <c r="J475" s="15">
        <f>SUM($H$8:H475)/(B475-6)</f>
        <v>151.4790797720799</v>
      </c>
      <c r="K475" s="15">
        <f t="shared" si="37"/>
        <v>44.80740740740741</v>
      </c>
      <c r="L475" s="15">
        <f>AVERAGE($K$8:K475)</f>
        <v>38.455138189549423</v>
      </c>
      <c r="M475" s="15">
        <f>SUM($G$8:G475)/H475</f>
        <v>0.6197372619728988</v>
      </c>
    </row>
    <row r="476" spans="1:13" x14ac:dyDescent="0.3">
      <c r="A476" s="17">
        <v>41201.625</v>
      </c>
      <c r="B476" s="13">
        <v>475</v>
      </c>
      <c r="C476" s="15">
        <v>395</v>
      </c>
      <c r="D476" s="15" t="s">
        <v>2</v>
      </c>
      <c r="E476" s="15">
        <f t="shared" si="35"/>
        <v>562.90466666666669</v>
      </c>
      <c r="F476" s="15">
        <f t="shared" si="38"/>
        <v>555.90466666666669</v>
      </c>
      <c r="G476" s="15">
        <f t="shared" si="36"/>
        <v>160.90466666666669</v>
      </c>
      <c r="H476" s="15">
        <f t="shared" si="39"/>
        <v>160.90466666666669</v>
      </c>
      <c r="I476" s="15">
        <f>SUMSQ($G$8:G476)/(B476-6)</f>
        <v>35082.878622240205</v>
      </c>
      <c r="J476" s="15">
        <f>SUM($H$8:H476)/(B476-6)</f>
        <v>151.49917697228159</v>
      </c>
      <c r="K476" s="15">
        <f t="shared" si="37"/>
        <v>40.735358649789035</v>
      </c>
      <c r="L476" s="15">
        <f>AVERAGE($K$8:K476)</f>
        <v>38.460000066863365</v>
      </c>
      <c r="M476" s="15">
        <f>SUM($G$8:G476)/H476</f>
        <v>1.6678820170949455</v>
      </c>
    </row>
    <row r="477" spans="1:13" x14ac:dyDescent="0.3">
      <c r="A477" s="17">
        <v>41201.666666666664</v>
      </c>
      <c r="B477" s="13">
        <v>476</v>
      </c>
      <c r="C477" s="15">
        <v>534.428</v>
      </c>
      <c r="D477" s="15" t="s">
        <v>2</v>
      </c>
      <c r="E477" s="15">
        <f t="shared" si="35"/>
        <v>576.976</v>
      </c>
      <c r="F477" s="15">
        <f t="shared" si="38"/>
        <v>562.90466666666669</v>
      </c>
      <c r="G477" s="15">
        <f t="shared" si="36"/>
        <v>28.476666666666688</v>
      </c>
      <c r="H477" s="15">
        <f t="shared" si="39"/>
        <v>28.476666666666688</v>
      </c>
      <c r="I477" s="15">
        <f>SUMSQ($G$8:G477)/(B477-6)</f>
        <v>35009.959562500211</v>
      </c>
      <c r="J477" s="15">
        <f>SUM($H$8:H477)/(B477-6)</f>
        <v>151.23742695035475</v>
      </c>
      <c r="K477" s="15">
        <f t="shared" si="37"/>
        <v>5.3284383802245925</v>
      </c>
      <c r="L477" s="15">
        <f>AVERAGE($K$8:K477)</f>
        <v>38.389507382423702</v>
      </c>
      <c r="M477" s="15">
        <f>SUM($G$8:G477)/H477</f>
        <v>10.424206953060624</v>
      </c>
    </row>
    <row r="478" spans="1:13" x14ac:dyDescent="0.3">
      <c r="A478" s="17">
        <v>41201.708333333336</v>
      </c>
      <c r="B478" s="13">
        <v>477</v>
      </c>
      <c r="C478" s="15">
        <v>425</v>
      </c>
      <c r="D478" s="15" t="s">
        <v>2</v>
      </c>
      <c r="E478" s="15">
        <f t="shared" si="35"/>
        <v>507.07133333333331</v>
      </c>
      <c r="F478" s="15">
        <f t="shared" si="38"/>
        <v>576.976</v>
      </c>
      <c r="G478" s="15">
        <f t="shared" si="36"/>
        <v>151.976</v>
      </c>
      <c r="H478" s="15">
        <f t="shared" si="39"/>
        <v>151.976</v>
      </c>
      <c r="I478" s="15">
        <f>SUMSQ($G$8:G478)/(B478-6)</f>
        <v>34984.666027497027</v>
      </c>
      <c r="J478" s="15">
        <f>SUM($H$8:H478)/(B478-6)</f>
        <v>151.23899504600155</v>
      </c>
      <c r="K478" s="15">
        <f t="shared" si="37"/>
        <v>35.759058823529408</v>
      </c>
      <c r="L478" s="15">
        <f>AVERAGE($K$8:K478)</f>
        <v>38.383922565950463</v>
      </c>
      <c r="M478" s="15">
        <f>SUM($G$8:G478)/H478</f>
        <v>2.953247003912832</v>
      </c>
    </row>
    <row r="479" spans="1:13" x14ac:dyDescent="0.3">
      <c r="A479" s="17">
        <v>41201.75</v>
      </c>
      <c r="B479" s="13">
        <v>478</v>
      </c>
      <c r="C479" s="15">
        <v>233</v>
      </c>
      <c r="D479" s="15" t="s">
        <v>2</v>
      </c>
      <c r="E479" s="15">
        <f t="shared" si="35"/>
        <v>414.57133333333331</v>
      </c>
      <c r="F479" s="15">
        <f t="shared" si="38"/>
        <v>507.07133333333331</v>
      </c>
      <c r="G479" s="15">
        <f t="shared" si="36"/>
        <v>274.07133333333331</v>
      </c>
      <c r="H479" s="15">
        <f t="shared" si="39"/>
        <v>274.07133333333331</v>
      </c>
      <c r="I479" s="15">
        <f>SUMSQ($G$8:G479)/(B479-6)</f>
        <v>35069.688124377572</v>
      </c>
      <c r="J479" s="15">
        <f>SUM($H$8:H479)/(B479-6)</f>
        <v>151.49923305084761</v>
      </c>
      <c r="K479" s="15">
        <f t="shared" si="37"/>
        <v>117.62718168812589</v>
      </c>
      <c r="L479" s="15">
        <f>AVERAGE($K$8:K479)</f>
        <v>38.551810826802537</v>
      </c>
      <c r="M479" s="15">
        <f>SUM($G$8:G479)/H479</f>
        <v>2.6376125923421028</v>
      </c>
    </row>
    <row r="480" spans="1:13" x14ac:dyDescent="0.3">
      <c r="A480" s="17">
        <v>41201.791666666664</v>
      </c>
      <c r="B480" s="13">
        <v>479</v>
      </c>
      <c r="C480" s="15">
        <v>232</v>
      </c>
      <c r="D480" s="15" t="s">
        <v>2</v>
      </c>
      <c r="E480" s="15">
        <f t="shared" si="35"/>
        <v>367.738</v>
      </c>
      <c r="F480" s="15">
        <f t="shared" si="38"/>
        <v>414.57133333333331</v>
      </c>
      <c r="G480" s="15">
        <f t="shared" si="36"/>
        <v>182.57133333333331</v>
      </c>
      <c r="H480" s="15">
        <f t="shared" si="39"/>
        <v>182.57133333333331</v>
      </c>
      <c r="I480" s="15">
        <f>SUMSQ($G$8:G480)/(B480-6)</f>
        <v>35066.014981947832</v>
      </c>
      <c r="J480" s="15">
        <f>SUM($H$8:H480)/(B480-6)</f>
        <v>151.56492459478517</v>
      </c>
      <c r="K480" s="15">
        <f t="shared" si="37"/>
        <v>78.69454022988505</v>
      </c>
      <c r="L480" s="15">
        <f>AVERAGE($K$8:K480)</f>
        <v>38.636679176491924</v>
      </c>
      <c r="M480" s="15">
        <f>SUM($G$8:G480)/H480</f>
        <v>4.9595153675092654</v>
      </c>
    </row>
    <row r="481" spans="1:13" x14ac:dyDescent="0.3">
      <c r="A481" s="17">
        <v>41201.833333333336</v>
      </c>
      <c r="B481" s="13">
        <v>480</v>
      </c>
      <c r="C481" s="15">
        <v>229</v>
      </c>
      <c r="D481" s="15" t="s">
        <v>2</v>
      </c>
      <c r="E481" s="15">
        <f t="shared" si="35"/>
        <v>341.40466666666663</v>
      </c>
      <c r="F481" s="15">
        <f t="shared" si="38"/>
        <v>367.738</v>
      </c>
      <c r="G481" s="15">
        <f t="shared" si="36"/>
        <v>138.738</v>
      </c>
      <c r="H481" s="15">
        <f t="shared" si="39"/>
        <v>138.738</v>
      </c>
      <c r="I481" s="15">
        <f>SUMSQ($G$8:G481)/(B481-6)</f>
        <v>35032.644133133595</v>
      </c>
      <c r="J481" s="15">
        <f>SUM($H$8:H481)/(B481-6)</f>
        <v>151.53786357243331</v>
      </c>
      <c r="K481" s="15">
        <f t="shared" si="37"/>
        <v>60.584279475982527</v>
      </c>
      <c r="L481" s="15">
        <f>AVERAGE($K$8:K481)</f>
        <v>38.682982130710258</v>
      </c>
      <c r="M481" s="15">
        <f>SUM($G$8:G481)/H481</f>
        <v>7.5264407252037877</v>
      </c>
    </row>
    <row r="482" spans="1:13" x14ac:dyDescent="0.3">
      <c r="A482" s="17">
        <v>41202.625</v>
      </c>
      <c r="B482" s="13">
        <v>481</v>
      </c>
      <c r="C482" s="15">
        <v>499</v>
      </c>
      <c r="D482" s="15" t="s">
        <v>2</v>
      </c>
      <c r="E482" s="15">
        <f t="shared" si="35"/>
        <v>358.738</v>
      </c>
      <c r="F482" s="15">
        <f t="shared" si="38"/>
        <v>341.40466666666663</v>
      </c>
      <c r="G482" s="15">
        <f t="shared" si="36"/>
        <v>-157.59533333333337</v>
      </c>
      <c r="H482" s="15">
        <f t="shared" si="39"/>
        <v>157.59533333333337</v>
      </c>
      <c r="I482" s="15">
        <f>SUMSQ($G$8:G482)/(B482-6)</f>
        <v>35011.178122513193</v>
      </c>
      <c r="J482" s="15">
        <f>SUM($H$8:H482)/(B482-6)</f>
        <v>151.550616140351</v>
      </c>
      <c r="K482" s="15">
        <f t="shared" si="37"/>
        <v>31.582231128924526</v>
      </c>
      <c r="L482" s="15">
        <f>AVERAGE($K$8:K482)</f>
        <v>38.668033181232808</v>
      </c>
      <c r="M482" s="15">
        <f>SUM($G$8:G482)/H482</f>
        <v>5.6258518653258944</v>
      </c>
    </row>
    <row r="483" spans="1:13" x14ac:dyDescent="0.3">
      <c r="A483" s="17">
        <v>41202.666666666664</v>
      </c>
      <c r="B483" s="13">
        <v>482</v>
      </c>
      <c r="C483" s="15">
        <v>534.428</v>
      </c>
      <c r="D483" s="15" t="s">
        <v>2</v>
      </c>
      <c r="E483" s="15">
        <f t="shared" si="35"/>
        <v>358.738</v>
      </c>
      <c r="F483" s="15">
        <f t="shared" si="38"/>
        <v>358.738</v>
      </c>
      <c r="G483" s="15">
        <f t="shared" si="36"/>
        <v>-175.69</v>
      </c>
      <c r="H483" s="15">
        <f t="shared" si="39"/>
        <v>175.69</v>
      </c>
      <c r="I483" s="15">
        <f>SUMSQ($G$8:G483)/(B483-6)</f>
        <v>35002.471815743207</v>
      </c>
      <c r="J483" s="15">
        <f>SUM($H$8:H483)/(B483-6)</f>
        <v>151.60132913165279</v>
      </c>
      <c r="K483" s="15">
        <f t="shared" si="37"/>
        <v>32.874400293397798</v>
      </c>
      <c r="L483" s="15">
        <f>AVERAGE($K$8:K483)</f>
        <v>38.655861683569292</v>
      </c>
      <c r="M483" s="15">
        <f>SUM($G$8:G483)/H483</f>
        <v>4.0464340599919728</v>
      </c>
    </row>
    <row r="484" spans="1:13" x14ac:dyDescent="0.3">
      <c r="A484" s="17">
        <v>41202.708333333336</v>
      </c>
      <c r="B484" s="13">
        <v>483</v>
      </c>
      <c r="C484" s="15">
        <v>731</v>
      </c>
      <c r="D484" s="15" t="s">
        <v>2</v>
      </c>
      <c r="E484" s="15">
        <f t="shared" si="35"/>
        <v>409.738</v>
      </c>
      <c r="F484" s="15">
        <f t="shared" si="38"/>
        <v>358.738</v>
      </c>
      <c r="G484" s="15">
        <f t="shared" si="36"/>
        <v>-372.262</v>
      </c>
      <c r="H484" s="15">
        <f t="shared" si="39"/>
        <v>372.262</v>
      </c>
      <c r="I484" s="15">
        <f>SUMSQ($G$8:G484)/(B484-6)</f>
        <v>35219.61337722803</v>
      </c>
      <c r="J484" s="15">
        <f>SUM($H$8:H484)/(B484-6)</f>
        <v>152.06393011879817</v>
      </c>
      <c r="K484" s="15">
        <f t="shared" si="37"/>
        <v>50.925034199726404</v>
      </c>
      <c r="L484" s="15">
        <f>AVERAGE($K$8:K484)</f>
        <v>38.681583219242569</v>
      </c>
      <c r="M484" s="15">
        <f>SUM($G$8:G484)/H484</f>
        <v>0.90972487119284173</v>
      </c>
    </row>
    <row r="485" spans="1:13" x14ac:dyDescent="0.3">
      <c r="A485" s="17">
        <v>41202.75</v>
      </c>
      <c r="B485" s="13">
        <v>484</v>
      </c>
      <c r="C485" s="15">
        <v>521</v>
      </c>
      <c r="D485" s="15" t="s">
        <v>2</v>
      </c>
      <c r="E485" s="15">
        <f t="shared" si="35"/>
        <v>457.738</v>
      </c>
      <c r="F485" s="15">
        <f t="shared" si="38"/>
        <v>409.738</v>
      </c>
      <c r="G485" s="15">
        <f t="shared" si="36"/>
        <v>-111.262</v>
      </c>
      <c r="H485" s="15">
        <f t="shared" si="39"/>
        <v>111.262</v>
      </c>
      <c r="I485" s="15">
        <f>SUMSQ($G$8:G485)/(B485-6)</f>
        <v>35171.830153936753</v>
      </c>
      <c r="J485" s="15">
        <f>SUM($H$8:H485)/(B485-6)</f>
        <v>151.97857043235717</v>
      </c>
      <c r="K485" s="15">
        <f t="shared" si="37"/>
        <v>21.355470249520152</v>
      </c>
      <c r="L485" s="15">
        <f>AVERAGE($K$8:K485)</f>
        <v>38.64533612097955</v>
      </c>
      <c r="M485" s="15">
        <f>SUM($G$8:G485)/H485</f>
        <v>2.0437705595799973</v>
      </c>
    </row>
    <row r="486" spans="1:13" x14ac:dyDescent="0.3">
      <c r="A486" s="17">
        <v>41202.791666666664</v>
      </c>
      <c r="B486" s="13">
        <v>485</v>
      </c>
      <c r="C486" s="15">
        <v>345</v>
      </c>
      <c r="D486" s="15" t="s">
        <v>2</v>
      </c>
      <c r="E486" s="15">
        <f t="shared" si="35"/>
        <v>476.57133333333331</v>
      </c>
      <c r="F486" s="15">
        <f t="shared" si="38"/>
        <v>457.738</v>
      </c>
      <c r="G486" s="15">
        <f t="shared" si="36"/>
        <v>112.738</v>
      </c>
      <c r="H486" s="15">
        <f t="shared" si="39"/>
        <v>112.738</v>
      </c>
      <c r="I486" s="15">
        <f>SUMSQ($G$8:G486)/(B486-6)</f>
        <v>35124.936681055886</v>
      </c>
      <c r="J486" s="15">
        <f>SUM($H$8:H486)/(B486-6)</f>
        <v>151.89664857341697</v>
      </c>
      <c r="K486" s="15">
        <f t="shared" si="37"/>
        <v>32.677681159420288</v>
      </c>
      <c r="L486" s="15">
        <f>AVERAGE($K$8:K486)</f>
        <v>38.632877551122441</v>
      </c>
      <c r="M486" s="15">
        <f>SUM($G$8:G486)/H486</f>
        <v>3.0170128971596948</v>
      </c>
    </row>
    <row r="487" spans="1:13" x14ac:dyDescent="0.3">
      <c r="A487" s="17">
        <v>41202.833333333336</v>
      </c>
      <c r="B487" s="13">
        <v>486</v>
      </c>
      <c r="C487" s="15">
        <v>259</v>
      </c>
      <c r="D487" s="15" t="s">
        <v>2</v>
      </c>
      <c r="E487" s="15">
        <f t="shared" si="35"/>
        <v>481.57133333333331</v>
      </c>
      <c r="F487" s="15">
        <f t="shared" si="38"/>
        <v>476.57133333333331</v>
      </c>
      <c r="G487" s="15">
        <f t="shared" si="36"/>
        <v>217.57133333333331</v>
      </c>
      <c r="H487" s="15">
        <f t="shared" si="39"/>
        <v>217.57133333333331</v>
      </c>
      <c r="I487" s="15">
        <f>SUMSQ($G$8:G487)/(B487-6)</f>
        <v>35150.379073571283</v>
      </c>
      <c r="J487" s="15">
        <f>SUM($H$8:H487)/(B487-6)</f>
        <v>152.03347083333344</v>
      </c>
      <c r="K487" s="15">
        <f t="shared" si="37"/>
        <v>84.004375804375798</v>
      </c>
      <c r="L487" s="15">
        <f>AVERAGE($K$8:K487)</f>
        <v>38.727401505816715</v>
      </c>
      <c r="M487" s="15">
        <f>SUM($G$8:G487)/H487</f>
        <v>2.5633125687513503</v>
      </c>
    </row>
    <row r="488" spans="1:13" x14ac:dyDescent="0.3">
      <c r="A488" s="17">
        <v>41203.625</v>
      </c>
      <c r="B488" s="13">
        <v>487</v>
      </c>
      <c r="C488" s="15">
        <v>499</v>
      </c>
      <c r="D488" s="15" t="s">
        <v>2</v>
      </c>
      <c r="E488" s="15">
        <f t="shared" si="35"/>
        <v>481.57133333333331</v>
      </c>
      <c r="F488" s="15">
        <f t="shared" si="38"/>
        <v>481.57133333333331</v>
      </c>
      <c r="G488" s="15">
        <f t="shared" si="36"/>
        <v>-17.428666666666686</v>
      </c>
      <c r="H488" s="15">
        <f t="shared" si="39"/>
        <v>17.428666666666686</v>
      </c>
      <c r="I488" s="15">
        <f>SUMSQ($G$8:G488)/(B488-6)</f>
        <v>35077.932876790008</v>
      </c>
      <c r="J488" s="15">
        <f>SUM($H$8:H488)/(B488-6)</f>
        <v>151.75362716562728</v>
      </c>
      <c r="K488" s="15">
        <f t="shared" si="37"/>
        <v>3.4927187708750878</v>
      </c>
      <c r="L488" s="15">
        <f>AVERAGE($K$8:K488)</f>
        <v>38.654148527157794</v>
      </c>
      <c r="M488" s="15">
        <f>SUM($G$8:G488)/H488</f>
        <v>30.999196725700319</v>
      </c>
    </row>
    <row r="489" spans="1:13" x14ac:dyDescent="0.3">
      <c r="A489" s="17">
        <v>41203.666666666664</v>
      </c>
      <c r="B489" s="13">
        <v>488</v>
      </c>
      <c r="C489" s="15">
        <v>534.428</v>
      </c>
      <c r="D489" s="15" t="s">
        <v>2</v>
      </c>
      <c r="E489" s="15">
        <f t="shared" si="35"/>
        <v>481.57133333333331</v>
      </c>
      <c r="F489" s="15">
        <f t="shared" si="38"/>
        <v>481.57133333333331</v>
      </c>
      <c r="G489" s="15">
        <f t="shared" si="36"/>
        <v>-52.856666666666683</v>
      </c>
      <c r="H489" s="15">
        <f t="shared" si="39"/>
        <v>52.856666666666683</v>
      </c>
      <c r="I489" s="15">
        <f>SUMSQ($G$8:G489)/(B489-6)</f>
        <v>35010.953404454573</v>
      </c>
      <c r="J489" s="15">
        <f>SUM($H$8:H489)/(B489-6)</f>
        <v>151.54844674965435</v>
      </c>
      <c r="K489" s="15">
        <f t="shared" si="37"/>
        <v>9.8903251077164143</v>
      </c>
      <c r="L489" s="15">
        <f>AVERAGE($K$8:K489)</f>
        <v>38.594472544959785</v>
      </c>
      <c r="M489" s="15">
        <f>SUM($G$8:G489)/H489</f>
        <v>9.2215046982403237</v>
      </c>
    </row>
    <row r="490" spans="1:13" x14ac:dyDescent="0.3">
      <c r="A490" s="17">
        <v>41203.708333333336</v>
      </c>
      <c r="B490" s="13">
        <v>489</v>
      </c>
      <c r="C490" s="15">
        <v>491</v>
      </c>
      <c r="D490" s="15" t="s">
        <v>2</v>
      </c>
      <c r="E490" s="15">
        <f t="shared" si="35"/>
        <v>441.57133333333331</v>
      </c>
      <c r="F490" s="15">
        <f t="shared" si="38"/>
        <v>481.57133333333331</v>
      </c>
      <c r="G490" s="15">
        <f t="shared" si="36"/>
        <v>-9.4286666666666861</v>
      </c>
      <c r="H490" s="15">
        <f t="shared" si="39"/>
        <v>9.4286666666666861</v>
      </c>
      <c r="I490" s="15">
        <f>SUMSQ($G$8:G490)/(B490-6)</f>
        <v>34938.65101594662</v>
      </c>
      <c r="J490" s="15">
        <f>SUM($H$8:H490)/(B490-6)</f>
        <v>151.25420289855083</v>
      </c>
      <c r="K490" s="15">
        <f t="shared" si="37"/>
        <v>1.9202987101154145</v>
      </c>
      <c r="L490" s="15">
        <f>AVERAGE($K$8:K490)</f>
        <v>38.518542578428011</v>
      </c>
      <c r="M490" s="15">
        <f>SUM($G$8:G490)/H490</f>
        <v>50.695326309834037</v>
      </c>
    </row>
    <row r="491" spans="1:13" x14ac:dyDescent="0.3">
      <c r="A491" s="17">
        <v>41203.75</v>
      </c>
      <c r="B491" s="13">
        <v>490</v>
      </c>
      <c r="C491" s="15">
        <v>413</v>
      </c>
      <c r="D491" s="15" t="s">
        <v>2</v>
      </c>
      <c r="E491" s="15">
        <f t="shared" si="35"/>
        <v>423.57133333333331</v>
      </c>
      <c r="F491" s="15">
        <f t="shared" si="38"/>
        <v>441.57133333333331</v>
      </c>
      <c r="G491" s="15">
        <f t="shared" si="36"/>
        <v>28.571333333333314</v>
      </c>
      <c r="H491" s="15">
        <f t="shared" si="39"/>
        <v>28.571333333333314</v>
      </c>
      <c r="I491" s="15">
        <f>SUMSQ($G$8:G491)/(B491-6)</f>
        <v>34868.150334278231</v>
      </c>
      <c r="J491" s="15">
        <f>SUM($H$8:H491)/(B491-6)</f>
        <v>151.00072589531692</v>
      </c>
      <c r="K491" s="15">
        <f t="shared" si="37"/>
        <v>6.9179983857949905</v>
      </c>
      <c r="L491" s="15">
        <f>AVERAGE($K$8:K491)</f>
        <v>38.453252197864721</v>
      </c>
      <c r="M491" s="15">
        <f>SUM($G$8:G491)/H491</f>
        <v>17.729682432274419</v>
      </c>
    </row>
    <row r="492" spans="1:13" x14ac:dyDescent="0.3">
      <c r="A492" s="17">
        <v>41203.791666666664</v>
      </c>
      <c r="B492" s="13">
        <v>491</v>
      </c>
      <c r="C492" s="15">
        <v>266</v>
      </c>
      <c r="D492" s="15" t="s">
        <v>2</v>
      </c>
      <c r="E492" s="15">
        <f t="shared" si="35"/>
        <v>410.40466666666663</v>
      </c>
      <c r="F492" s="15">
        <f t="shared" si="38"/>
        <v>423.57133333333331</v>
      </c>
      <c r="G492" s="15">
        <f t="shared" si="36"/>
        <v>157.57133333333331</v>
      </c>
      <c r="H492" s="15">
        <f t="shared" si="39"/>
        <v>157.57133333333331</v>
      </c>
      <c r="I492" s="15">
        <f>SUMSQ($G$8:G492)/(B492-6)</f>
        <v>34847.450488410526</v>
      </c>
      <c r="J492" s="15">
        <f>SUM($H$8:H492)/(B492-6)</f>
        <v>151.014273539519</v>
      </c>
      <c r="K492" s="15">
        <f t="shared" si="37"/>
        <v>59.237343358395975</v>
      </c>
      <c r="L492" s="15">
        <f>AVERAGE($K$8:K492)</f>
        <v>38.496105994072003</v>
      </c>
      <c r="M492" s="15">
        <f>SUM($G$8:G492)/H492</f>
        <v>4.2148021848305079</v>
      </c>
    </row>
    <row r="493" spans="1:13" x14ac:dyDescent="0.3">
      <c r="A493" s="17">
        <v>41203.833333333336</v>
      </c>
      <c r="B493" s="13">
        <v>492</v>
      </c>
      <c r="C493" s="15">
        <v>195</v>
      </c>
      <c r="D493" s="15" t="s">
        <v>2</v>
      </c>
      <c r="E493" s="15">
        <f t="shared" si="35"/>
        <v>399.738</v>
      </c>
      <c r="F493" s="15">
        <f t="shared" si="38"/>
        <v>410.40466666666663</v>
      </c>
      <c r="G493" s="15">
        <f t="shared" si="36"/>
        <v>215.40466666666663</v>
      </c>
      <c r="H493" s="15">
        <f t="shared" si="39"/>
        <v>215.40466666666663</v>
      </c>
      <c r="I493" s="15">
        <f>SUMSQ($G$8:G493)/(B493-6)</f>
        <v>34871.21945946684</v>
      </c>
      <c r="J493" s="15">
        <f>SUM($H$8:H493)/(B493-6)</f>
        <v>151.14676406035676</v>
      </c>
      <c r="K493" s="15">
        <f t="shared" si="37"/>
        <v>110.4639316239316</v>
      </c>
      <c r="L493" s="15">
        <f>AVERAGE($K$8:K493)</f>
        <v>38.644187939812454</v>
      </c>
      <c r="M493" s="15">
        <f>SUM($G$8:G493)/H493</f>
        <v>4.0831829703472362</v>
      </c>
    </row>
    <row r="494" spans="1:13" x14ac:dyDescent="0.3">
      <c r="A494" s="17">
        <v>41204.625</v>
      </c>
      <c r="B494" s="13">
        <v>493</v>
      </c>
      <c r="C494" s="15">
        <v>296</v>
      </c>
      <c r="D494" s="15" t="s">
        <v>2</v>
      </c>
      <c r="E494" s="15">
        <f t="shared" si="35"/>
        <v>365.90466666666663</v>
      </c>
      <c r="F494" s="15">
        <f t="shared" si="38"/>
        <v>399.738</v>
      </c>
      <c r="G494" s="15">
        <f t="shared" si="36"/>
        <v>103.738</v>
      </c>
      <c r="H494" s="15">
        <f t="shared" si="39"/>
        <v>103.738</v>
      </c>
      <c r="I494" s="15">
        <f>SUMSQ($G$8:G494)/(B494-6)</f>
        <v>34821.712997833441</v>
      </c>
      <c r="J494" s="15">
        <f>SUM($H$8:H494)/(B494-6)</f>
        <v>151.04941546885703</v>
      </c>
      <c r="K494" s="15">
        <f t="shared" si="37"/>
        <v>35.046621621621618</v>
      </c>
      <c r="L494" s="15">
        <f>AVERAGE($K$8:K494)</f>
        <v>38.636800739980437</v>
      </c>
      <c r="M494" s="15">
        <f>SUM($G$8:G494)/H494</f>
        <v>9.4784424865204286</v>
      </c>
    </row>
    <row r="495" spans="1:13" x14ac:dyDescent="0.3">
      <c r="A495" s="17">
        <v>41204.666666666664</v>
      </c>
      <c r="B495" s="13">
        <v>494</v>
      </c>
      <c r="C495" s="15">
        <v>524</v>
      </c>
      <c r="D495" s="15" t="s">
        <v>2</v>
      </c>
      <c r="E495" s="15">
        <f t="shared" si="35"/>
        <v>364.16666666666669</v>
      </c>
      <c r="F495" s="15">
        <f t="shared" si="38"/>
        <v>365.90466666666663</v>
      </c>
      <c r="G495" s="15">
        <f t="shared" si="36"/>
        <v>-158.09533333333337</v>
      </c>
      <c r="H495" s="15">
        <f t="shared" si="39"/>
        <v>158.09533333333337</v>
      </c>
      <c r="I495" s="15">
        <f>SUMSQ($G$8:G495)/(B495-6)</f>
        <v>34801.5745171448</v>
      </c>
      <c r="J495" s="15">
        <f>SUM($H$8:H495)/(B495-6)</f>
        <v>151.0638538251367</v>
      </c>
      <c r="K495" s="15">
        <f t="shared" si="37"/>
        <v>30.170865139949115</v>
      </c>
      <c r="L495" s="15">
        <f>AVERAGE($K$8:K495)</f>
        <v>38.619452511291854</v>
      </c>
      <c r="M495" s="15">
        <f>SUM($G$8:G495)/H495</f>
        <v>5.2195046870453012</v>
      </c>
    </row>
    <row r="496" spans="1:13" x14ac:dyDescent="0.3">
      <c r="A496" s="17">
        <v>41204.708333333336</v>
      </c>
      <c r="B496" s="13">
        <v>495</v>
      </c>
      <c r="C496" s="15">
        <v>844.428</v>
      </c>
      <c r="D496" s="15" t="s">
        <v>2</v>
      </c>
      <c r="E496" s="15">
        <f t="shared" si="35"/>
        <v>423.07133333333331</v>
      </c>
      <c r="F496" s="15">
        <f t="shared" si="38"/>
        <v>364.16666666666669</v>
      </c>
      <c r="G496" s="15">
        <f t="shared" si="36"/>
        <v>-480.26133333333331</v>
      </c>
      <c r="H496" s="15">
        <f t="shared" si="39"/>
        <v>480.26133333333331</v>
      </c>
      <c r="I496" s="15">
        <f>SUMSQ($G$8:G496)/(B496-6)</f>
        <v>35202.08448397091</v>
      </c>
      <c r="J496" s="15">
        <f>SUM($H$8:H496)/(B496-6)</f>
        <v>151.73705930470354</v>
      </c>
      <c r="K496" s="15">
        <f t="shared" si="37"/>
        <v>56.874160181014041</v>
      </c>
      <c r="L496" s="15">
        <f>AVERAGE($K$8:K496)</f>
        <v>38.656783201822982</v>
      </c>
      <c r="M496" s="15">
        <f>SUM($G$8:G496)/H496</f>
        <v>0.71818815311661466</v>
      </c>
    </row>
    <row r="497" spans="1:13" x14ac:dyDescent="0.3">
      <c r="A497" s="17">
        <v>41204.75</v>
      </c>
      <c r="B497" s="13">
        <v>496</v>
      </c>
      <c r="C497" s="15">
        <v>786</v>
      </c>
      <c r="D497" s="15" t="s">
        <v>2</v>
      </c>
      <c r="E497" s="15">
        <f t="shared" si="35"/>
        <v>485.238</v>
      </c>
      <c r="F497" s="15">
        <f t="shared" si="38"/>
        <v>423.07133333333331</v>
      </c>
      <c r="G497" s="15">
        <f t="shared" si="36"/>
        <v>-362.92866666666669</v>
      </c>
      <c r="H497" s="15">
        <f t="shared" si="39"/>
        <v>362.92866666666669</v>
      </c>
      <c r="I497" s="15">
        <f>SUMSQ($G$8:G497)/(B497-6)</f>
        <v>35399.054142347391</v>
      </c>
      <c r="J497" s="15">
        <f>SUM($H$8:H497)/(B497-6)</f>
        <v>152.16806258503408</v>
      </c>
      <c r="K497" s="15">
        <f t="shared" si="37"/>
        <v>46.174130619168793</v>
      </c>
      <c r="L497" s="15">
        <f>AVERAGE($K$8:K497)</f>
        <v>38.672124727164501</v>
      </c>
      <c r="M497" s="15">
        <f>SUM($G$8:G497)/H497</f>
        <v>-4.9625913632276301E-2</v>
      </c>
    </row>
    <row r="498" spans="1:13" x14ac:dyDescent="0.3">
      <c r="A498" s="17">
        <v>41204.791666666664</v>
      </c>
      <c r="B498" s="13">
        <v>497</v>
      </c>
      <c r="C498" s="15">
        <v>514</v>
      </c>
      <c r="D498" s="15" t="s">
        <v>2</v>
      </c>
      <c r="E498" s="15">
        <f t="shared" si="35"/>
        <v>526.57133333333331</v>
      </c>
      <c r="F498" s="15">
        <f t="shared" si="38"/>
        <v>485.238</v>
      </c>
      <c r="G498" s="15">
        <f t="shared" si="36"/>
        <v>-28.762</v>
      </c>
      <c r="H498" s="15">
        <f t="shared" si="39"/>
        <v>28.762</v>
      </c>
      <c r="I498" s="15">
        <f>SUMSQ($G$8:G498)/(B498-6)</f>
        <v>35328.643141332424</v>
      </c>
      <c r="J498" s="15">
        <f>SUM($H$8:H498)/(B498-6)</f>
        <v>151.91672640868981</v>
      </c>
      <c r="K498" s="15">
        <f t="shared" si="37"/>
        <v>5.5957198443579772</v>
      </c>
      <c r="L498" s="15">
        <f>AVERAGE($K$8:K498)</f>
        <v>38.604759340437809</v>
      </c>
      <c r="M498" s="15">
        <f>SUM($G$8:G498)/H498</f>
        <v>-1.6261966019983727</v>
      </c>
    </row>
    <row r="499" spans="1:13" x14ac:dyDescent="0.3">
      <c r="A499" s="17">
        <v>41204.833333333336</v>
      </c>
      <c r="B499" s="13">
        <v>498</v>
      </c>
      <c r="C499" s="15">
        <v>403</v>
      </c>
      <c r="D499" s="15" t="s">
        <v>2</v>
      </c>
      <c r="E499" s="15">
        <f t="shared" si="35"/>
        <v>561.23799999999994</v>
      </c>
      <c r="F499" s="15">
        <f t="shared" si="38"/>
        <v>526.57133333333331</v>
      </c>
      <c r="G499" s="15">
        <f t="shared" si="36"/>
        <v>123.57133333333331</v>
      </c>
      <c r="H499" s="15">
        <f t="shared" si="39"/>
        <v>123.57133333333331</v>
      </c>
      <c r="I499" s="15">
        <f>SUMSQ($G$8:G499)/(B499-6)</f>
        <v>35287.873286211376</v>
      </c>
      <c r="J499" s="15">
        <f>SUM($H$8:H499)/(B499-6)</f>
        <v>151.85911382113829</v>
      </c>
      <c r="K499" s="15">
        <f t="shared" si="37"/>
        <v>30.662861869313478</v>
      </c>
      <c r="L499" s="15">
        <f>AVERAGE($K$8:K499)</f>
        <v>38.58861727240707</v>
      </c>
      <c r="M499" s="15">
        <f>SUM($G$8:G499)/H499</f>
        <v>0.62149257918494683</v>
      </c>
    </row>
    <row r="500" spans="1:13" x14ac:dyDescent="0.3">
      <c r="A500" s="17">
        <v>41205.625</v>
      </c>
      <c r="B500" s="13">
        <v>499</v>
      </c>
      <c r="C500" s="15">
        <v>346</v>
      </c>
      <c r="D500" s="15" t="s">
        <v>2</v>
      </c>
      <c r="E500" s="15">
        <f t="shared" si="35"/>
        <v>569.57133333333331</v>
      </c>
      <c r="F500" s="15">
        <f t="shared" si="38"/>
        <v>561.23799999999994</v>
      </c>
      <c r="G500" s="15">
        <f t="shared" si="36"/>
        <v>215.23799999999994</v>
      </c>
      <c r="H500" s="15">
        <f t="shared" si="39"/>
        <v>215.23799999999994</v>
      </c>
      <c r="I500" s="15">
        <f>SUMSQ($G$8:G500)/(B500-6)</f>
        <v>35310.265828519267</v>
      </c>
      <c r="J500" s="15">
        <f>SUM($H$8:H500)/(B500-6)</f>
        <v>151.9876713995944</v>
      </c>
      <c r="K500" s="15">
        <f t="shared" si="37"/>
        <v>62.207514450867038</v>
      </c>
      <c r="L500" s="15">
        <f>AVERAGE($K$8:K500)</f>
        <v>38.636525785953644</v>
      </c>
      <c r="M500" s="15">
        <f>SUM($G$8:G500)/H500</f>
        <v>1.3568081224814212</v>
      </c>
    </row>
    <row r="501" spans="1:13" x14ac:dyDescent="0.3">
      <c r="A501" s="17">
        <v>41205.666666666664</v>
      </c>
      <c r="B501" s="13">
        <v>500</v>
      </c>
      <c r="C501" s="15">
        <v>534.428</v>
      </c>
      <c r="D501" s="15" t="s">
        <v>2</v>
      </c>
      <c r="E501" s="15">
        <f t="shared" si="35"/>
        <v>571.30933333333326</v>
      </c>
      <c r="F501" s="15">
        <f t="shared" si="38"/>
        <v>569.57133333333331</v>
      </c>
      <c r="G501" s="15">
        <f t="shared" si="36"/>
        <v>35.143333333333317</v>
      </c>
      <c r="H501" s="15">
        <f t="shared" si="39"/>
        <v>35.143333333333317</v>
      </c>
      <c r="I501" s="15">
        <f>SUMSQ($G$8:G501)/(B501-6)</f>
        <v>35241.287666675664</v>
      </c>
      <c r="J501" s="15">
        <f>SUM($H$8:H501)/(B501-6)</f>
        <v>151.75114439946026</v>
      </c>
      <c r="K501" s="15">
        <f t="shared" si="37"/>
        <v>6.5758780103836845</v>
      </c>
      <c r="L501" s="15">
        <f>AVERAGE($K$8:K501)</f>
        <v>38.571625689241962</v>
      </c>
      <c r="M501" s="15">
        <f>SUM($G$8:G501)/H501</f>
        <v>9.3098738499475342</v>
      </c>
    </row>
    <row r="502" spans="1:13" x14ac:dyDescent="0.3">
      <c r="A502" s="17">
        <v>41205.708333333336</v>
      </c>
      <c r="B502" s="13">
        <v>501</v>
      </c>
      <c r="C502" s="15">
        <v>844.428</v>
      </c>
      <c r="D502" s="15" t="s">
        <v>2</v>
      </c>
      <c r="E502" s="15">
        <f t="shared" si="35"/>
        <v>571.30933333333326</v>
      </c>
      <c r="F502" s="15">
        <f t="shared" si="38"/>
        <v>571.30933333333326</v>
      </c>
      <c r="G502" s="15">
        <f t="shared" si="36"/>
        <v>-273.11866666666674</v>
      </c>
      <c r="H502" s="15">
        <f t="shared" si="39"/>
        <v>273.11866666666674</v>
      </c>
      <c r="I502" s="15">
        <f>SUMSQ($G$8:G502)/(B502-6)</f>
        <v>35320.78770387789</v>
      </c>
      <c r="J502" s="15">
        <f>SUM($H$8:H502)/(B502-6)</f>
        <v>151.99633131313135</v>
      </c>
      <c r="K502" s="15">
        <f t="shared" si="37"/>
        <v>32.343629849633921</v>
      </c>
      <c r="L502" s="15">
        <f>AVERAGE($K$8:K502)</f>
        <v>38.559043879464973</v>
      </c>
      <c r="M502" s="15">
        <f>SUM($G$8:G502)/H502</f>
        <v>0.19794082181611883</v>
      </c>
    </row>
    <row r="503" spans="1:13" x14ac:dyDescent="0.3">
      <c r="A503" s="17">
        <v>41205.75</v>
      </c>
      <c r="B503" s="13">
        <v>502</v>
      </c>
      <c r="C503" s="15">
        <v>811.56399999999996</v>
      </c>
      <c r="D503" s="15" t="s">
        <v>2</v>
      </c>
      <c r="E503" s="15">
        <f t="shared" si="35"/>
        <v>575.56999999999994</v>
      </c>
      <c r="F503" s="15">
        <f t="shared" si="38"/>
        <v>571.30933333333326</v>
      </c>
      <c r="G503" s="15">
        <f t="shared" si="36"/>
        <v>-240.25466666666671</v>
      </c>
      <c r="H503" s="15">
        <f t="shared" si="39"/>
        <v>240.25466666666671</v>
      </c>
      <c r="I503" s="15">
        <f>SUMSQ($G$8:G503)/(B503-6)</f>
        <v>35365.952052973124</v>
      </c>
      <c r="J503" s="15">
        <f>SUM($H$8:H503)/(B503-6)</f>
        <v>152.17427150537637</v>
      </c>
      <c r="K503" s="15">
        <f t="shared" si="37"/>
        <v>29.603908831178654</v>
      </c>
      <c r="L503" s="15">
        <f>AVERAGE($K$8:K503)</f>
        <v>38.540989171706329</v>
      </c>
      <c r="M503" s="15">
        <f>SUM($G$8:G503)/H503</f>
        <v>-0.77498321225814848</v>
      </c>
    </row>
    <row r="504" spans="1:13" x14ac:dyDescent="0.3">
      <c r="A504" s="17">
        <v>41205.791666666664</v>
      </c>
      <c r="B504" s="13">
        <v>503</v>
      </c>
      <c r="C504" s="15">
        <v>482</v>
      </c>
      <c r="D504" s="15" t="s">
        <v>2</v>
      </c>
      <c r="E504" s="15">
        <f t="shared" si="35"/>
        <v>570.23666666666657</v>
      </c>
      <c r="F504" s="15">
        <f t="shared" si="38"/>
        <v>575.56999999999994</v>
      </c>
      <c r="G504" s="15">
        <f t="shared" si="36"/>
        <v>93.569999999999936</v>
      </c>
      <c r="H504" s="15">
        <f t="shared" si="39"/>
        <v>93.569999999999936</v>
      </c>
      <c r="I504" s="15">
        <f>SUMSQ($G$8:G504)/(B504-6)</f>
        <v>35312.409583852452</v>
      </c>
      <c r="J504" s="15">
        <f>SUM($H$8:H504)/(B504-6)</f>
        <v>152.05635546613016</v>
      </c>
      <c r="K504" s="15">
        <f t="shared" si="37"/>
        <v>19.412863070539405</v>
      </c>
      <c r="L504" s="15">
        <f>AVERAGE($K$8:K504)</f>
        <v>38.502501996452473</v>
      </c>
      <c r="M504" s="15">
        <f>SUM($G$8:G504)/H504</f>
        <v>-0.98988279719294858</v>
      </c>
    </row>
    <row r="505" spans="1:13" x14ac:dyDescent="0.3">
      <c r="A505" s="17">
        <v>41205.833333333336</v>
      </c>
      <c r="B505" s="13">
        <v>504</v>
      </c>
      <c r="C505" s="15">
        <v>379</v>
      </c>
      <c r="D505" s="15" t="s">
        <v>2</v>
      </c>
      <c r="E505" s="15">
        <f t="shared" si="35"/>
        <v>566.23666666666668</v>
      </c>
      <c r="F505" s="15">
        <f t="shared" si="38"/>
        <v>570.23666666666657</v>
      </c>
      <c r="G505" s="15">
        <f t="shared" si="36"/>
        <v>191.23666666666657</v>
      </c>
      <c r="H505" s="15">
        <f t="shared" si="39"/>
        <v>191.23666666666657</v>
      </c>
      <c r="I505" s="15">
        <f>SUMSQ($G$8:G505)/(B505-6)</f>
        <v>35314.93780291656</v>
      </c>
      <c r="J505" s="15">
        <f>SUM($H$8:H505)/(B505-6)</f>
        <v>152.135030789826</v>
      </c>
      <c r="K505" s="15">
        <f t="shared" si="37"/>
        <v>50.458223394898823</v>
      </c>
      <c r="L505" s="15">
        <f>AVERAGE($K$8:K505)</f>
        <v>38.526509469140116</v>
      </c>
      <c r="M505" s="15">
        <f>SUM($G$8:G505)/H505</f>
        <v>0.51566122256883695</v>
      </c>
    </row>
    <row r="506" spans="1:13" x14ac:dyDescent="0.3">
      <c r="A506" s="17">
        <v>41206.625</v>
      </c>
      <c r="B506" s="13">
        <v>505</v>
      </c>
      <c r="C506" s="15">
        <v>308</v>
      </c>
      <c r="D506" s="15" t="s">
        <v>2</v>
      </c>
      <c r="E506" s="15">
        <f t="shared" si="35"/>
        <v>559.90333333333331</v>
      </c>
      <c r="F506" s="15">
        <f t="shared" si="38"/>
        <v>566.23666666666668</v>
      </c>
      <c r="G506" s="15">
        <f t="shared" si="36"/>
        <v>258.23666666666668</v>
      </c>
      <c r="H506" s="15">
        <f t="shared" si="39"/>
        <v>258.23666666666668</v>
      </c>
      <c r="I506" s="15">
        <f>SUMSQ($G$8:G506)/(B506-6)</f>
        <v>35377.80601575863</v>
      </c>
      <c r="J506" s="15">
        <f>SUM($H$8:H506)/(B506-6)</f>
        <v>152.34765931863731</v>
      </c>
      <c r="K506" s="15">
        <f t="shared" si="37"/>
        <v>83.843073593073598</v>
      </c>
      <c r="L506" s="15">
        <f>AVERAGE($K$8:K506)</f>
        <v>38.617324226903513</v>
      </c>
      <c r="M506" s="15">
        <f>SUM($G$8:G506)/H506</f>
        <v>1.3818719262691423</v>
      </c>
    </row>
    <row r="507" spans="1:13" x14ac:dyDescent="0.3">
      <c r="A507" s="17">
        <v>41206.666666666664</v>
      </c>
      <c r="B507" s="13">
        <v>506</v>
      </c>
      <c r="C507" s="15">
        <v>532</v>
      </c>
      <c r="D507" s="15" t="s">
        <v>2</v>
      </c>
      <c r="E507" s="15">
        <f t="shared" si="35"/>
        <v>559.49866666666674</v>
      </c>
      <c r="F507" s="15">
        <f t="shared" si="38"/>
        <v>559.90333333333331</v>
      </c>
      <c r="G507" s="15">
        <f t="shared" si="36"/>
        <v>27.903333333333308</v>
      </c>
      <c r="H507" s="15">
        <f t="shared" si="39"/>
        <v>27.903333333333308</v>
      </c>
      <c r="I507" s="15">
        <f>SUMSQ($G$8:G507)/(B507-6)</f>
        <v>35308.60759574933</v>
      </c>
      <c r="J507" s="15">
        <f>SUM($H$8:H507)/(B507-6)</f>
        <v>152.0987706666667</v>
      </c>
      <c r="K507" s="15">
        <f t="shared" si="37"/>
        <v>5.2449874686716749</v>
      </c>
      <c r="L507" s="15">
        <f>AVERAGE($K$8:K507)</f>
        <v>38.550579553387045</v>
      </c>
      <c r="M507" s="15">
        <f>SUM($G$8:G507)/H507</f>
        <v>13.788794648189802</v>
      </c>
    </row>
    <row r="508" spans="1:13" x14ac:dyDescent="0.3">
      <c r="A508" s="17">
        <v>41206.708333333336</v>
      </c>
      <c r="B508" s="13">
        <v>507</v>
      </c>
      <c r="C508" s="15">
        <v>844.428</v>
      </c>
      <c r="D508" s="15" t="s">
        <v>2</v>
      </c>
      <c r="E508" s="15">
        <f t="shared" si="35"/>
        <v>559.49866666666662</v>
      </c>
      <c r="F508" s="15">
        <f t="shared" si="38"/>
        <v>559.49866666666674</v>
      </c>
      <c r="G508" s="15">
        <f t="shared" si="36"/>
        <v>-284.92933333333326</v>
      </c>
      <c r="H508" s="15">
        <f t="shared" si="39"/>
        <v>284.92933333333326</v>
      </c>
      <c r="I508" s="15">
        <f>SUMSQ($G$8:G508)/(B508-6)</f>
        <v>35400.176692352179</v>
      </c>
      <c r="J508" s="15">
        <f>SUM($H$8:H508)/(B508-6)</f>
        <v>152.36390153027284</v>
      </c>
      <c r="K508" s="15">
        <f t="shared" si="37"/>
        <v>33.742288665621373</v>
      </c>
      <c r="L508" s="15">
        <f>AVERAGE($K$8:K508)</f>
        <v>38.540982166385518</v>
      </c>
      <c r="M508" s="15">
        <f>SUM($G$8:G508)/H508</f>
        <v>0.35034651866891853</v>
      </c>
    </row>
    <row r="509" spans="1:13" x14ac:dyDescent="0.3">
      <c r="A509" s="17">
        <v>41206.75</v>
      </c>
      <c r="B509" s="13">
        <v>508</v>
      </c>
      <c r="C509" s="15">
        <v>811.56399999999996</v>
      </c>
      <c r="D509" s="15" t="s">
        <v>2</v>
      </c>
      <c r="E509" s="15">
        <f t="shared" si="35"/>
        <v>559.49866666666662</v>
      </c>
      <c r="F509" s="15">
        <f t="shared" si="38"/>
        <v>559.49866666666662</v>
      </c>
      <c r="G509" s="15">
        <f t="shared" si="36"/>
        <v>-252.06533333333334</v>
      </c>
      <c r="H509" s="15">
        <f t="shared" si="39"/>
        <v>252.06533333333334</v>
      </c>
      <c r="I509" s="15">
        <f>SUMSQ($G$8:G509)/(B509-6)</f>
        <v>35456.226006248784</v>
      </c>
      <c r="J509" s="15">
        <f>SUM($H$8:H509)/(B509-6)</f>
        <v>152.56250996015939</v>
      </c>
      <c r="K509" s="15">
        <f t="shared" si="37"/>
        <v>31.05920584616042</v>
      </c>
      <c r="L509" s="15">
        <f>AVERAGE($K$8:K509)</f>
        <v>38.526078229492633</v>
      </c>
      <c r="M509" s="15">
        <f>SUM($G$8:G509)/H509</f>
        <v>-0.60397568884261821</v>
      </c>
    </row>
    <row r="510" spans="1:13" x14ac:dyDescent="0.3">
      <c r="A510" s="17">
        <v>41206.791666666664</v>
      </c>
      <c r="B510" s="13">
        <v>509</v>
      </c>
      <c r="C510" s="15">
        <v>572</v>
      </c>
      <c r="D510" s="15" t="s">
        <v>2</v>
      </c>
      <c r="E510" s="15">
        <f t="shared" si="35"/>
        <v>574.49866666666662</v>
      </c>
      <c r="F510" s="15">
        <f t="shared" si="38"/>
        <v>559.49866666666662</v>
      </c>
      <c r="G510" s="15">
        <f t="shared" si="36"/>
        <v>-12.501333333333378</v>
      </c>
      <c r="H510" s="15">
        <f t="shared" si="39"/>
        <v>12.501333333333378</v>
      </c>
      <c r="I510" s="15">
        <f>SUMSQ($G$8:G510)/(B510-6)</f>
        <v>35386.047193781313</v>
      </c>
      <c r="J510" s="15">
        <f>SUM($H$8:H510)/(B510-6)</f>
        <v>152.28405831676611</v>
      </c>
      <c r="K510" s="15">
        <f t="shared" si="37"/>
        <v>2.1855477855477932</v>
      </c>
      <c r="L510" s="15">
        <f>AVERAGE($K$8:K510)</f>
        <v>38.453830654057356</v>
      </c>
      <c r="M510" s="15">
        <f>SUM($G$8:G510)/H510</f>
        <v>-13.178007679181713</v>
      </c>
    </row>
    <row r="511" spans="1:13" x14ac:dyDescent="0.3">
      <c r="A511" s="17">
        <v>41206.833333333336</v>
      </c>
      <c r="B511" s="13">
        <v>510</v>
      </c>
      <c r="C511" s="15">
        <v>427</v>
      </c>
      <c r="D511" s="15" t="s">
        <v>2</v>
      </c>
      <c r="E511" s="15">
        <f t="shared" si="35"/>
        <v>582.49866666666662</v>
      </c>
      <c r="F511" s="15">
        <f t="shared" si="38"/>
        <v>574.49866666666662</v>
      </c>
      <c r="G511" s="15">
        <f t="shared" si="36"/>
        <v>147.49866666666662</v>
      </c>
      <c r="H511" s="15">
        <f t="shared" si="39"/>
        <v>147.49866666666662</v>
      </c>
      <c r="I511" s="15">
        <f>SUMSQ($G$8:G511)/(B511-6)</f>
        <v>35359.003164961199</v>
      </c>
      <c r="J511" s="15">
        <f>SUM($H$8:H511)/(B511-6)</f>
        <v>152.27456349206352</v>
      </c>
      <c r="K511" s="15">
        <f t="shared" si="37"/>
        <v>34.543013270882113</v>
      </c>
      <c r="L511" s="15">
        <f>AVERAGE($K$8:K511)</f>
        <v>38.446071095757404</v>
      </c>
      <c r="M511" s="15">
        <f>SUM($G$8:G511)/H511</f>
        <v>-0.11690953138566866</v>
      </c>
    </row>
    <row r="512" spans="1:13" x14ac:dyDescent="0.3">
      <c r="A512" s="17">
        <v>41207.625</v>
      </c>
      <c r="B512" s="13">
        <v>511</v>
      </c>
      <c r="C512" s="15">
        <v>305</v>
      </c>
      <c r="D512" s="15" t="s">
        <v>2</v>
      </c>
      <c r="E512" s="15">
        <f t="shared" si="35"/>
        <v>581.99866666666662</v>
      </c>
      <c r="F512" s="15">
        <f t="shared" si="38"/>
        <v>582.49866666666662</v>
      </c>
      <c r="G512" s="15">
        <f t="shared" si="36"/>
        <v>277.49866666666662</v>
      </c>
      <c r="H512" s="15">
        <f t="shared" si="39"/>
        <v>277.49866666666662</v>
      </c>
      <c r="I512" s="15">
        <f>SUMSQ($G$8:G512)/(B512-6)</f>
        <v>35441.471495331141</v>
      </c>
      <c r="J512" s="15">
        <f>SUM($H$8:H512)/(B512-6)</f>
        <v>152.52253201320136</v>
      </c>
      <c r="K512" s="15">
        <f t="shared" si="37"/>
        <v>90.983169398907094</v>
      </c>
      <c r="L512" s="15">
        <f>AVERAGE($K$8:K512)</f>
        <v>38.550104953783446</v>
      </c>
      <c r="M512" s="15">
        <f>SUM($G$8:G512)/H512</f>
        <v>0.93785916088481769</v>
      </c>
    </row>
    <row r="513" spans="1:13" x14ac:dyDescent="0.3">
      <c r="A513" s="17">
        <v>41207.666666666664</v>
      </c>
      <c r="B513" s="13">
        <v>512</v>
      </c>
      <c r="C513" s="15">
        <v>499</v>
      </c>
      <c r="D513" s="15" t="s">
        <v>2</v>
      </c>
      <c r="E513" s="15">
        <f t="shared" si="35"/>
        <v>576.49866666666674</v>
      </c>
      <c r="F513" s="15">
        <f t="shared" si="38"/>
        <v>581.99866666666662</v>
      </c>
      <c r="G513" s="15">
        <f t="shared" si="36"/>
        <v>82.998666666666622</v>
      </c>
      <c r="H513" s="15">
        <f t="shared" si="39"/>
        <v>82.998666666666622</v>
      </c>
      <c r="I513" s="15">
        <f>SUMSQ($G$8:G513)/(B513-6)</f>
        <v>35385.043248637689</v>
      </c>
      <c r="J513" s="15">
        <f>SUM($H$8:H513)/(B513-6)</f>
        <v>152.38513306982875</v>
      </c>
      <c r="K513" s="15">
        <f t="shared" si="37"/>
        <v>16.632999331997318</v>
      </c>
      <c r="L513" s="15">
        <f>AVERAGE($K$8:K513)</f>
        <v>38.506790515795721</v>
      </c>
      <c r="M513" s="15">
        <f>SUM($G$8:G513)/H513</f>
        <v>4.1356487654418848</v>
      </c>
    </row>
    <row r="514" spans="1:13" x14ac:dyDescent="0.3">
      <c r="A514" s="17">
        <v>41207.708333333336</v>
      </c>
      <c r="B514" s="13">
        <v>513</v>
      </c>
      <c r="C514" s="15">
        <v>844.428</v>
      </c>
      <c r="D514" s="15" t="s">
        <v>2</v>
      </c>
      <c r="E514" s="15">
        <f t="shared" si="35"/>
        <v>576.49866666666662</v>
      </c>
      <c r="F514" s="15">
        <f t="shared" si="38"/>
        <v>576.49866666666674</v>
      </c>
      <c r="G514" s="15">
        <f t="shared" si="36"/>
        <v>-267.92933333333326</v>
      </c>
      <c r="H514" s="15">
        <f t="shared" si="39"/>
        <v>267.92933333333326</v>
      </c>
      <c r="I514" s="15">
        <f>SUMSQ($G$8:G514)/(B514-6)</f>
        <v>35456.840259311866</v>
      </c>
      <c r="J514" s="15">
        <f>SUM($H$8:H514)/(B514-6)</f>
        <v>152.61303090072326</v>
      </c>
      <c r="K514" s="15">
        <f t="shared" si="37"/>
        <v>31.729091566519973</v>
      </c>
      <c r="L514" s="15">
        <f>AVERAGE($K$8:K514)</f>
        <v>38.493422273292225</v>
      </c>
      <c r="M514" s="15">
        <f>SUM($G$8:G514)/H514</f>
        <v>0.28113383130871222</v>
      </c>
    </row>
    <row r="515" spans="1:13" x14ac:dyDescent="0.3">
      <c r="A515" s="17">
        <v>41207.75</v>
      </c>
      <c r="B515" s="13">
        <v>514</v>
      </c>
      <c r="C515" s="15">
        <v>809</v>
      </c>
      <c r="D515" s="15" t="s">
        <v>2</v>
      </c>
      <c r="E515" s="15">
        <f t="shared" si="35"/>
        <v>576.07133333333331</v>
      </c>
      <c r="F515" s="15">
        <f t="shared" si="38"/>
        <v>576.49866666666662</v>
      </c>
      <c r="G515" s="15">
        <f t="shared" si="36"/>
        <v>-232.50133333333338</v>
      </c>
      <c r="H515" s="15">
        <f t="shared" si="39"/>
        <v>232.50133333333338</v>
      </c>
      <c r="I515" s="15">
        <f>SUMSQ($G$8:G515)/(B515-6)</f>
        <v>35493.454491088371</v>
      </c>
      <c r="J515" s="15">
        <f>SUM($H$8:H515)/(B515-6)</f>
        <v>152.77029133858272</v>
      </c>
      <c r="K515" s="15">
        <f t="shared" si="37"/>
        <v>28.739348990523283</v>
      </c>
      <c r="L515" s="15">
        <f>AVERAGE($K$8:K515)</f>
        <v>38.474221341633225</v>
      </c>
      <c r="M515" s="15">
        <f>SUM($G$8:G515)/H515</f>
        <v>-0.67602766435752759</v>
      </c>
    </row>
    <row r="516" spans="1:13" x14ac:dyDescent="0.3">
      <c r="A516" s="17">
        <v>41207.791666666664</v>
      </c>
      <c r="B516" s="13">
        <v>515</v>
      </c>
      <c r="C516" s="15">
        <v>542</v>
      </c>
      <c r="D516" s="15" t="s">
        <v>2</v>
      </c>
      <c r="E516" s="15">
        <f t="shared" si="35"/>
        <v>571.07133333333331</v>
      </c>
      <c r="F516" s="15">
        <f t="shared" si="38"/>
        <v>576.07133333333331</v>
      </c>
      <c r="G516" s="15">
        <f t="shared" si="36"/>
        <v>34.071333333333314</v>
      </c>
      <c r="H516" s="15">
        <f t="shared" si="39"/>
        <v>34.071333333333314</v>
      </c>
      <c r="I516" s="15">
        <f>SUMSQ($G$8:G516)/(B516-6)</f>
        <v>35426.003413021615</v>
      </c>
      <c r="J516" s="15">
        <f>SUM($H$8:H516)/(B516-6)</f>
        <v>152.53709102815981</v>
      </c>
      <c r="K516" s="15">
        <f t="shared" si="37"/>
        <v>6.2862238622386188</v>
      </c>
      <c r="L516" s="15">
        <f>AVERAGE($K$8:K516)</f>
        <v>38.410983625563695</v>
      </c>
      <c r="M516" s="15">
        <f>SUM($G$8:G516)/H516</f>
        <v>-3.6131841039391208</v>
      </c>
    </row>
    <row r="517" spans="1:13" x14ac:dyDescent="0.3">
      <c r="A517" s="17">
        <v>41207.833333333336</v>
      </c>
      <c r="B517" s="13">
        <v>516</v>
      </c>
      <c r="C517" s="15">
        <v>347</v>
      </c>
      <c r="D517" s="15" t="s">
        <v>2</v>
      </c>
      <c r="E517" s="15">
        <f t="shared" si="35"/>
        <v>557.73799999999994</v>
      </c>
      <c r="F517" s="15">
        <f t="shared" si="38"/>
        <v>571.07133333333331</v>
      </c>
      <c r="G517" s="15">
        <f t="shared" si="36"/>
        <v>224.07133333333331</v>
      </c>
      <c r="H517" s="15">
        <f t="shared" si="39"/>
        <v>224.07133333333331</v>
      </c>
      <c r="I517" s="15">
        <f>SUMSQ($G$8:G517)/(B517-6)</f>
        <v>35454.987646372123</v>
      </c>
      <c r="J517" s="15">
        <f>SUM($H$8:H517)/(B517-6)</f>
        <v>152.67735424836602</v>
      </c>
      <c r="K517" s="15">
        <f t="shared" si="37"/>
        <v>64.57387127761767</v>
      </c>
      <c r="L517" s="15">
        <f>AVERAGE($K$8:K517)</f>
        <v>38.462283405273602</v>
      </c>
      <c r="M517" s="15">
        <f>SUM($G$8:G517)/H517</f>
        <v>0.45059460231409476</v>
      </c>
    </row>
    <row r="518" spans="1:13" x14ac:dyDescent="0.3">
      <c r="A518" s="17">
        <v>41208.625</v>
      </c>
      <c r="B518" s="13">
        <v>517</v>
      </c>
      <c r="C518" s="15">
        <v>448</v>
      </c>
      <c r="D518" s="15" t="s">
        <v>2</v>
      </c>
      <c r="E518" s="15">
        <f t="shared" si="35"/>
        <v>581.57133333333331</v>
      </c>
      <c r="F518" s="15">
        <f t="shared" si="38"/>
        <v>557.73799999999994</v>
      </c>
      <c r="G518" s="15">
        <f t="shared" si="36"/>
        <v>109.73799999999994</v>
      </c>
      <c r="H518" s="15">
        <f t="shared" si="39"/>
        <v>109.73799999999994</v>
      </c>
      <c r="I518" s="15">
        <f>SUMSQ($G$8:G518)/(B518-6)</f>
        <v>35409.170505467286</v>
      </c>
      <c r="J518" s="15">
        <f>SUM($H$8:H518)/(B518-6)</f>
        <v>152.59332420091326</v>
      </c>
      <c r="K518" s="15">
        <f t="shared" si="37"/>
        <v>24.495089285714272</v>
      </c>
      <c r="L518" s="15">
        <f>AVERAGE($K$8:K518)</f>
        <v>38.434950344374272</v>
      </c>
      <c r="M518" s="15">
        <f>SUM($G$8:G518)/H518</f>
        <v>1.9200580777244194</v>
      </c>
    </row>
    <row r="519" spans="1:13" x14ac:dyDescent="0.3">
      <c r="A519" s="17">
        <v>41208.666666666664</v>
      </c>
      <c r="B519" s="13">
        <v>518</v>
      </c>
      <c r="C519" s="15">
        <v>534.428</v>
      </c>
      <c r="D519" s="15" t="s">
        <v>2</v>
      </c>
      <c r="E519" s="15">
        <f t="shared" ref="E519:E582" si="40">AVERAGE(C514:C519)</f>
        <v>587.476</v>
      </c>
      <c r="F519" s="15">
        <f t="shared" si="38"/>
        <v>581.57133333333331</v>
      </c>
      <c r="G519" s="15">
        <f t="shared" si="36"/>
        <v>47.143333333333317</v>
      </c>
      <c r="H519" s="15">
        <f t="shared" si="39"/>
        <v>47.143333333333317</v>
      </c>
      <c r="I519" s="15">
        <f>SUMSQ($G$8:G519)/(B519-6)</f>
        <v>35344.352777678825</v>
      </c>
      <c r="J519" s="15">
        <f>SUM($H$8:H519)/(B519-6)</f>
        <v>152.38736718749999</v>
      </c>
      <c r="K519" s="15">
        <f t="shared" si="37"/>
        <v>8.8212693446700623</v>
      </c>
      <c r="L519" s="15">
        <f>AVERAGE($K$8:K519)</f>
        <v>38.377111123671725</v>
      </c>
      <c r="M519" s="15">
        <f>SUM($G$8:G519)/H519</f>
        <v>5.4694195008128892</v>
      </c>
    </row>
    <row r="520" spans="1:13" x14ac:dyDescent="0.3">
      <c r="A520" s="17">
        <v>41208.708333333336</v>
      </c>
      <c r="B520" s="13">
        <v>519</v>
      </c>
      <c r="C520" s="15">
        <v>817</v>
      </c>
      <c r="D520" s="15" t="s">
        <v>2</v>
      </c>
      <c r="E520" s="15">
        <f t="shared" si="40"/>
        <v>582.90466666666669</v>
      </c>
      <c r="F520" s="15">
        <f t="shared" si="38"/>
        <v>587.476</v>
      </c>
      <c r="G520" s="15">
        <f t="shared" ref="G520:G583" si="41">F520-C520</f>
        <v>-229.524</v>
      </c>
      <c r="H520" s="15">
        <f t="shared" si="39"/>
        <v>229.524</v>
      </c>
      <c r="I520" s="15">
        <f>SUMSQ($G$8:G520)/(B520-6)</f>
        <v>35378.14793128179</v>
      </c>
      <c r="J520" s="15">
        <f>SUM($H$8:H520)/(B520-6)</f>
        <v>152.53773099415204</v>
      </c>
      <c r="K520" s="15">
        <f t="shared" ref="K520:K547" si="42">H520/C520*100</f>
        <v>28.093512851897184</v>
      </c>
      <c r="L520" s="15">
        <f>AVERAGE($K$8:K520)</f>
        <v>38.35706512314195</v>
      </c>
      <c r="M520" s="15">
        <f>SUM($G$8:G520)/H520</f>
        <v>0.12339740796890761</v>
      </c>
    </row>
    <row r="521" spans="1:13" x14ac:dyDescent="0.3">
      <c r="A521" s="17">
        <v>41208.75</v>
      </c>
      <c r="B521" s="13">
        <v>520</v>
      </c>
      <c r="C521" s="15">
        <v>665</v>
      </c>
      <c r="D521" s="15" t="s">
        <v>2</v>
      </c>
      <c r="E521" s="15">
        <f t="shared" si="40"/>
        <v>558.90466666666669</v>
      </c>
      <c r="F521" s="15">
        <f t="shared" ref="F521:F548" si="43">E520</f>
        <v>582.90466666666669</v>
      </c>
      <c r="G521" s="15">
        <f t="shared" si="41"/>
        <v>-82.095333333333315</v>
      </c>
      <c r="H521" s="15">
        <f t="shared" ref="H521:H547" si="44">ABS(G521)</f>
        <v>82.095333333333315</v>
      </c>
      <c r="I521" s="15">
        <f>SUMSQ($G$8:G521)/(B521-6)</f>
        <v>35322.430997086907</v>
      </c>
      <c r="J521" s="15">
        <f>SUM($H$8:H521)/(B521-6)</f>
        <v>152.40068352788586</v>
      </c>
      <c r="K521" s="15">
        <f t="shared" si="42"/>
        <v>12.345162907268167</v>
      </c>
      <c r="L521" s="15">
        <f>AVERAGE($K$8:K521)</f>
        <v>38.306458309492392</v>
      </c>
      <c r="M521" s="15">
        <f>SUM($G$8:G521)/H521</f>
        <v>-0.65500272041461283</v>
      </c>
    </row>
    <row r="522" spans="1:13" x14ac:dyDescent="0.3">
      <c r="A522" s="17">
        <v>41208.791666666664</v>
      </c>
      <c r="B522" s="13">
        <v>521</v>
      </c>
      <c r="C522" s="15">
        <v>471</v>
      </c>
      <c r="D522" s="15" t="s">
        <v>2</v>
      </c>
      <c r="E522" s="15">
        <f t="shared" si="40"/>
        <v>547.07133333333331</v>
      </c>
      <c r="F522" s="15">
        <f t="shared" si="43"/>
        <v>558.90466666666669</v>
      </c>
      <c r="G522" s="15">
        <f t="shared" si="41"/>
        <v>87.904666666666685</v>
      </c>
      <c r="H522" s="15">
        <f t="shared" si="44"/>
        <v>87.904666666666685</v>
      </c>
      <c r="I522" s="15">
        <f>SUMSQ($G$8:G522)/(B522-6)</f>
        <v>35268.848083348443</v>
      </c>
      <c r="J522" s="15">
        <f>SUM($H$8:H522)/(B522-6)</f>
        <v>152.27544854368932</v>
      </c>
      <c r="K522" s="15">
        <f t="shared" si="42"/>
        <v>18.663411181882523</v>
      </c>
      <c r="L522" s="15">
        <f>AVERAGE($K$8:K522)</f>
        <v>38.268316470409658</v>
      </c>
      <c r="M522" s="15">
        <f>SUM($G$8:G522)/H522</f>
        <v>0.38828427766431339</v>
      </c>
    </row>
    <row r="523" spans="1:13" x14ac:dyDescent="0.3">
      <c r="A523" s="17">
        <v>41208.833333333336</v>
      </c>
      <c r="B523" s="13">
        <v>522</v>
      </c>
      <c r="C523" s="15">
        <v>311</v>
      </c>
      <c r="D523" s="15" t="s">
        <v>2</v>
      </c>
      <c r="E523" s="15">
        <f t="shared" si="40"/>
        <v>541.07133333333331</v>
      </c>
      <c r="F523" s="15">
        <f t="shared" si="43"/>
        <v>547.07133333333331</v>
      </c>
      <c r="G523" s="15">
        <f t="shared" si="41"/>
        <v>236.07133333333331</v>
      </c>
      <c r="H523" s="15">
        <f t="shared" si="44"/>
        <v>236.07133333333331</v>
      </c>
      <c r="I523" s="15">
        <f>SUMSQ($G$8:G523)/(B523-6)</f>
        <v>35308.500847570198</v>
      </c>
      <c r="J523" s="15">
        <f>SUM($H$8:H523)/(B523-6)</f>
        <v>152.43784366925064</v>
      </c>
      <c r="K523" s="15">
        <f t="shared" si="42"/>
        <v>75.907181136120045</v>
      </c>
      <c r="L523" s="15">
        <f>AVERAGE($K$8:K523)</f>
        <v>38.341260006583518</v>
      </c>
      <c r="M523" s="15">
        <f>SUM($G$8:G523)/H523</f>
        <v>1.1445834168767728</v>
      </c>
    </row>
    <row r="524" spans="1:13" x14ac:dyDescent="0.3">
      <c r="A524" s="17">
        <v>41209.625</v>
      </c>
      <c r="B524" s="13">
        <v>523</v>
      </c>
      <c r="C524" s="15">
        <v>499</v>
      </c>
      <c r="D524" s="15" t="s">
        <v>2</v>
      </c>
      <c r="E524" s="15">
        <f t="shared" si="40"/>
        <v>549.57133333333331</v>
      </c>
      <c r="F524" s="15">
        <f t="shared" si="43"/>
        <v>541.07133333333331</v>
      </c>
      <c r="G524" s="15">
        <f t="shared" si="41"/>
        <v>42.071333333333314</v>
      </c>
      <c r="H524" s="15">
        <f t="shared" si="44"/>
        <v>42.071333333333314</v>
      </c>
      <c r="I524" s="15">
        <f>SUMSQ($G$8:G524)/(B524-6)</f>
        <v>35243.629466991617</v>
      </c>
      <c r="J524" s="15">
        <f>SUM($H$8:H524)/(B524-6)</f>
        <v>152.22436879432621</v>
      </c>
      <c r="K524" s="15">
        <f t="shared" si="42"/>
        <v>8.4311289245156953</v>
      </c>
      <c r="L524" s="15">
        <f>AVERAGE($K$8:K524)</f>
        <v>38.283406754974102</v>
      </c>
      <c r="M524" s="15">
        <f>SUM($G$8:G524)/H524</f>
        <v>7.4225046349847643</v>
      </c>
    </row>
    <row r="525" spans="1:13" x14ac:dyDescent="0.3">
      <c r="A525" s="17">
        <v>41209.666666666664</v>
      </c>
      <c r="B525" s="13">
        <v>524</v>
      </c>
      <c r="C525" s="15">
        <v>534.428</v>
      </c>
      <c r="D525" s="15" t="s">
        <v>2</v>
      </c>
      <c r="E525" s="15">
        <f t="shared" si="40"/>
        <v>549.57133333333331</v>
      </c>
      <c r="F525" s="15">
        <f t="shared" si="43"/>
        <v>549.57133333333331</v>
      </c>
      <c r="G525" s="15">
        <f t="shared" si="41"/>
        <v>15.143333333333317</v>
      </c>
      <c r="H525" s="15">
        <f t="shared" si="44"/>
        <v>15.143333333333317</v>
      </c>
      <c r="I525" s="15">
        <f>SUMSQ($G$8:G525)/(B525-6)</f>
        <v>35176.034276021448</v>
      </c>
      <c r="J525" s="15">
        <f>SUM($H$8:H525)/(B525-6)</f>
        <v>151.95973359073355</v>
      </c>
      <c r="K525" s="15">
        <f t="shared" si="42"/>
        <v>2.833559119906389</v>
      </c>
      <c r="L525" s="15">
        <f>AVERAGE($K$8:K525)</f>
        <v>38.2149707556786</v>
      </c>
      <c r="M525" s="15">
        <f>SUM($G$8:G525)/H525</f>
        <v>21.621263482279719</v>
      </c>
    </row>
    <row r="526" spans="1:13" x14ac:dyDescent="0.3">
      <c r="A526" s="17">
        <v>41209.708333333336</v>
      </c>
      <c r="B526" s="13">
        <v>525</v>
      </c>
      <c r="C526" s="15">
        <v>618</v>
      </c>
      <c r="D526" s="15" t="s">
        <v>2</v>
      </c>
      <c r="E526" s="15">
        <f t="shared" si="40"/>
        <v>516.40466666666669</v>
      </c>
      <c r="F526" s="15">
        <f t="shared" si="43"/>
        <v>549.57133333333331</v>
      </c>
      <c r="G526" s="15">
        <f t="shared" si="41"/>
        <v>-68.428666666666686</v>
      </c>
      <c r="H526" s="15">
        <f t="shared" si="44"/>
        <v>68.428666666666686</v>
      </c>
      <c r="I526" s="15">
        <f>SUMSQ($G$8:G526)/(B526-6)</f>
        <v>35117.2798408495</v>
      </c>
      <c r="J526" s="15">
        <f>SUM($H$8:H526)/(B526-6)</f>
        <v>151.79878741168909</v>
      </c>
      <c r="K526" s="15">
        <f t="shared" si="42"/>
        <v>11.072599784250272</v>
      </c>
      <c r="L526" s="15">
        <f>AVERAGE($K$8:K526)</f>
        <v>38.162673316427295</v>
      </c>
      <c r="M526" s="15">
        <f>SUM($G$8:G526)/H526</f>
        <v>3.7848075368021505</v>
      </c>
    </row>
    <row r="527" spans="1:13" x14ac:dyDescent="0.3">
      <c r="A527" s="17">
        <v>41209.75</v>
      </c>
      <c r="B527" s="13">
        <v>526</v>
      </c>
      <c r="C527" s="15">
        <v>456</v>
      </c>
      <c r="D527" s="15" t="s">
        <v>2</v>
      </c>
      <c r="E527" s="15">
        <f t="shared" si="40"/>
        <v>481.57133333333331</v>
      </c>
      <c r="F527" s="15">
        <f t="shared" si="43"/>
        <v>516.40466666666669</v>
      </c>
      <c r="G527" s="15">
        <f t="shared" si="41"/>
        <v>60.404666666666685</v>
      </c>
      <c r="H527" s="15">
        <f t="shared" si="44"/>
        <v>60.404666666666685</v>
      </c>
      <c r="I527" s="15">
        <f>SUMSQ($G$8:G527)/(B527-6)</f>
        <v>35056.763386838458</v>
      </c>
      <c r="J527" s="15">
        <f>SUM($H$8:H527)/(B527-6)</f>
        <v>151.62302948717942</v>
      </c>
      <c r="K527" s="15">
        <f t="shared" si="42"/>
        <v>13.246637426900589</v>
      </c>
      <c r="L527" s="15">
        <f>AVERAGE($K$8:K527)</f>
        <v>38.114757862793581</v>
      </c>
      <c r="M527" s="15">
        <f>SUM($G$8:G527)/H527</f>
        <v>5.2875716004280369</v>
      </c>
    </row>
    <row r="528" spans="1:13" x14ac:dyDescent="0.3">
      <c r="A528" s="17">
        <v>41209.791666666664</v>
      </c>
      <c r="B528" s="13">
        <v>527</v>
      </c>
      <c r="C528" s="15">
        <v>300</v>
      </c>
      <c r="D528" s="15" t="s">
        <v>2</v>
      </c>
      <c r="E528" s="15">
        <f t="shared" si="40"/>
        <v>453.07133333333331</v>
      </c>
      <c r="F528" s="15">
        <f t="shared" si="43"/>
        <v>481.57133333333331</v>
      </c>
      <c r="G528" s="15">
        <f t="shared" si="41"/>
        <v>181.57133333333331</v>
      </c>
      <c r="H528" s="15">
        <f t="shared" si="44"/>
        <v>181.57133333333331</v>
      </c>
      <c r="I528" s="15">
        <f>SUMSQ($G$8:G528)/(B528-6)</f>
        <v>35052.754530219667</v>
      </c>
      <c r="J528" s="15">
        <f>SUM($H$8:H528)/(B528-6)</f>
        <v>151.68051183621233</v>
      </c>
      <c r="K528" s="15">
        <f t="shared" si="42"/>
        <v>60.523777777777774</v>
      </c>
      <c r="L528" s="15">
        <f>AVERAGE($K$8:K528)</f>
        <v>38.157769417332901</v>
      </c>
      <c r="M528" s="15">
        <f>SUM($G$8:G528)/H528</f>
        <v>2.7590552106242296</v>
      </c>
    </row>
    <row r="529" spans="1:13" x14ac:dyDescent="0.3">
      <c r="A529" s="17">
        <v>41209.833333333336</v>
      </c>
      <c r="B529" s="13">
        <v>528</v>
      </c>
      <c r="C529" s="15">
        <v>296</v>
      </c>
      <c r="D529" s="15" t="s">
        <v>2</v>
      </c>
      <c r="E529" s="15">
        <f t="shared" si="40"/>
        <v>450.57133333333331</v>
      </c>
      <c r="F529" s="15">
        <f t="shared" si="43"/>
        <v>453.07133333333331</v>
      </c>
      <c r="G529" s="15">
        <f t="shared" si="41"/>
        <v>157.07133333333331</v>
      </c>
      <c r="H529" s="15">
        <f t="shared" si="44"/>
        <v>157.07133333333331</v>
      </c>
      <c r="I529" s="15">
        <f>SUMSQ($G$8:G529)/(B529-6)</f>
        <v>35032.866885056617</v>
      </c>
      <c r="J529" s="15">
        <f>SUM($H$8:H529)/(B529-6)</f>
        <v>151.69083908045968</v>
      </c>
      <c r="K529" s="15">
        <f t="shared" si="42"/>
        <v>53.06463963963963</v>
      </c>
      <c r="L529" s="15">
        <f>AVERAGE($K$8:K529)</f>
        <v>38.186326639980997</v>
      </c>
      <c r="M529" s="15">
        <f>SUM($G$8:G529)/H529</f>
        <v>4.1894128782251094</v>
      </c>
    </row>
    <row r="530" spans="1:13" x14ac:dyDescent="0.3">
      <c r="A530" s="17">
        <v>41210.625</v>
      </c>
      <c r="B530" s="13">
        <v>529</v>
      </c>
      <c r="C530" s="15">
        <v>301</v>
      </c>
      <c r="D530" s="15" t="s">
        <v>2</v>
      </c>
      <c r="E530" s="15">
        <f t="shared" si="40"/>
        <v>417.57133333333331</v>
      </c>
      <c r="F530" s="15">
        <f t="shared" si="43"/>
        <v>450.57133333333331</v>
      </c>
      <c r="G530" s="15">
        <f t="shared" si="41"/>
        <v>149.57133333333331</v>
      </c>
      <c r="H530" s="15">
        <f t="shared" si="44"/>
        <v>149.57133333333331</v>
      </c>
      <c r="I530" s="15">
        <f>SUMSQ($G$8:G530)/(B530-6)</f>
        <v>35008.657930697256</v>
      </c>
      <c r="J530" s="15">
        <f>SUM($H$8:H530)/(B530-6)</f>
        <v>151.68678648820895</v>
      </c>
      <c r="K530" s="15">
        <f t="shared" si="42"/>
        <v>49.691472868217048</v>
      </c>
      <c r="L530" s="15">
        <f>AVERAGE($K$8:K530)</f>
        <v>38.208325007530206</v>
      </c>
      <c r="M530" s="15">
        <f>SUM($G$8:G530)/H530</f>
        <v>5.3994838583150218</v>
      </c>
    </row>
    <row r="531" spans="1:13" x14ac:dyDescent="0.3">
      <c r="A531" s="17">
        <v>41210.666666666664</v>
      </c>
      <c r="B531" s="13">
        <v>530</v>
      </c>
      <c r="C531" s="15">
        <v>293</v>
      </c>
      <c r="D531" s="15" t="s">
        <v>2</v>
      </c>
      <c r="E531" s="15">
        <f t="shared" si="40"/>
        <v>377.33333333333331</v>
      </c>
      <c r="F531" s="15">
        <f t="shared" si="43"/>
        <v>417.57133333333331</v>
      </c>
      <c r="G531" s="15">
        <f t="shared" si="41"/>
        <v>124.57133333333331</v>
      </c>
      <c r="H531" s="15">
        <f t="shared" si="44"/>
        <v>124.57133333333331</v>
      </c>
      <c r="I531" s="15">
        <f>SUMSQ($G$8:G531)/(B531-6)</f>
        <v>34971.462051227303</v>
      </c>
      <c r="J531" s="15">
        <f>SUM($H$8:H531)/(B531-6)</f>
        <v>151.63503944020346</v>
      </c>
      <c r="K531" s="15">
        <f t="shared" si="42"/>
        <v>42.515813424345836</v>
      </c>
      <c r="L531" s="15">
        <f>AVERAGE($K$8:K531)</f>
        <v>38.216545405272221</v>
      </c>
      <c r="M531" s="15">
        <f>SUM($G$8:G531)/H531</f>
        <v>7.4830966996151247</v>
      </c>
    </row>
    <row r="532" spans="1:13" x14ac:dyDescent="0.3">
      <c r="A532" s="17">
        <v>41210.708333333336</v>
      </c>
      <c r="B532" s="13">
        <v>531</v>
      </c>
      <c r="C532" s="15">
        <v>225</v>
      </c>
      <c r="D532" s="15" t="s">
        <v>2</v>
      </c>
      <c r="E532" s="15">
        <f t="shared" si="40"/>
        <v>311.83333333333331</v>
      </c>
      <c r="F532" s="15">
        <f t="shared" si="43"/>
        <v>377.33333333333331</v>
      </c>
      <c r="G532" s="15">
        <f t="shared" si="41"/>
        <v>152.33333333333331</v>
      </c>
      <c r="H532" s="15">
        <f t="shared" si="44"/>
        <v>152.33333333333331</v>
      </c>
      <c r="I532" s="15">
        <f>SUMSQ($G$8:G532)/(B532-6)</f>
        <v>34949.05058911915</v>
      </c>
      <c r="J532" s="15">
        <f>SUM($H$8:H532)/(B532-6)</f>
        <v>151.63636952380941</v>
      </c>
      <c r="K532" s="15">
        <f t="shared" si="42"/>
        <v>67.703703703703695</v>
      </c>
      <c r="L532" s="15">
        <f>AVERAGE($K$8:K532)</f>
        <v>38.27271142107876</v>
      </c>
      <c r="M532" s="15">
        <f>SUM($G$8:G532)/H532</f>
        <v>7.1193391684900798</v>
      </c>
    </row>
    <row r="533" spans="1:13" x14ac:dyDescent="0.3">
      <c r="A533" s="17">
        <v>41210.75</v>
      </c>
      <c r="B533" s="13">
        <v>532</v>
      </c>
      <c r="C533" s="15">
        <v>154</v>
      </c>
      <c r="D533" s="15" t="s">
        <v>2</v>
      </c>
      <c r="E533" s="15">
        <f t="shared" si="40"/>
        <v>261.5</v>
      </c>
      <c r="F533" s="15">
        <f t="shared" si="43"/>
        <v>311.83333333333331</v>
      </c>
      <c r="G533" s="15">
        <f t="shared" si="41"/>
        <v>157.83333333333331</v>
      </c>
      <c r="H533" s="15">
        <f t="shared" si="44"/>
        <v>157.83333333333331</v>
      </c>
      <c r="I533" s="15">
        <f>SUMSQ($G$8:G533)/(B533-6)</f>
        <v>34929.967529275025</v>
      </c>
      <c r="J533" s="15">
        <f>SUM($H$8:H533)/(B533-6)</f>
        <v>151.64815082382751</v>
      </c>
      <c r="K533" s="15">
        <f t="shared" si="42"/>
        <v>102.48917748917748</v>
      </c>
      <c r="L533" s="15">
        <f>AVERAGE($K$8:K533)</f>
        <v>38.394795957329897</v>
      </c>
      <c r="M533" s="15">
        <f>SUM($G$8:G533)/H533</f>
        <v>7.8712523759238993</v>
      </c>
    </row>
    <row r="534" spans="1:13" x14ac:dyDescent="0.3">
      <c r="A534" s="17">
        <v>41210.791666666664</v>
      </c>
      <c r="B534" s="13">
        <v>533</v>
      </c>
      <c r="C534" s="15">
        <v>54</v>
      </c>
      <c r="D534" s="15" t="s">
        <v>2</v>
      </c>
      <c r="E534" s="15">
        <f t="shared" si="40"/>
        <v>220.5</v>
      </c>
      <c r="F534" s="15">
        <f t="shared" si="43"/>
        <v>261.5</v>
      </c>
      <c r="G534" s="15">
        <f t="shared" si="41"/>
        <v>207.5</v>
      </c>
      <c r="H534" s="15">
        <f t="shared" si="44"/>
        <v>207.5</v>
      </c>
      <c r="I534" s="15">
        <f>SUMSQ($G$8:G534)/(B534-6)</f>
        <v>34945.387420111314</v>
      </c>
      <c r="J534" s="15">
        <f>SUM($H$8:H534)/(B534-6)</f>
        <v>151.75413156230221</v>
      </c>
      <c r="K534" s="15">
        <f t="shared" si="42"/>
        <v>384.25925925925924</v>
      </c>
      <c r="L534" s="15">
        <f>AVERAGE($K$8:K534)</f>
        <v>39.051085261508128</v>
      </c>
      <c r="M534" s="15">
        <f>SUM($G$8:G534)/H534</f>
        <v>6.9872096385541624</v>
      </c>
    </row>
    <row r="535" spans="1:13" x14ac:dyDescent="0.3">
      <c r="A535" s="17">
        <v>41210.833333333336</v>
      </c>
      <c r="B535" s="13">
        <v>534</v>
      </c>
      <c r="C535" s="15">
        <v>55</v>
      </c>
      <c r="D535" s="15" t="s">
        <v>2</v>
      </c>
      <c r="E535" s="15">
        <f t="shared" si="40"/>
        <v>180.33333333333334</v>
      </c>
      <c r="F535" s="15">
        <f t="shared" si="43"/>
        <v>220.5</v>
      </c>
      <c r="G535" s="15">
        <f t="shared" si="41"/>
        <v>165.5</v>
      </c>
      <c r="H535" s="15">
        <f t="shared" si="44"/>
        <v>165.5</v>
      </c>
      <c r="I535" s="15">
        <f>SUMSQ($G$8:G535)/(B535-6)</f>
        <v>34931.078447724743</v>
      </c>
      <c r="J535" s="15">
        <f>SUM($H$8:H535)/(B535-6)</f>
        <v>151.78016540404028</v>
      </c>
      <c r="K535" s="15">
        <f t="shared" si="42"/>
        <v>300.90909090909093</v>
      </c>
      <c r="L535" s="15">
        <f>AVERAGE($K$8:K535)</f>
        <v>39.547028454022495</v>
      </c>
      <c r="M535" s="15">
        <f>SUM($G$8:G535)/H535</f>
        <v>9.760398791540716</v>
      </c>
    </row>
    <row r="536" spans="1:13" x14ac:dyDescent="0.3">
      <c r="A536" s="17">
        <v>41212.625</v>
      </c>
      <c r="B536" s="13">
        <v>535</v>
      </c>
      <c r="C536" s="15">
        <v>124</v>
      </c>
      <c r="D536" s="15" t="s">
        <v>2</v>
      </c>
      <c r="E536" s="15">
        <f t="shared" si="40"/>
        <v>150.83333333333334</v>
      </c>
      <c r="F536" s="15">
        <f t="shared" si="43"/>
        <v>180.33333333333334</v>
      </c>
      <c r="G536" s="15">
        <f t="shared" si="41"/>
        <v>56.333333333333343</v>
      </c>
      <c r="H536" s="15">
        <f t="shared" si="44"/>
        <v>56.333333333333343</v>
      </c>
      <c r="I536" s="15">
        <f>SUMSQ($G$8:G536)/(B536-6)</f>
        <v>34871.045113124965</v>
      </c>
      <c r="J536" s="15">
        <f>SUM($H$8:H536)/(B536-6)</f>
        <v>151.59973660995576</v>
      </c>
      <c r="K536" s="15">
        <f t="shared" si="42"/>
        <v>45.430107526881727</v>
      </c>
      <c r="L536" s="15">
        <f>AVERAGE($K$8:K536)</f>
        <v>39.558149586485364</v>
      </c>
      <c r="M536" s="15">
        <f>SUM($G$8:G536)/H536</f>
        <v>29.674781065088549</v>
      </c>
    </row>
    <row r="537" spans="1:13" x14ac:dyDescent="0.3">
      <c r="A537" s="17">
        <v>41212.666666666664</v>
      </c>
      <c r="B537" s="13">
        <v>536</v>
      </c>
      <c r="C537" s="15">
        <v>98</v>
      </c>
      <c r="D537" s="15" t="s">
        <v>2</v>
      </c>
      <c r="E537" s="15">
        <f t="shared" si="40"/>
        <v>118.33333333333333</v>
      </c>
      <c r="F537" s="15">
        <f t="shared" si="43"/>
        <v>150.83333333333334</v>
      </c>
      <c r="G537" s="15">
        <f t="shared" si="41"/>
        <v>52.833333333333343</v>
      </c>
      <c r="H537" s="15">
        <f t="shared" si="44"/>
        <v>52.833333333333343</v>
      </c>
      <c r="I537" s="15">
        <f>SUMSQ($G$8:G537)/(B537-6)</f>
        <v>34810.517407460793</v>
      </c>
      <c r="J537" s="15">
        <f>SUM($H$8:H537)/(B537-6)</f>
        <v>151.41338490566022</v>
      </c>
      <c r="K537" s="15">
        <f t="shared" si="42"/>
        <v>53.911564625850353</v>
      </c>
      <c r="L537" s="15">
        <f>AVERAGE($K$8:K537)</f>
        <v>39.585231501653979</v>
      </c>
      <c r="M537" s="15">
        <f>SUM($G$8:G537)/H537</f>
        <v>32.640618296529745</v>
      </c>
    </row>
    <row r="538" spans="1:13" x14ac:dyDescent="0.3">
      <c r="A538" s="17">
        <v>41212.708333333336</v>
      </c>
      <c r="B538" s="13">
        <v>537</v>
      </c>
      <c r="C538" s="15">
        <v>124</v>
      </c>
      <c r="D538" s="15" t="s">
        <v>2</v>
      </c>
      <c r="E538" s="15">
        <f t="shared" si="40"/>
        <v>101.5</v>
      </c>
      <c r="F538" s="15">
        <f t="shared" si="43"/>
        <v>118.33333333333333</v>
      </c>
      <c r="G538" s="15">
        <f t="shared" si="41"/>
        <v>-5.6666666666666714</v>
      </c>
      <c r="H538" s="15">
        <f t="shared" si="44"/>
        <v>5.6666666666666714</v>
      </c>
      <c r="I538" s="15">
        <f>SUMSQ($G$8:G538)/(B538-6)</f>
        <v>34745.021350405521</v>
      </c>
      <c r="J538" s="15">
        <f>SUM($H$8:H538)/(B538-6)</f>
        <v>151.13890897677325</v>
      </c>
      <c r="K538" s="15">
        <f t="shared" si="42"/>
        <v>4.5698924731182835</v>
      </c>
      <c r="L538" s="15">
        <f>AVERAGE($K$8:K538)</f>
        <v>39.519289243596475</v>
      </c>
      <c r="M538" s="15">
        <f>SUM($G$8:G538)/H538</f>
        <v>303.32576470588003</v>
      </c>
    </row>
    <row r="539" spans="1:13" x14ac:dyDescent="0.3">
      <c r="A539" s="17">
        <v>41212.75</v>
      </c>
      <c r="B539" s="13">
        <v>538</v>
      </c>
      <c r="C539" s="15">
        <v>143</v>
      </c>
      <c r="D539" s="15" t="s">
        <v>2</v>
      </c>
      <c r="E539" s="15">
        <f t="shared" si="40"/>
        <v>99.666666666666671</v>
      </c>
      <c r="F539" s="15">
        <f t="shared" si="43"/>
        <v>101.5</v>
      </c>
      <c r="G539" s="15">
        <f t="shared" si="41"/>
        <v>-41.5</v>
      </c>
      <c r="H539" s="15">
        <f t="shared" si="44"/>
        <v>41.5</v>
      </c>
      <c r="I539" s="15">
        <f>SUMSQ($G$8:G539)/(B539-6)</f>
        <v>34682.948471927317</v>
      </c>
      <c r="J539" s="15">
        <f>SUM($H$8:H539)/(B539-6)</f>
        <v>150.93282080200487</v>
      </c>
      <c r="K539" s="15">
        <f t="shared" si="42"/>
        <v>29.02097902097902</v>
      </c>
      <c r="L539" s="15">
        <f>AVERAGE($K$8:K539)</f>
        <v>39.499555577764482</v>
      </c>
      <c r="M539" s="15">
        <f>SUM($G$8:G539)/H539</f>
        <v>40.417975903614177</v>
      </c>
    </row>
    <row r="540" spans="1:13" x14ac:dyDescent="0.3">
      <c r="A540" s="17">
        <v>41212.791666666664</v>
      </c>
      <c r="B540" s="13">
        <v>539</v>
      </c>
      <c r="C540" s="15">
        <v>115</v>
      </c>
      <c r="D540" s="15" t="s">
        <v>2</v>
      </c>
      <c r="E540" s="15">
        <f t="shared" si="40"/>
        <v>109.83333333333333</v>
      </c>
      <c r="F540" s="15">
        <f t="shared" si="43"/>
        <v>99.666666666666671</v>
      </c>
      <c r="G540" s="15">
        <f t="shared" si="41"/>
        <v>-15.333333333333329</v>
      </c>
      <c r="H540" s="15">
        <f t="shared" si="44"/>
        <v>15.333333333333329</v>
      </c>
      <c r="I540" s="15">
        <f>SUMSQ($G$8:G540)/(B540-6)</f>
        <v>34618.318383070247</v>
      </c>
      <c r="J540" s="15">
        <f>SUM($H$8:H540)/(B540-6)</f>
        <v>150.6784127579736</v>
      </c>
      <c r="K540" s="15">
        <f t="shared" si="42"/>
        <v>13.33333333333333</v>
      </c>
      <c r="L540" s="15">
        <f>AVERAGE($K$8:K540)</f>
        <v>39.450463228337782</v>
      </c>
      <c r="M540" s="15">
        <f>SUM($G$8:G540)/H540</f>
        <v>108.39213043478189</v>
      </c>
    </row>
    <row r="541" spans="1:13" x14ac:dyDescent="0.3">
      <c r="A541" s="17">
        <v>41212.833333333336</v>
      </c>
      <c r="B541" s="13">
        <v>540</v>
      </c>
      <c r="C541" s="15">
        <v>81</v>
      </c>
      <c r="D541" s="15" t="s">
        <v>2</v>
      </c>
      <c r="E541" s="15">
        <f t="shared" si="40"/>
        <v>114.16666666666667</v>
      </c>
      <c r="F541" s="15">
        <f t="shared" si="43"/>
        <v>109.83333333333333</v>
      </c>
      <c r="G541" s="15">
        <f t="shared" si="41"/>
        <v>28.833333333333329</v>
      </c>
      <c r="H541" s="15">
        <f t="shared" si="44"/>
        <v>28.833333333333329</v>
      </c>
      <c r="I541" s="15">
        <f>SUMSQ($G$8:G541)/(B541-6)</f>
        <v>34555.046927504787</v>
      </c>
      <c r="J541" s="15">
        <f>SUM($H$8:H541)/(B541-6)</f>
        <v>150.45023845193492</v>
      </c>
      <c r="K541" s="15">
        <f t="shared" si="42"/>
        <v>35.596707818930035</v>
      </c>
      <c r="L541" s="15">
        <f>AVERAGE($K$8:K541)</f>
        <v>39.443246457908181</v>
      </c>
      <c r="M541" s="15">
        <f>SUM($G$8:G541)/H541</f>
        <v>58.642057803467814</v>
      </c>
    </row>
    <row r="542" spans="1:13" x14ac:dyDescent="0.3">
      <c r="A542" s="17">
        <v>41213.625</v>
      </c>
      <c r="B542" s="13">
        <v>541</v>
      </c>
      <c r="C542" s="15">
        <v>230</v>
      </c>
      <c r="D542" s="15" t="s">
        <v>2</v>
      </c>
      <c r="E542" s="15">
        <f t="shared" si="40"/>
        <v>131.83333333333334</v>
      </c>
      <c r="F542" s="15">
        <f t="shared" si="43"/>
        <v>114.16666666666667</v>
      </c>
      <c r="G542" s="15">
        <f t="shared" si="41"/>
        <v>-115.83333333333333</v>
      </c>
      <c r="H542" s="15">
        <f t="shared" si="44"/>
        <v>115.83333333333333</v>
      </c>
      <c r="I542" s="15">
        <f>SUMSQ($G$8:G542)/(B542-6)</f>
        <v>34515.537234390031</v>
      </c>
      <c r="J542" s="15">
        <f>SUM($H$8:H542)/(B542-6)</f>
        <v>150.38553395638613</v>
      </c>
      <c r="K542" s="15">
        <f t="shared" si="42"/>
        <v>50.362318840579711</v>
      </c>
      <c r="L542" s="15">
        <f>AVERAGE($K$8:K542)</f>
        <v>39.463655938997285</v>
      </c>
      <c r="M542" s="15">
        <f>SUM($G$8:G542)/H542</f>
        <v>13.597231654676159</v>
      </c>
    </row>
    <row r="543" spans="1:13" x14ac:dyDescent="0.3">
      <c r="A543" s="17">
        <v>41213.666666666664</v>
      </c>
      <c r="B543" s="13">
        <v>542</v>
      </c>
      <c r="C543" s="15">
        <v>424</v>
      </c>
      <c r="D543" s="15" t="s">
        <v>2</v>
      </c>
      <c r="E543" s="15">
        <f t="shared" si="40"/>
        <v>186.16666666666666</v>
      </c>
      <c r="F543" s="15">
        <f t="shared" si="43"/>
        <v>131.83333333333334</v>
      </c>
      <c r="G543" s="15">
        <f t="shared" si="41"/>
        <v>-292.16666666666663</v>
      </c>
      <c r="H543" s="15">
        <f t="shared" si="44"/>
        <v>292.16666666666663</v>
      </c>
      <c r="I543" s="15">
        <f>SUMSQ($G$8:G543)/(B543-6)</f>
        <v>34610.398846100332</v>
      </c>
      <c r="J543" s="15">
        <f>SUM($H$8:H543)/(B543-6)</f>
        <v>150.65005099502471</v>
      </c>
      <c r="K543" s="15">
        <f t="shared" si="42"/>
        <v>68.907232704402503</v>
      </c>
      <c r="L543" s="15">
        <f>AVERAGE($K$8:K543)</f>
        <v>39.5185879852014</v>
      </c>
      <c r="M543" s="15">
        <f>SUM($G$8:G543)/H543</f>
        <v>4.3908020536223233</v>
      </c>
    </row>
    <row r="544" spans="1:13" x14ac:dyDescent="0.3">
      <c r="A544" s="17">
        <v>41213.708333333336</v>
      </c>
      <c r="B544" s="13">
        <v>543</v>
      </c>
      <c r="C544" s="15">
        <v>723</v>
      </c>
      <c r="D544" s="15" t="s">
        <v>2</v>
      </c>
      <c r="E544" s="15">
        <f t="shared" si="40"/>
        <v>286</v>
      </c>
      <c r="F544" s="15">
        <f t="shared" si="43"/>
        <v>186.16666666666666</v>
      </c>
      <c r="G544" s="15">
        <f t="shared" si="41"/>
        <v>-536.83333333333337</v>
      </c>
      <c r="H544" s="15">
        <f t="shared" si="44"/>
        <v>536.83333333333337</v>
      </c>
      <c r="I544" s="15">
        <f>SUMSQ($G$8:G544)/(B544-6)</f>
        <v>35082.614169995446</v>
      </c>
      <c r="J544" s="15">
        <f>SUM($H$8:H544)/(B544-6)</f>
        <v>151.36920049658582</v>
      </c>
      <c r="K544" s="15">
        <f t="shared" si="42"/>
        <v>74.25080682342093</v>
      </c>
      <c r="L544" s="15">
        <f>AVERAGE($K$8:K544)</f>
        <v>39.583266232572385</v>
      </c>
      <c r="M544" s="15">
        <f>SUM($G$8:G544)/H544</f>
        <v>1.3896541446755453</v>
      </c>
    </row>
    <row r="545" spans="1:13" x14ac:dyDescent="0.3">
      <c r="A545" s="17">
        <v>41213.75</v>
      </c>
      <c r="B545" s="13">
        <v>544</v>
      </c>
      <c r="C545" s="15">
        <v>584</v>
      </c>
      <c r="D545" s="15" t="s">
        <v>2</v>
      </c>
      <c r="E545" s="15">
        <f t="shared" si="40"/>
        <v>359.5</v>
      </c>
      <c r="F545" s="15">
        <f t="shared" si="43"/>
        <v>286</v>
      </c>
      <c r="G545" s="15">
        <f t="shared" si="41"/>
        <v>-298</v>
      </c>
      <c r="H545" s="15">
        <f t="shared" si="44"/>
        <v>298</v>
      </c>
      <c r="I545" s="15">
        <f>SUMSQ($G$8:G545)/(B545-6)</f>
        <v>35182.468047002891</v>
      </c>
      <c r="J545" s="15">
        <f>SUM($H$8:H545)/(B545-6)</f>
        <v>151.64174845105313</v>
      </c>
      <c r="K545" s="15">
        <f t="shared" si="42"/>
        <v>51.027397260273979</v>
      </c>
      <c r="L545" s="15">
        <f>AVERAGE($K$8:K545)</f>
        <v>39.604537851582982</v>
      </c>
      <c r="M545" s="15">
        <f>SUM($G$8:G545)/H545</f>
        <v>1.5033982102907895</v>
      </c>
    </row>
    <row r="546" spans="1:13" x14ac:dyDescent="0.3">
      <c r="A546" s="17">
        <v>41213.791666666664</v>
      </c>
      <c r="B546" s="13">
        <v>545</v>
      </c>
      <c r="C546" s="15">
        <v>410</v>
      </c>
      <c r="D546" s="15" t="s">
        <v>2</v>
      </c>
      <c r="E546" s="15">
        <f t="shared" si="40"/>
        <v>408.66666666666669</v>
      </c>
      <c r="F546" s="15">
        <f t="shared" si="43"/>
        <v>359.5</v>
      </c>
      <c r="G546" s="15">
        <f t="shared" si="41"/>
        <v>-50.5</v>
      </c>
      <c r="H546" s="15">
        <f t="shared" si="44"/>
        <v>50.5</v>
      </c>
      <c r="I546" s="15">
        <f>SUMSQ($G$8:G546)/(B546-6)</f>
        <v>35121.925898492678</v>
      </c>
      <c r="J546" s="15">
        <f>SUM($H$8:H546)/(B546-6)</f>
        <v>151.45410142238697</v>
      </c>
      <c r="K546" s="15">
        <f t="shared" si="42"/>
        <v>12.317073170731707</v>
      </c>
      <c r="L546" s="15">
        <f>AVERAGE($K$8:K546)</f>
        <v>39.553911757555426</v>
      </c>
      <c r="M546" s="15">
        <f>SUM($G$8:G546)/H546</f>
        <v>7.871537953795154</v>
      </c>
    </row>
    <row r="547" spans="1:13" x14ac:dyDescent="0.3">
      <c r="A547" s="17">
        <v>41213.833333333336</v>
      </c>
      <c r="B547" s="13">
        <v>546</v>
      </c>
      <c r="C547" s="15">
        <v>268</v>
      </c>
      <c r="D547" s="15" t="s">
        <v>2</v>
      </c>
      <c r="E547" s="15">
        <f t="shared" si="40"/>
        <v>439.83333333333331</v>
      </c>
      <c r="F547" s="15">
        <f t="shared" si="43"/>
        <v>408.66666666666669</v>
      </c>
      <c r="G547" s="15">
        <f t="shared" si="41"/>
        <v>140.66666666666669</v>
      </c>
      <c r="H547" s="15">
        <f t="shared" si="44"/>
        <v>140.66666666666669</v>
      </c>
      <c r="I547" s="15">
        <f>SUMSQ($G$8:G547)/(B547-6)</f>
        <v>35093.528093330868</v>
      </c>
      <c r="J547" s="15">
        <f>SUM($H$8:H547)/(B547-6)</f>
        <v>151.43412469135788</v>
      </c>
      <c r="K547" s="15">
        <f t="shared" si="42"/>
        <v>52.487562189054735</v>
      </c>
      <c r="L547" s="15">
        <f>AVERAGE($K$8:K547)</f>
        <v>39.577862962058198</v>
      </c>
      <c r="M547" s="15">
        <f>SUM($G$8:G547)/H547</f>
        <v>3.825919431279539</v>
      </c>
    </row>
    <row r="548" spans="1:13" x14ac:dyDescent="0.3">
      <c r="F548" s="18">
        <f t="shared" si="43"/>
        <v>439.83333333333331</v>
      </c>
    </row>
  </sheetData>
  <pageMargins left="0.7" right="0.7" top="0.75" bottom="0.75" header="0.3" footer="0.3"/>
  <ignoredErrors>
    <ignoredError sqref="E7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9DEC-299B-4E87-9DBD-79626E460EB4}">
  <dimension ref="B2:G8"/>
  <sheetViews>
    <sheetView tabSelected="1" workbookViewId="0">
      <selection activeCell="E9" sqref="E9"/>
    </sheetView>
  </sheetViews>
  <sheetFormatPr defaultRowHeight="14.4" x14ac:dyDescent="0.3"/>
  <cols>
    <col min="2" max="2" width="36.33203125" customWidth="1"/>
    <col min="5" max="5" width="12.77734375" bestFit="1" customWidth="1"/>
  </cols>
  <sheetData>
    <row r="2" spans="2:7" x14ac:dyDescent="0.3">
      <c r="B2" s="10" t="s">
        <v>43</v>
      </c>
      <c r="C2" s="10" t="s">
        <v>44</v>
      </c>
      <c r="D2" s="10" t="s">
        <v>49</v>
      </c>
      <c r="E2" s="10" t="s">
        <v>45</v>
      </c>
      <c r="F2" s="10" t="s">
        <v>46</v>
      </c>
      <c r="G2" s="10" t="s">
        <v>47</v>
      </c>
    </row>
    <row r="3" spans="2:7" x14ac:dyDescent="0.3">
      <c r="B3" s="10" t="s">
        <v>50</v>
      </c>
      <c r="C3" s="11">
        <f>'Promedio movil'!J547</f>
        <v>151.43412469135788</v>
      </c>
      <c r="D3" s="12">
        <f>'Promedio movil'!L547</f>
        <v>39.577862962058198</v>
      </c>
      <c r="E3" s="13">
        <f>MIN('Promedio movil'!M8:M547)</f>
        <v>-208.71163575043019</v>
      </c>
      <c r="F3" s="13">
        <f>MAX('Promedio movil'!M8:M547)</f>
        <v>5353.0277777774463</v>
      </c>
      <c r="G3" s="14">
        <f t="shared" ref="G3:G4" si="0">1.25*C3</f>
        <v>189.29265586419734</v>
      </c>
    </row>
    <row r="4" spans="2:7" x14ac:dyDescent="0.3">
      <c r="B4" s="10" t="s">
        <v>51</v>
      </c>
      <c r="C4" s="11">
        <f>SUAV_EXP_SIMPLE!J548</f>
        <v>156.36969733540207</v>
      </c>
      <c r="D4" s="12">
        <f>SUAV_EXP_SIMPLE!L548</f>
        <v>40.889862949232729</v>
      </c>
      <c r="E4" s="13">
        <f>MIN(SUAV_EXP_SIMPLE!M3:M548)</f>
        <v>-4.6348961040158141</v>
      </c>
      <c r="F4" s="13">
        <f>MAX(SUAV_EXP_SIMPLE!M3:M548)</f>
        <v>11.424512550195576</v>
      </c>
      <c r="G4" s="14">
        <f t="shared" si="0"/>
        <v>195.46212166925258</v>
      </c>
    </row>
    <row r="5" spans="2:7" x14ac:dyDescent="0.3">
      <c r="B5" s="10" t="s">
        <v>52</v>
      </c>
      <c r="C5" s="11">
        <f>MODELO_HOLT!$K$548</f>
        <v>160.79085318055095</v>
      </c>
      <c r="D5" s="12">
        <f>MODELO_HOLT!$M$548</f>
        <v>39.393204188087381</v>
      </c>
      <c r="E5" s="13">
        <f>MIN(MODELO_HOLT!N3:N548)</f>
        <v>-2.9107538304483218</v>
      </c>
      <c r="F5" s="13">
        <f>MAX(MODELO_HOLT!N3:N548)</f>
        <v>6.2020962503905865</v>
      </c>
      <c r="G5" s="14">
        <f>1.25*C5</f>
        <v>200.98856647568869</v>
      </c>
    </row>
    <row r="6" spans="2:7" x14ac:dyDescent="0.3">
      <c r="B6" s="10" t="s">
        <v>53</v>
      </c>
      <c r="C6" s="11">
        <f>MODELO_WINTER!P548</f>
        <v>114.48913604884729</v>
      </c>
      <c r="D6" s="12">
        <f>MODELO_WINTER!R548</f>
        <v>32.536507664949795</v>
      </c>
      <c r="E6" s="13">
        <f>MIN(MODELO_WINTER!S3:S548)</f>
        <v>-12.377450302538085</v>
      </c>
      <c r="F6" s="13">
        <f>MAX(MODELO_WINTER!S3:S548)</f>
        <v>22.643048520204012</v>
      </c>
      <c r="G6" s="14">
        <f>1.25*C6</f>
        <v>143.11142006105911</v>
      </c>
    </row>
    <row r="7" spans="2:7" x14ac:dyDescent="0.3">
      <c r="B7" s="10" t="s">
        <v>54</v>
      </c>
      <c r="C7" s="15">
        <v>135</v>
      </c>
      <c r="D7" s="15">
        <v>34</v>
      </c>
      <c r="E7" s="15"/>
      <c r="F7" s="15"/>
      <c r="G7" s="16"/>
    </row>
    <row r="8" spans="2:7" x14ac:dyDescent="0.3">
      <c r="B8" s="10" t="s">
        <v>55</v>
      </c>
      <c r="C8" s="15"/>
      <c r="D8" s="15"/>
      <c r="E8" s="15"/>
      <c r="F8" s="15"/>
      <c r="G8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efb546-e06a-4a98-a140-29737650f1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84C25C3420264E9CA1F7CCFD20F22B" ma:contentTypeVersion="13" ma:contentTypeDescription="Crear nuevo documento." ma:contentTypeScope="" ma:versionID="87211f17dc56a837213549f680cd7ed4">
  <xsd:schema xmlns:xsd="http://www.w3.org/2001/XMLSchema" xmlns:xs="http://www.w3.org/2001/XMLSchema" xmlns:p="http://schemas.microsoft.com/office/2006/metadata/properties" xmlns:ns3="701f091f-5350-4e65-953c-cb112c1272c3" xmlns:ns4="40efb546-e06a-4a98-a140-29737650f1f9" targetNamespace="http://schemas.microsoft.com/office/2006/metadata/properties" ma:root="true" ma:fieldsID="280c1e52e201c64a01e74bb74a45ec8e" ns3:_="" ns4:_="">
    <xsd:import namespace="701f091f-5350-4e65-953c-cb112c1272c3"/>
    <xsd:import namespace="40efb546-e06a-4a98-a140-29737650f1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SearchProperties" minOccurs="0"/>
                <xsd:element ref="ns4:MediaServiceObjectDetectorVersion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1f091f-5350-4e65-953c-cb112c1272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fb546-e06a-4a98-a140-29737650f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D45E90-BB03-4FB6-9E5E-606767A1157E}">
  <ds:schemaRefs>
    <ds:schemaRef ds:uri="http://schemas.microsoft.com/office/2006/metadata/properties"/>
    <ds:schemaRef ds:uri="http://www.w3.org/XML/1998/namespace"/>
    <ds:schemaRef ds:uri="http://purl.org/dc/elements/1.1/"/>
    <ds:schemaRef ds:uri="701f091f-5350-4e65-953c-cb112c1272c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0efb546-e06a-4a98-a140-29737650f1f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4267FD8-76DD-4A71-B1C0-FC554CD4DD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BAAED5-DE0B-470B-9ABC-9E2A719E1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1f091f-5350-4e65-953c-cb112c1272c3"/>
    <ds:schemaRef ds:uri="40efb546-e06a-4a98-a140-29737650f1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REGRESION_WINTER</vt:lpstr>
      <vt:lpstr>MODELO_WINTER</vt:lpstr>
      <vt:lpstr>REGRESION_HOLT</vt:lpstr>
      <vt:lpstr>MODELO_HOLT</vt:lpstr>
      <vt:lpstr>SUAV_EXP_SIMPLE</vt:lpstr>
      <vt:lpstr>Promedio movil</vt:lpstr>
      <vt:lpstr>COMPARACION DE MODELOS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SANJUR</dc:creator>
  <cp:lastModifiedBy>ANDY SANJUR</cp:lastModifiedBy>
  <dcterms:created xsi:type="dcterms:W3CDTF">2025-04-08T23:38:11Z</dcterms:created>
  <dcterms:modified xsi:type="dcterms:W3CDTF">2025-04-09T12:15:25Z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0x010100AD84C25C3420264E9CA1F7CCFD20F22B</vt:lpwstr>
  </property>
</Properties>
</file>