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stch-my.sharepoint.com/personal/alessandro_buehler_ost_ch/Documents/Unterricht/BA/03_SQ_Test/"/>
    </mc:Choice>
  </mc:AlternateContent>
  <xr:revisionPtr revIDLastSave="293" documentId="8_{AABA4B64-AEBD-49B5-8CD1-9BC8F04A743A}" xr6:coauthVersionLast="47" xr6:coauthVersionMax="47" xr10:uidLastSave="{89213D5E-2E20-450F-B0B4-2AFAD5C5F0C3}"/>
  <bookViews>
    <workbookView xWindow="-98" yWindow="-98" windowWidth="21795" windowHeight="11625" activeTab="2" xr2:uid="{B16FC04E-2BBD-4A1C-B0FD-65B7304B1C8E}"/>
  </bookViews>
  <sheets>
    <sheet name="Person" sheetId="1" r:id="rId1"/>
    <sheet name="PersonAdvanced" sheetId="2" r:id="rId2"/>
    <sheet name="Image" sheetId="3" r:id="rId3"/>
    <sheet name="ImageAdvanc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G25" i="3"/>
  <c r="K24" i="3"/>
  <c r="J24" i="3"/>
  <c r="G24" i="3"/>
  <c r="K23" i="3"/>
  <c r="J23" i="3"/>
  <c r="G23" i="3"/>
  <c r="K22" i="3"/>
  <c r="J22" i="3"/>
  <c r="G22" i="3"/>
  <c r="K21" i="3"/>
  <c r="J21" i="3"/>
  <c r="G21" i="3"/>
  <c r="K19" i="3"/>
  <c r="J19" i="3"/>
  <c r="G19" i="3"/>
  <c r="K18" i="3"/>
  <c r="J18" i="3"/>
  <c r="G18" i="3"/>
  <c r="K17" i="3"/>
  <c r="J17" i="3"/>
  <c r="G17" i="3"/>
  <c r="K16" i="3"/>
  <c r="J16" i="3"/>
  <c r="G16" i="3"/>
  <c r="K15" i="3"/>
  <c r="J15" i="3"/>
  <c r="G15" i="3"/>
  <c r="K13" i="3"/>
  <c r="J13" i="3"/>
  <c r="G13" i="3"/>
  <c r="K12" i="3"/>
  <c r="J12" i="3"/>
  <c r="G12" i="3"/>
  <c r="K11" i="3"/>
  <c r="J11" i="3"/>
  <c r="G11" i="3"/>
  <c r="K10" i="3"/>
  <c r="J10" i="3"/>
  <c r="G10" i="3"/>
  <c r="K9" i="3"/>
  <c r="J9" i="3"/>
  <c r="G9" i="3"/>
  <c r="K25" i="2"/>
  <c r="J25" i="2"/>
  <c r="K24" i="2"/>
  <c r="J24" i="2"/>
  <c r="K23" i="2"/>
  <c r="J23" i="2"/>
  <c r="K22" i="2"/>
  <c r="J22" i="2"/>
  <c r="K21" i="2"/>
  <c r="J21" i="2"/>
  <c r="K19" i="2"/>
  <c r="J19" i="2"/>
  <c r="K18" i="2"/>
  <c r="J18" i="2"/>
  <c r="K17" i="2"/>
  <c r="J17" i="2"/>
  <c r="K16" i="2"/>
  <c r="J16" i="2"/>
  <c r="K15" i="2"/>
  <c r="J15" i="2"/>
  <c r="K13" i="2"/>
  <c r="J13" i="2"/>
  <c r="G13" i="2"/>
  <c r="K12" i="2"/>
  <c r="J12" i="2"/>
  <c r="G12" i="2"/>
  <c r="K11" i="2"/>
  <c r="J11" i="2"/>
  <c r="G11" i="2"/>
  <c r="K10" i="2"/>
  <c r="J10" i="2"/>
  <c r="G10" i="2"/>
  <c r="K9" i="2"/>
  <c r="J9" i="2"/>
  <c r="G9" i="2"/>
  <c r="G91" i="1"/>
  <c r="G90" i="1"/>
  <c r="G89" i="1"/>
  <c r="G88" i="1"/>
  <c r="G87" i="1"/>
  <c r="G85" i="1"/>
  <c r="G84" i="1"/>
  <c r="G83" i="1"/>
  <c r="G82" i="1"/>
  <c r="G81" i="1"/>
  <c r="G79" i="1"/>
  <c r="G78" i="1"/>
  <c r="G77" i="1"/>
  <c r="G76" i="1"/>
  <c r="G75" i="1"/>
  <c r="K91" i="1"/>
  <c r="J91" i="1"/>
  <c r="K90" i="1"/>
  <c r="J90" i="1"/>
  <c r="K89" i="1"/>
  <c r="J89" i="1"/>
  <c r="K88" i="1"/>
  <c r="J88" i="1"/>
  <c r="K87" i="1"/>
  <c r="J87" i="1"/>
  <c r="K85" i="1"/>
  <c r="J85" i="1"/>
  <c r="K84" i="1"/>
  <c r="J84" i="1"/>
  <c r="K83" i="1"/>
  <c r="J83" i="1"/>
  <c r="K82" i="1"/>
  <c r="J82" i="1"/>
  <c r="K81" i="1"/>
  <c r="J81" i="1"/>
  <c r="K79" i="1"/>
  <c r="J79" i="1"/>
  <c r="K78" i="1"/>
  <c r="J78" i="1"/>
  <c r="K77" i="1"/>
  <c r="J77" i="1"/>
  <c r="K76" i="1"/>
  <c r="J76" i="1"/>
  <c r="K75" i="1"/>
  <c r="J75" i="1"/>
  <c r="K52" i="1"/>
  <c r="J52" i="1"/>
  <c r="K51" i="1"/>
  <c r="J51" i="1"/>
  <c r="K50" i="1"/>
  <c r="J50" i="1"/>
  <c r="K49" i="1"/>
  <c r="J49" i="1"/>
  <c r="K48" i="1"/>
  <c r="J48" i="1"/>
  <c r="K46" i="1"/>
  <c r="J46" i="1"/>
  <c r="K45" i="1"/>
  <c r="J45" i="1"/>
  <c r="K44" i="1"/>
  <c r="J44" i="1"/>
  <c r="K43" i="1"/>
  <c r="J43" i="1"/>
  <c r="K42" i="1"/>
  <c r="J42" i="1"/>
  <c r="G20" i="1"/>
  <c r="G19" i="1"/>
  <c r="G18" i="1"/>
  <c r="G17" i="1"/>
  <c r="G16" i="1"/>
  <c r="G14" i="1"/>
  <c r="G13" i="1"/>
  <c r="G12" i="1"/>
  <c r="G11" i="1"/>
  <c r="G10" i="1"/>
  <c r="J12" i="1"/>
  <c r="K20" i="1"/>
  <c r="J20" i="1"/>
  <c r="K19" i="1"/>
  <c r="J19" i="1"/>
  <c r="K18" i="1"/>
  <c r="J18" i="1"/>
  <c r="K17" i="1"/>
  <c r="J17" i="1"/>
  <c r="K16" i="1"/>
  <c r="J16" i="1"/>
  <c r="K14" i="1"/>
  <c r="J14" i="1"/>
  <c r="K13" i="1"/>
  <c r="J13" i="1"/>
  <c r="K12" i="1"/>
  <c r="K11" i="1"/>
  <c r="J11" i="1"/>
  <c r="K10" i="1"/>
  <c r="J10" i="1"/>
  <c r="G40" i="1"/>
  <c r="G39" i="1"/>
  <c r="G38" i="1"/>
  <c r="G37" i="1"/>
  <c r="G36" i="1"/>
  <c r="J38" i="1"/>
  <c r="K40" i="1"/>
  <c r="J40" i="1"/>
  <c r="K39" i="1"/>
  <c r="J39" i="1"/>
  <c r="K38" i="1"/>
  <c r="K37" i="1"/>
  <c r="J37" i="1"/>
  <c r="K36" i="1"/>
  <c r="J36" i="1"/>
  <c r="G8" i="1"/>
  <c r="K7" i="1"/>
  <c r="K8" i="1"/>
  <c r="J7" i="1"/>
  <c r="J8" i="1"/>
  <c r="G7" i="1"/>
  <c r="G4" i="1"/>
  <c r="G6" i="1"/>
  <c r="G5" i="1"/>
  <c r="K5" i="1"/>
  <c r="K6" i="1"/>
  <c r="K4" i="1"/>
  <c r="J5" i="1"/>
  <c r="J6" i="1"/>
  <c r="J4" i="1"/>
</calcChain>
</file>

<file path=xl/sharedStrings.xml><?xml version="1.0" encoding="utf-8"?>
<sst xmlns="http://schemas.openxmlformats.org/spreadsheetml/2006/main" count="307" uniqueCount="33">
  <si>
    <t>Serialisierungsqualitätstestprotokoll</t>
  </si>
  <si>
    <t>Klasse / Objekt</t>
  </si>
  <si>
    <t>Format</t>
  </si>
  <si>
    <t>Serializer-Klasse</t>
  </si>
  <si>
    <t>Grösse (Bytes)</t>
  </si>
  <si>
    <t>Serialisierungszeit (ns)</t>
  </si>
  <si>
    <t>Deserialisierungszeit (ns)</t>
  </si>
  <si>
    <t>Ergebniskorrektheit</t>
  </si>
  <si>
    <t>JSON</t>
  </si>
  <si>
    <t>JsonSerilizer</t>
  </si>
  <si>
    <t>true</t>
  </si>
  <si>
    <t>XML</t>
  </si>
  <si>
    <t>XmlSerializer</t>
  </si>
  <si>
    <t>CSV</t>
  </si>
  <si>
    <t>CsvSerializer</t>
  </si>
  <si>
    <t>Gesamtdauer (ns)</t>
  </si>
  <si>
    <t>theoretische Bandbreite (B/s)</t>
  </si>
  <si>
    <t>Kompressionsverhältnis</t>
  </si>
  <si>
    <t>Originalgrösse (Bytes):</t>
  </si>
  <si>
    <t>MessagePack</t>
  </si>
  <si>
    <t>MsgPackSerializer</t>
  </si>
  <si>
    <t>CBOR</t>
  </si>
  <si>
    <t>CborSerializer</t>
  </si>
  <si>
    <t>Person</t>
  </si>
  <si>
    <t>PersonAdvanced</t>
  </si>
  <si>
    <t xml:space="preserve">Originalgrösse (Bytes): </t>
  </si>
  <si>
    <t>*2 (kommt zwei mal vor)</t>
  </si>
  <si>
    <t>1. Durchlauf</t>
  </si>
  <si>
    <t>3. Durchlauf</t>
  </si>
  <si>
    <t>2.Durchlauf</t>
  </si>
  <si>
    <t>2. Durchlauf</t>
  </si>
  <si>
    <t>ImageSerializer</t>
  </si>
  <si>
    <t>OST_logo.png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</si>
</sst>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704850</xdr:colOff>
          <xdr:row>6</xdr:row>
          <xdr:rowOff>161925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9525</xdr:colOff>
          <xdr:row>37</xdr:row>
          <xdr:rowOff>161925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28575</xdr:rowOff>
        </xdr:from>
        <xdr:to>
          <xdr:col>1</xdr:col>
          <xdr:colOff>790575</xdr:colOff>
          <xdr:row>41</xdr:row>
          <xdr:rowOff>152400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43</xdr:row>
          <xdr:rowOff>66675</xdr:rowOff>
        </xdr:from>
        <xdr:to>
          <xdr:col>1</xdr:col>
          <xdr:colOff>1019175</xdr:colOff>
          <xdr:row>45</xdr:row>
          <xdr:rowOff>171450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1</xdr:col>
          <xdr:colOff>895350</xdr:colOff>
          <xdr:row>76</xdr:row>
          <xdr:rowOff>161925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14288</xdr:colOff>
          <xdr:row>10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28575</xdr:rowOff>
        </xdr:from>
        <xdr:to>
          <xdr:col>1</xdr:col>
          <xdr:colOff>790575</xdr:colOff>
          <xdr:row>14</xdr:row>
          <xdr:rowOff>152400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66675</xdr:rowOff>
        </xdr:from>
        <xdr:to>
          <xdr:col>1</xdr:col>
          <xdr:colOff>1019175</xdr:colOff>
          <xdr:row>18</xdr:row>
          <xdr:rowOff>171450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895350</xdr:colOff>
          <xdr:row>10</xdr:row>
          <xdr:rowOff>161925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Relationship Id="rId9" Type="http://schemas.openxmlformats.org/officeDocument/2006/relationships/image" Target="../media/image8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1F43-0BAF-41EE-8CDC-83AB4BB9FF00}">
  <dimension ref="A1:L91"/>
  <sheetViews>
    <sheetView topLeftCell="A33" workbookViewId="0">
      <selection activeCell="F6" sqref="F6"/>
    </sheetView>
  </sheetViews>
  <sheetFormatPr baseColWidth="10" defaultRowHeight="14.25" x14ac:dyDescent="0.45"/>
  <cols>
    <col min="1" max="1" width="20.19921875" bestFit="1" customWidth="1"/>
    <col min="2" max="2" width="14.59765625" bestFit="1" customWidth="1"/>
    <col min="3" max="3" width="17.1328125" customWidth="1"/>
    <col min="4" max="4" width="12.59765625" bestFit="1" customWidth="1"/>
    <col min="5" max="5" width="15.9296875" bestFit="1" customWidth="1"/>
    <col min="6" max="6" width="13.265625" bestFit="1" customWidth="1"/>
    <col min="7" max="7" width="21.53125" bestFit="1" customWidth="1"/>
    <col min="8" max="8" width="20.46484375" bestFit="1" customWidth="1"/>
    <col min="9" max="9" width="22.73046875" bestFit="1" customWidth="1"/>
    <col min="10" max="10" width="16.06640625" bestFit="1" customWidth="1"/>
    <col min="11" max="11" width="26.06640625" bestFit="1" customWidth="1"/>
    <col min="12" max="12" width="17.6640625" bestFit="1" customWidth="1"/>
  </cols>
  <sheetData>
    <row r="1" spans="1:12" ht="23.25" x14ac:dyDescent="0.7">
      <c r="A1" s="4" t="s">
        <v>0</v>
      </c>
      <c r="B1" s="4"/>
      <c r="C1" s="4"/>
    </row>
    <row r="3" spans="1:12" x14ac:dyDescent="0.45">
      <c r="B3" s="1" t="s">
        <v>1</v>
      </c>
      <c r="C3" s="1"/>
      <c r="D3" s="1" t="s">
        <v>2</v>
      </c>
      <c r="E3" s="1" t="s">
        <v>3</v>
      </c>
      <c r="F3" s="1" t="s">
        <v>4</v>
      </c>
      <c r="G3" s="1" t="s">
        <v>17</v>
      </c>
      <c r="H3" s="1" t="s">
        <v>5</v>
      </c>
      <c r="I3" s="1" t="s">
        <v>6</v>
      </c>
      <c r="J3" s="1" t="s">
        <v>15</v>
      </c>
      <c r="K3" s="1" t="s">
        <v>16</v>
      </c>
      <c r="L3" s="1" t="s">
        <v>7</v>
      </c>
    </row>
    <row r="4" spans="1:12" x14ac:dyDescent="0.45">
      <c r="B4" t="s">
        <v>23</v>
      </c>
      <c r="C4" t="s">
        <v>27</v>
      </c>
      <c r="D4" t="s">
        <v>8</v>
      </c>
      <c r="E4" t="s">
        <v>9</v>
      </c>
      <c r="F4">
        <v>63</v>
      </c>
      <c r="G4" s="2">
        <f>F4/B8</f>
        <v>9.1172214182344433E-2</v>
      </c>
      <c r="H4">
        <v>31685000</v>
      </c>
      <c r="I4">
        <v>21847100</v>
      </c>
      <c r="J4">
        <f>H4+I4</f>
        <v>53532100</v>
      </c>
      <c r="K4">
        <f>F4/(H4/1000000000)</f>
        <v>1988.3225501025722</v>
      </c>
      <c r="L4" t="s">
        <v>10</v>
      </c>
    </row>
    <row r="5" spans="1:12" x14ac:dyDescent="0.45">
      <c r="D5" t="s">
        <v>11</v>
      </c>
      <c r="E5" t="s">
        <v>12</v>
      </c>
      <c r="F5">
        <v>64</v>
      </c>
      <c r="G5" s="2">
        <f>F5/B8</f>
        <v>9.2619392185238777E-2</v>
      </c>
      <c r="H5">
        <v>98674600</v>
      </c>
      <c r="I5">
        <v>65971000</v>
      </c>
      <c r="J5">
        <f t="shared" ref="J5:J8" si="0">H5+I5</f>
        <v>164645600</v>
      </c>
      <c r="K5">
        <f>F5/(H5/1000000000)</f>
        <v>648.5964979842837</v>
      </c>
      <c r="L5" t="s">
        <v>10</v>
      </c>
    </row>
    <row r="6" spans="1:12" x14ac:dyDescent="0.45">
      <c r="D6" t="s">
        <v>13</v>
      </c>
      <c r="E6" t="s">
        <v>14</v>
      </c>
      <c r="F6">
        <v>36</v>
      </c>
      <c r="G6" s="2">
        <f>F6/B8</f>
        <v>5.2098408104196817E-2</v>
      </c>
      <c r="H6">
        <v>270900</v>
      </c>
      <c r="I6">
        <v>49000</v>
      </c>
      <c r="J6">
        <f t="shared" si="0"/>
        <v>319900</v>
      </c>
      <c r="K6">
        <f>F6/(H6/1000000000)</f>
        <v>132890.36544850498</v>
      </c>
      <c r="L6" t="s">
        <v>10</v>
      </c>
    </row>
    <row r="7" spans="1:12" x14ac:dyDescent="0.45">
      <c r="D7" t="s">
        <v>19</v>
      </c>
      <c r="E7" t="s">
        <v>20</v>
      </c>
      <c r="F7">
        <v>51</v>
      </c>
      <c r="G7" s="2">
        <f>F7/B8</f>
        <v>7.3806078147612156E-2</v>
      </c>
      <c r="H7">
        <v>5526400</v>
      </c>
      <c r="I7">
        <v>4933200</v>
      </c>
      <c r="J7">
        <f>H7+I7</f>
        <v>10459600</v>
      </c>
      <c r="K7">
        <f>F7/(H7/1000000000)</f>
        <v>9228.4308048639268</v>
      </c>
      <c r="L7" t="s">
        <v>10</v>
      </c>
    </row>
    <row r="8" spans="1:12" x14ac:dyDescent="0.45">
      <c r="A8" s="1" t="s">
        <v>18</v>
      </c>
      <c r="B8">
        <v>691</v>
      </c>
      <c r="D8" t="s">
        <v>21</v>
      </c>
      <c r="E8" t="s">
        <v>22</v>
      </c>
      <c r="F8">
        <v>53</v>
      </c>
      <c r="G8" s="2">
        <f>F8/B8</f>
        <v>7.6700434153400873E-2</v>
      </c>
      <c r="H8">
        <v>1578100</v>
      </c>
      <c r="I8">
        <v>3505900</v>
      </c>
      <c r="J8">
        <f t="shared" si="0"/>
        <v>5084000</v>
      </c>
      <c r="K8">
        <f>F8/(H8/1000000000)</f>
        <v>33584.690450541792</v>
      </c>
      <c r="L8" t="s">
        <v>10</v>
      </c>
    </row>
    <row r="10" spans="1:12" x14ac:dyDescent="0.45">
      <c r="C10" t="s">
        <v>29</v>
      </c>
      <c r="D10" t="s">
        <v>8</v>
      </c>
      <c r="E10" t="s">
        <v>9</v>
      </c>
      <c r="F10">
        <v>63</v>
      </c>
      <c r="G10" s="2">
        <f>F10/B8</f>
        <v>9.1172214182344433E-2</v>
      </c>
      <c r="H10">
        <v>30470600</v>
      </c>
      <c r="I10">
        <v>18662600</v>
      </c>
      <c r="J10">
        <f>H10+I10</f>
        <v>49133200</v>
      </c>
      <c r="K10">
        <f>F10/(H10/1000000000)</f>
        <v>2067.5667692792395</v>
      </c>
      <c r="L10" t="s">
        <v>10</v>
      </c>
    </row>
    <row r="11" spans="1:12" x14ac:dyDescent="0.45">
      <c r="D11" t="s">
        <v>11</v>
      </c>
      <c r="E11" t="s">
        <v>12</v>
      </c>
      <c r="F11">
        <v>64</v>
      </c>
      <c r="G11" s="2">
        <f>F11/B8</f>
        <v>9.2619392185238777E-2</v>
      </c>
      <c r="H11">
        <v>78861300</v>
      </c>
      <c r="I11">
        <v>49976000</v>
      </c>
      <c r="J11">
        <f t="shared" ref="J11" si="1">H11+I11</f>
        <v>128837300</v>
      </c>
      <c r="K11">
        <f>F11/(H11/1000000000)</f>
        <v>811.55142002477771</v>
      </c>
      <c r="L11" t="s">
        <v>10</v>
      </c>
    </row>
    <row r="12" spans="1:12" x14ac:dyDescent="0.45">
      <c r="D12" t="s">
        <v>13</v>
      </c>
      <c r="E12" t="s">
        <v>14</v>
      </c>
      <c r="F12">
        <v>36</v>
      </c>
      <c r="G12" s="2">
        <f>F12/B8</f>
        <v>5.2098408104196817E-2</v>
      </c>
      <c r="H12">
        <v>158500</v>
      </c>
      <c r="I12">
        <v>14900</v>
      </c>
      <c r="J12">
        <f>H12+I12</f>
        <v>173400</v>
      </c>
      <c r="K12">
        <f>F12/(H12/1000000000)</f>
        <v>227129.33753943216</v>
      </c>
      <c r="L12" t="s">
        <v>10</v>
      </c>
    </row>
    <row r="13" spans="1:12" x14ac:dyDescent="0.45">
      <c r="D13" t="s">
        <v>19</v>
      </c>
      <c r="E13" t="s">
        <v>20</v>
      </c>
      <c r="F13">
        <v>51</v>
      </c>
      <c r="G13" s="2">
        <f>F13/B8</f>
        <v>7.3806078147612156E-2</v>
      </c>
      <c r="H13">
        <v>4044300</v>
      </c>
      <c r="I13">
        <v>4239100</v>
      </c>
      <c r="J13">
        <f>H13+I13</f>
        <v>8283400</v>
      </c>
      <c r="K13">
        <f>F13/(H13/1000000000)</f>
        <v>12610.340479192939</v>
      </c>
      <c r="L13" t="s">
        <v>10</v>
      </c>
    </row>
    <row r="14" spans="1:12" x14ac:dyDescent="0.45">
      <c r="D14" t="s">
        <v>21</v>
      </c>
      <c r="E14" t="s">
        <v>22</v>
      </c>
      <c r="F14">
        <v>53</v>
      </c>
      <c r="G14" s="2">
        <f>F14/B8</f>
        <v>7.6700434153400873E-2</v>
      </c>
      <c r="H14">
        <v>1622100</v>
      </c>
      <c r="I14">
        <v>3402800</v>
      </c>
      <c r="J14">
        <f t="shared" ref="J14" si="2">H14+I14</f>
        <v>5024900</v>
      </c>
      <c r="K14">
        <f>F14/(H14/1000000000)</f>
        <v>32673.69459342827</v>
      </c>
      <c r="L14" t="s">
        <v>10</v>
      </c>
    </row>
    <row r="16" spans="1:12" x14ac:dyDescent="0.45">
      <c r="C16" t="s">
        <v>28</v>
      </c>
      <c r="D16" t="s">
        <v>8</v>
      </c>
      <c r="E16" t="s">
        <v>9</v>
      </c>
      <c r="F16">
        <v>63</v>
      </c>
      <c r="G16" s="2">
        <f>F16/B8</f>
        <v>9.1172214182344433E-2</v>
      </c>
      <c r="H16">
        <v>31726900</v>
      </c>
      <c r="I16">
        <v>18897500</v>
      </c>
      <c r="J16">
        <f>H16+I16</f>
        <v>50624400</v>
      </c>
      <c r="K16">
        <f>F16/(H16/1000000000)</f>
        <v>1985.6966801042647</v>
      </c>
      <c r="L16" t="s">
        <v>10</v>
      </c>
    </row>
    <row r="17" spans="4:12" x14ac:dyDescent="0.45">
      <c r="D17" t="s">
        <v>11</v>
      </c>
      <c r="E17" t="s">
        <v>12</v>
      </c>
      <c r="F17">
        <v>64</v>
      </c>
      <c r="G17" s="2">
        <f>F17/B8</f>
        <v>9.2619392185238777E-2</v>
      </c>
      <c r="H17">
        <v>69511400</v>
      </c>
      <c r="I17">
        <v>31216500</v>
      </c>
      <c r="J17">
        <f t="shared" ref="J17:J18" si="3">H17+I17</f>
        <v>100727900</v>
      </c>
      <c r="K17">
        <f>F17/(H17/1000000000)</f>
        <v>920.71228604228941</v>
      </c>
      <c r="L17" t="s">
        <v>10</v>
      </c>
    </row>
    <row r="18" spans="4:12" x14ac:dyDescent="0.45">
      <c r="D18" t="s">
        <v>13</v>
      </c>
      <c r="E18" t="s">
        <v>14</v>
      </c>
      <c r="F18">
        <v>36</v>
      </c>
      <c r="G18" s="2">
        <f>F18/B8</f>
        <v>5.2098408104196817E-2</v>
      </c>
      <c r="H18">
        <v>155500</v>
      </c>
      <c r="I18">
        <v>17100</v>
      </c>
      <c r="J18">
        <f t="shared" si="3"/>
        <v>172600</v>
      </c>
      <c r="K18">
        <f>F18/(H18/1000000000)</f>
        <v>231511.2540192926</v>
      </c>
      <c r="L18" t="s">
        <v>10</v>
      </c>
    </row>
    <row r="19" spans="4:12" x14ac:dyDescent="0.45">
      <c r="D19" t="s">
        <v>19</v>
      </c>
      <c r="E19" t="s">
        <v>20</v>
      </c>
      <c r="F19">
        <v>51</v>
      </c>
      <c r="G19" s="2">
        <f>F19/B8</f>
        <v>7.3806078147612156E-2</v>
      </c>
      <c r="H19">
        <v>3034100</v>
      </c>
      <c r="I19">
        <v>5449500</v>
      </c>
      <c r="J19">
        <f>H19+I19</f>
        <v>8483600</v>
      </c>
      <c r="K19">
        <f>F19/(H19/1000000000)</f>
        <v>16808.938400184568</v>
      </c>
      <c r="L19" t="s">
        <v>10</v>
      </c>
    </row>
    <row r="20" spans="4:12" x14ac:dyDescent="0.45">
      <c r="D20" t="s">
        <v>21</v>
      </c>
      <c r="E20" t="s">
        <v>22</v>
      </c>
      <c r="F20">
        <v>53</v>
      </c>
      <c r="G20" s="2">
        <f>F20/B8</f>
        <v>7.6700434153400873E-2</v>
      </c>
      <c r="H20">
        <v>1370500</v>
      </c>
      <c r="I20">
        <v>2142000</v>
      </c>
      <c r="J20">
        <f t="shared" ref="J20" si="4">H20+I20</f>
        <v>3512500</v>
      </c>
      <c r="K20">
        <f>F20/(H20/1000000000)</f>
        <v>38672.01751185699</v>
      </c>
      <c r="L20" t="s">
        <v>10</v>
      </c>
    </row>
    <row r="34" spans="1:12" x14ac:dyDescent="0.45">
      <c r="B34" s="1" t="s">
        <v>1</v>
      </c>
    </row>
    <row r="35" spans="1:12" x14ac:dyDescent="0.45">
      <c r="B35" t="s">
        <v>24</v>
      </c>
      <c r="D35" s="1" t="s">
        <v>2</v>
      </c>
      <c r="E35" s="1" t="s">
        <v>3</v>
      </c>
      <c r="F35" s="1" t="s">
        <v>4</v>
      </c>
      <c r="G35" s="1" t="s">
        <v>17</v>
      </c>
      <c r="H35" s="1" t="s">
        <v>5</v>
      </c>
      <c r="I35" s="1" t="s">
        <v>6</v>
      </c>
      <c r="J35" s="1" t="s">
        <v>15</v>
      </c>
      <c r="K35" s="1" t="s">
        <v>16</v>
      </c>
      <c r="L35" s="1" t="s">
        <v>7</v>
      </c>
    </row>
    <row r="36" spans="1:12" x14ac:dyDescent="0.45">
      <c r="A36" s="1"/>
      <c r="C36" t="s">
        <v>27</v>
      </c>
      <c r="D36" t="s">
        <v>8</v>
      </c>
      <c r="E36" t="s">
        <v>9</v>
      </c>
      <c r="F36">
        <v>63</v>
      </c>
      <c r="G36" s="2">
        <f>F36/(B39+B43+B47)</f>
        <v>1.7943605810310452E-2</v>
      </c>
      <c r="H36">
        <v>31977300</v>
      </c>
      <c r="I36">
        <v>19325900</v>
      </c>
      <c r="J36">
        <f>H36+I36</f>
        <v>51303200</v>
      </c>
      <c r="K36">
        <f>F36/(H36/1000000000)</f>
        <v>1970.1475734349053</v>
      </c>
      <c r="L36" t="s">
        <v>10</v>
      </c>
    </row>
    <row r="37" spans="1:12" x14ac:dyDescent="0.45">
      <c r="D37" t="s">
        <v>11</v>
      </c>
      <c r="E37" t="s">
        <v>12</v>
      </c>
      <c r="F37">
        <v>64</v>
      </c>
      <c r="G37" s="2">
        <f>F37/(B39+B43+B47)</f>
        <v>1.8228424950156651E-2</v>
      </c>
      <c r="H37">
        <v>67457000</v>
      </c>
      <c r="I37">
        <v>31674600</v>
      </c>
      <c r="J37">
        <f t="shared" ref="J37" si="5">H37+I37</f>
        <v>99131600</v>
      </c>
      <c r="K37">
        <f>F37/(H37/1000000000)</f>
        <v>948.75253865425373</v>
      </c>
      <c r="L37" t="s">
        <v>10</v>
      </c>
    </row>
    <row r="38" spans="1:12" x14ac:dyDescent="0.45">
      <c r="D38" t="s">
        <v>13</v>
      </c>
      <c r="E38" t="s">
        <v>14</v>
      </c>
      <c r="F38">
        <v>36</v>
      </c>
      <c r="G38" s="2">
        <f>F38/(B39+B43+B47)</f>
        <v>1.0253489034463116E-2</v>
      </c>
      <c r="H38">
        <v>242300</v>
      </c>
      <c r="I38">
        <v>22100</v>
      </c>
      <c r="J38">
        <f>H38+I38</f>
        <v>264400</v>
      </c>
      <c r="K38">
        <f>F38/(H38/1000000000)</f>
        <v>148576.14527445316</v>
      </c>
      <c r="L38" t="s">
        <v>10</v>
      </c>
    </row>
    <row r="39" spans="1:12" x14ac:dyDescent="0.45">
      <c r="A39" s="1" t="s">
        <v>25</v>
      </c>
      <c r="B39" s="3">
        <v>2331</v>
      </c>
      <c r="D39" t="s">
        <v>19</v>
      </c>
      <c r="E39" t="s">
        <v>20</v>
      </c>
      <c r="F39">
        <v>51</v>
      </c>
      <c r="G39" s="2">
        <f>F39/(B39+B43+B47)</f>
        <v>1.452577613215608E-2</v>
      </c>
      <c r="H39">
        <v>2642000</v>
      </c>
      <c r="I39">
        <v>5864000</v>
      </c>
      <c r="J39">
        <f>H39+I39</f>
        <v>8506000</v>
      </c>
      <c r="K39">
        <f>F39/(H39/1000000000)</f>
        <v>19303.557910673735</v>
      </c>
      <c r="L39" t="s">
        <v>10</v>
      </c>
    </row>
    <row r="40" spans="1:12" x14ac:dyDescent="0.45">
      <c r="D40" t="s">
        <v>21</v>
      </c>
      <c r="E40" t="s">
        <v>22</v>
      </c>
      <c r="F40">
        <v>53</v>
      </c>
      <c r="G40" s="2">
        <f>F40/(B39+B43+B47)</f>
        <v>1.5095414411848477E-2</v>
      </c>
      <c r="H40">
        <v>1167500</v>
      </c>
      <c r="I40">
        <v>2091400</v>
      </c>
      <c r="J40">
        <f t="shared" ref="J40" si="6">H40+I40</f>
        <v>3258900</v>
      </c>
      <c r="K40">
        <f>F40/(H40/1000000000)</f>
        <v>45396.145610278378</v>
      </c>
      <c r="L40" t="s">
        <v>10</v>
      </c>
    </row>
    <row r="42" spans="1:12" x14ac:dyDescent="0.45">
      <c r="C42" t="s">
        <v>30</v>
      </c>
      <c r="D42" t="s">
        <v>8</v>
      </c>
      <c r="E42" t="s">
        <v>9</v>
      </c>
      <c r="F42">
        <v>63</v>
      </c>
      <c r="G42" s="2">
        <v>1.7940000000000001E-2</v>
      </c>
      <c r="H42">
        <v>30065200</v>
      </c>
      <c r="I42">
        <v>17562400</v>
      </c>
      <c r="J42">
        <f>H42+I42</f>
        <v>47627600</v>
      </c>
      <c r="K42">
        <f>F42/(H42/1000000000)</f>
        <v>2095.4458975825873</v>
      </c>
      <c r="L42" t="s">
        <v>10</v>
      </c>
    </row>
    <row r="43" spans="1:12" x14ac:dyDescent="0.45">
      <c r="A43" s="1" t="s">
        <v>25</v>
      </c>
      <c r="B43">
        <v>440</v>
      </c>
      <c r="D43" t="s">
        <v>11</v>
      </c>
      <c r="E43" t="s">
        <v>12</v>
      </c>
      <c r="F43">
        <v>64</v>
      </c>
      <c r="G43" s="2">
        <v>1.823E-2</v>
      </c>
      <c r="H43">
        <v>68124400</v>
      </c>
      <c r="I43">
        <v>32113700</v>
      </c>
      <c r="J43">
        <f t="shared" ref="J43" si="7">H43+I43</f>
        <v>100238100</v>
      </c>
      <c r="K43">
        <f>F43/(H43/1000000000)</f>
        <v>939.4578154082825</v>
      </c>
      <c r="L43" t="s">
        <v>10</v>
      </c>
    </row>
    <row r="44" spans="1:12" x14ac:dyDescent="0.45">
      <c r="D44" t="s">
        <v>13</v>
      </c>
      <c r="E44" t="s">
        <v>14</v>
      </c>
      <c r="F44">
        <v>36</v>
      </c>
      <c r="G44" s="2">
        <v>1.025E-2</v>
      </c>
      <c r="H44">
        <v>123600</v>
      </c>
      <c r="I44">
        <v>14900</v>
      </c>
      <c r="J44">
        <f>H44+I44</f>
        <v>138500</v>
      </c>
      <c r="K44">
        <f>F44/(H44/1000000000)</f>
        <v>291262.13592233008</v>
      </c>
      <c r="L44" t="s">
        <v>10</v>
      </c>
    </row>
    <row r="45" spans="1:12" x14ac:dyDescent="0.45">
      <c r="D45" t="s">
        <v>19</v>
      </c>
      <c r="E45" t="s">
        <v>20</v>
      </c>
      <c r="F45">
        <v>51</v>
      </c>
      <c r="G45" s="2">
        <v>1.453E-2</v>
      </c>
      <c r="H45">
        <v>3009000</v>
      </c>
      <c r="I45">
        <v>3528200</v>
      </c>
      <c r="J45">
        <f>H45+I45</f>
        <v>6537200</v>
      </c>
      <c r="K45">
        <f>F45/(H45/1000000000)</f>
        <v>16949.152542372882</v>
      </c>
      <c r="L45" t="s">
        <v>10</v>
      </c>
    </row>
    <row r="46" spans="1:12" x14ac:dyDescent="0.45">
      <c r="D46" t="s">
        <v>21</v>
      </c>
      <c r="E46" t="s">
        <v>22</v>
      </c>
      <c r="F46">
        <v>53</v>
      </c>
      <c r="G46" s="2">
        <v>1.5100000000000001E-2</v>
      </c>
      <c r="H46">
        <v>1246400</v>
      </c>
      <c r="I46">
        <v>2044800</v>
      </c>
      <c r="J46">
        <f t="shared" ref="J46" si="8">H46+I46</f>
        <v>3291200</v>
      </c>
      <c r="K46">
        <f>F46/(H46/1000000000)</f>
        <v>42522.464698331198</v>
      </c>
      <c r="L46" t="s">
        <v>10</v>
      </c>
    </row>
    <row r="47" spans="1:12" x14ac:dyDescent="0.45">
      <c r="A47" s="1" t="s">
        <v>25</v>
      </c>
      <c r="B47">
        <v>740</v>
      </c>
    </row>
    <row r="48" spans="1:12" x14ac:dyDescent="0.45">
      <c r="A48" t="s">
        <v>26</v>
      </c>
      <c r="C48" t="s">
        <v>28</v>
      </c>
      <c r="D48" t="s">
        <v>8</v>
      </c>
      <c r="E48" t="s">
        <v>9</v>
      </c>
      <c r="F48">
        <v>63</v>
      </c>
      <c r="G48" s="2">
        <v>1.7940000000000001E-2</v>
      </c>
      <c r="H48">
        <v>32266600</v>
      </c>
      <c r="I48">
        <v>17916700</v>
      </c>
      <c r="J48">
        <f>H48+I48</f>
        <v>50183300</v>
      </c>
      <c r="K48">
        <f>F48/(H48/1000000000)</f>
        <v>1952.4833728995309</v>
      </c>
      <c r="L48" t="s">
        <v>10</v>
      </c>
    </row>
    <row r="49" spans="4:12" x14ac:dyDescent="0.45">
      <c r="D49" t="s">
        <v>11</v>
      </c>
      <c r="E49" t="s">
        <v>12</v>
      </c>
      <c r="F49">
        <v>64</v>
      </c>
      <c r="G49" s="2">
        <v>1.823E-2</v>
      </c>
      <c r="H49">
        <v>67662600</v>
      </c>
      <c r="I49">
        <v>31330900</v>
      </c>
      <c r="J49">
        <f t="shared" ref="J49" si="9">H49+I49</f>
        <v>98993500</v>
      </c>
      <c r="K49">
        <f>F49/(H49/1000000000)</f>
        <v>945.8696532500968</v>
      </c>
      <c r="L49" t="s">
        <v>10</v>
      </c>
    </row>
    <row r="50" spans="4:12" x14ac:dyDescent="0.45">
      <c r="D50" t="s">
        <v>13</v>
      </c>
      <c r="E50" t="s">
        <v>14</v>
      </c>
      <c r="F50">
        <v>36</v>
      </c>
      <c r="G50" s="2">
        <v>1.025E-2</v>
      </c>
      <c r="H50">
        <v>152400</v>
      </c>
      <c r="I50">
        <v>15200</v>
      </c>
      <c r="J50">
        <f>H50+I50</f>
        <v>167600</v>
      </c>
      <c r="K50">
        <f>F50/(H50/1000000000)</f>
        <v>236220.4724409449</v>
      </c>
      <c r="L50" t="s">
        <v>10</v>
      </c>
    </row>
    <row r="51" spans="4:12" x14ac:dyDescent="0.45">
      <c r="D51" t="s">
        <v>19</v>
      </c>
      <c r="E51" t="s">
        <v>20</v>
      </c>
      <c r="F51">
        <v>51</v>
      </c>
      <c r="G51" s="2">
        <v>1.453E-2</v>
      </c>
      <c r="H51">
        <v>2696800</v>
      </c>
      <c r="I51">
        <v>3740900</v>
      </c>
      <c r="J51">
        <f>H51+I51</f>
        <v>6437700</v>
      </c>
      <c r="K51">
        <f>F51/(H51/1000000000)</f>
        <v>18911.302284188667</v>
      </c>
      <c r="L51" t="s">
        <v>10</v>
      </c>
    </row>
    <row r="52" spans="4:12" x14ac:dyDescent="0.45">
      <c r="D52" t="s">
        <v>21</v>
      </c>
      <c r="E52" t="s">
        <v>22</v>
      </c>
      <c r="F52">
        <v>53</v>
      </c>
      <c r="G52" s="2">
        <v>1.5100000000000001E-2</v>
      </c>
      <c r="H52">
        <v>1736100</v>
      </c>
      <c r="I52">
        <v>2110100</v>
      </c>
      <c r="J52">
        <f t="shared" ref="J52" si="10">H52+I52</f>
        <v>3846200</v>
      </c>
      <c r="K52">
        <f>F52/(H52/1000000000)</f>
        <v>30528.195380450434</v>
      </c>
      <c r="L52" t="s">
        <v>10</v>
      </c>
    </row>
    <row r="73" spans="1:12" x14ac:dyDescent="0.45">
      <c r="B73" s="1" t="s">
        <v>1</v>
      </c>
    </row>
    <row r="74" spans="1:12" x14ac:dyDescent="0.45">
      <c r="B74" t="s">
        <v>32</v>
      </c>
      <c r="D74" s="1" t="s">
        <v>2</v>
      </c>
      <c r="E74" s="1" t="s">
        <v>3</v>
      </c>
      <c r="F74" s="1" t="s">
        <v>4</v>
      </c>
      <c r="G74" s="1" t="s">
        <v>17</v>
      </c>
      <c r="H74" s="1" t="s">
        <v>5</v>
      </c>
      <c r="I74" s="1" t="s">
        <v>6</v>
      </c>
      <c r="J74" s="1" t="s">
        <v>15</v>
      </c>
      <c r="K74" s="1" t="s">
        <v>16</v>
      </c>
      <c r="L74" s="1" t="s">
        <v>7</v>
      </c>
    </row>
    <row r="75" spans="1:12" x14ac:dyDescent="0.45">
      <c r="C75" t="s">
        <v>27</v>
      </c>
      <c r="D75" t="s">
        <v>8</v>
      </c>
      <c r="E75" t="s">
        <v>31</v>
      </c>
      <c r="F75">
        <v>63</v>
      </c>
      <c r="G75" s="2">
        <f>F75/B78</f>
        <v>1.9481724287216278E-3</v>
      </c>
      <c r="H75">
        <v>30877800</v>
      </c>
      <c r="I75">
        <v>17881000</v>
      </c>
      <c r="J75">
        <f>H75+I75</f>
        <v>48758800</v>
      </c>
      <c r="K75">
        <f>F75/(H75/1000000000)</f>
        <v>2040.300798632027</v>
      </c>
      <c r="L75" t="s">
        <v>10</v>
      </c>
    </row>
    <row r="76" spans="1:12" x14ac:dyDescent="0.45">
      <c r="D76" t="s">
        <v>11</v>
      </c>
      <c r="E76" t="s">
        <v>31</v>
      </c>
      <c r="F76">
        <v>64</v>
      </c>
      <c r="G76" s="2">
        <f>F76/B78</f>
        <v>1.9790958006060981E-3</v>
      </c>
      <c r="H76">
        <v>67302200</v>
      </c>
      <c r="I76">
        <v>33040900</v>
      </c>
      <c r="J76">
        <f t="shared" ref="J76" si="11">H76+I76</f>
        <v>100343100</v>
      </c>
      <c r="K76">
        <f>F76/(H76/1000000000)</f>
        <v>950.93473913185596</v>
      </c>
      <c r="L76" t="s">
        <v>10</v>
      </c>
    </row>
    <row r="77" spans="1:12" x14ac:dyDescent="0.45">
      <c r="D77" t="s">
        <v>13</v>
      </c>
      <c r="E77" t="s">
        <v>31</v>
      </c>
      <c r="F77">
        <v>36</v>
      </c>
      <c r="G77" s="2">
        <f>F77/B78</f>
        <v>1.1132413878409302E-3</v>
      </c>
      <c r="H77">
        <v>129300</v>
      </c>
      <c r="I77">
        <v>13700</v>
      </c>
      <c r="J77">
        <f>H77+I77</f>
        <v>143000</v>
      </c>
      <c r="K77">
        <f>F77/(H77/1000000000)</f>
        <v>278422.27378190256</v>
      </c>
      <c r="L77" t="s">
        <v>10</v>
      </c>
    </row>
    <row r="78" spans="1:12" x14ac:dyDescent="0.45">
      <c r="A78" s="1" t="s">
        <v>25</v>
      </c>
      <c r="B78" s="3">
        <v>32338</v>
      </c>
      <c r="D78" t="s">
        <v>19</v>
      </c>
      <c r="E78" t="s">
        <v>31</v>
      </c>
      <c r="F78">
        <v>51</v>
      </c>
      <c r="G78" s="2">
        <f>F78/B78</f>
        <v>1.5770919661079845E-3</v>
      </c>
      <c r="H78">
        <v>3740100</v>
      </c>
      <c r="I78">
        <v>3773400</v>
      </c>
      <c r="J78">
        <f>H78+I78</f>
        <v>7513500</v>
      </c>
      <c r="K78">
        <f>F78/(H78/1000000000)</f>
        <v>13635.999037458891</v>
      </c>
      <c r="L78" t="s">
        <v>10</v>
      </c>
    </row>
    <row r="79" spans="1:12" x14ac:dyDescent="0.45">
      <c r="D79" t="s">
        <v>21</v>
      </c>
      <c r="E79" t="s">
        <v>31</v>
      </c>
      <c r="F79">
        <v>53</v>
      </c>
      <c r="G79" s="2">
        <f>F79/B78</f>
        <v>1.638938709876925E-3</v>
      </c>
      <c r="H79">
        <v>2058500</v>
      </c>
      <c r="I79">
        <v>2734900</v>
      </c>
      <c r="J79">
        <f t="shared" ref="J79" si="12">H79+I79</f>
        <v>4793400</v>
      </c>
      <c r="K79">
        <f>F79/(H79/1000000000)</f>
        <v>25746.903084770463</v>
      </c>
      <c r="L79" t="s">
        <v>10</v>
      </c>
    </row>
    <row r="81" spans="3:12" x14ac:dyDescent="0.45">
      <c r="C81" t="s">
        <v>30</v>
      </c>
      <c r="D81" t="s">
        <v>8</v>
      </c>
      <c r="E81" t="s">
        <v>31</v>
      </c>
      <c r="F81">
        <v>63</v>
      </c>
      <c r="G81" s="2">
        <f>F81/B78</f>
        <v>1.9481724287216278E-3</v>
      </c>
      <c r="H81">
        <v>29027500</v>
      </c>
      <c r="I81">
        <v>19302800</v>
      </c>
      <c r="J81">
        <f>H81+I81</f>
        <v>48330300</v>
      </c>
      <c r="K81">
        <f>F81/(H81/1000000000)</f>
        <v>2170.3556971837052</v>
      </c>
      <c r="L81" t="s">
        <v>10</v>
      </c>
    </row>
    <row r="82" spans="3:12" x14ac:dyDescent="0.45">
      <c r="D82" t="s">
        <v>11</v>
      </c>
      <c r="E82" t="s">
        <v>31</v>
      </c>
      <c r="F82">
        <v>64</v>
      </c>
      <c r="G82" s="2">
        <f>F82/B78</f>
        <v>1.9790958006060981E-3</v>
      </c>
      <c r="H82">
        <v>93991400</v>
      </c>
      <c r="I82">
        <v>53299700</v>
      </c>
      <c r="J82">
        <f t="shared" ref="J82" si="13">H82+I82</f>
        <v>147291100</v>
      </c>
      <c r="K82">
        <f>F82/(H82/1000000000)</f>
        <v>680.91336015848253</v>
      </c>
      <c r="L82" t="s">
        <v>10</v>
      </c>
    </row>
    <row r="83" spans="3:12" x14ac:dyDescent="0.45">
      <c r="D83" t="s">
        <v>13</v>
      </c>
      <c r="E83" t="s">
        <v>31</v>
      </c>
      <c r="F83">
        <v>36</v>
      </c>
      <c r="G83" s="2">
        <f>F83/B78</f>
        <v>1.1132413878409302E-3</v>
      </c>
      <c r="H83">
        <v>853400</v>
      </c>
      <c r="I83">
        <v>23900</v>
      </c>
      <c r="J83">
        <f>H83+I83</f>
        <v>877300</v>
      </c>
      <c r="K83">
        <f>F83/(H83/1000000000)</f>
        <v>42184.204359034447</v>
      </c>
      <c r="L83" t="s">
        <v>10</v>
      </c>
    </row>
    <row r="84" spans="3:12" x14ac:dyDescent="0.45">
      <c r="D84" t="s">
        <v>19</v>
      </c>
      <c r="E84" t="s">
        <v>31</v>
      </c>
      <c r="F84">
        <v>51</v>
      </c>
      <c r="G84" s="2">
        <f>F84/B78</f>
        <v>1.5770919661079845E-3</v>
      </c>
      <c r="H84">
        <v>3230100</v>
      </c>
      <c r="I84">
        <v>3527700</v>
      </c>
      <c r="J84">
        <f>H84+I84</f>
        <v>6757800</v>
      </c>
      <c r="K84">
        <f>F84/(H84/1000000000)</f>
        <v>15788.984861149809</v>
      </c>
      <c r="L84" t="s">
        <v>10</v>
      </c>
    </row>
    <row r="85" spans="3:12" x14ac:dyDescent="0.45">
      <c r="D85" t="s">
        <v>21</v>
      </c>
      <c r="E85" t="s">
        <v>31</v>
      </c>
      <c r="F85">
        <v>53</v>
      </c>
      <c r="G85" s="2">
        <f>F85/B78</f>
        <v>1.638938709876925E-3</v>
      </c>
      <c r="H85">
        <v>1730600</v>
      </c>
      <c r="I85">
        <v>2721900</v>
      </c>
      <c r="J85">
        <f t="shared" ref="J85" si="14">H85+I85</f>
        <v>4452500</v>
      </c>
      <c r="K85">
        <f>F85/(H85/1000000000)</f>
        <v>30625.216687853921</v>
      </c>
      <c r="L85" t="s">
        <v>10</v>
      </c>
    </row>
    <row r="87" spans="3:12" x14ac:dyDescent="0.45">
      <c r="C87" t="s">
        <v>28</v>
      </c>
      <c r="D87" t="s">
        <v>8</v>
      </c>
      <c r="E87" t="s">
        <v>31</v>
      </c>
      <c r="F87">
        <v>63</v>
      </c>
      <c r="G87" s="2">
        <f>F87/B78</f>
        <v>1.9481724287216278E-3</v>
      </c>
      <c r="H87">
        <v>26815500</v>
      </c>
      <c r="I87">
        <v>17930000</v>
      </c>
      <c r="J87">
        <f>H87+I87</f>
        <v>44745500</v>
      </c>
      <c r="K87">
        <f>F87/(H87/1000000000)</f>
        <v>2349.3874811209935</v>
      </c>
      <c r="L87" t="s">
        <v>10</v>
      </c>
    </row>
    <row r="88" spans="3:12" x14ac:dyDescent="0.45">
      <c r="D88" t="s">
        <v>11</v>
      </c>
      <c r="E88" t="s">
        <v>31</v>
      </c>
      <c r="F88">
        <v>64</v>
      </c>
      <c r="G88" s="2">
        <f>F88/B78</f>
        <v>1.9790958006060981E-3</v>
      </c>
      <c r="H88">
        <v>67848400</v>
      </c>
      <c r="I88">
        <v>29648000</v>
      </c>
      <c r="J88">
        <f t="shared" ref="J88" si="15">H88+I88</f>
        <v>97496400</v>
      </c>
      <c r="K88">
        <f>F88/(H88/1000000000)</f>
        <v>943.27942884430581</v>
      </c>
      <c r="L88" t="s">
        <v>10</v>
      </c>
    </row>
    <row r="89" spans="3:12" x14ac:dyDescent="0.45">
      <c r="D89" t="s">
        <v>13</v>
      </c>
      <c r="E89" t="s">
        <v>31</v>
      </c>
      <c r="F89">
        <v>36</v>
      </c>
      <c r="G89" s="2">
        <f>F89/B78</f>
        <v>1.1132413878409302E-3</v>
      </c>
      <c r="H89">
        <v>141700</v>
      </c>
      <c r="I89">
        <v>15300</v>
      </c>
      <c r="J89">
        <f>H89+I89</f>
        <v>157000</v>
      </c>
      <c r="K89">
        <f>F89/(H89/1000000000)</f>
        <v>254057.86873676782</v>
      </c>
      <c r="L89" t="s">
        <v>10</v>
      </c>
    </row>
    <row r="90" spans="3:12" x14ac:dyDescent="0.45">
      <c r="D90" t="s">
        <v>19</v>
      </c>
      <c r="E90" t="s">
        <v>31</v>
      </c>
      <c r="F90">
        <v>51</v>
      </c>
      <c r="G90" s="2">
        <f>F90/B78</f>
        <v>1.5770919661079845E-3</v>
      </c>
      <c r="H90">
        <v>2892300</v>
      </c>
      <c r="I90">
        <v>4320100</v>
      </c>
      <c r="J90">
        <f>H90+I90</f>
        <v>7212400</v>
      </c>
      <c r="K90">
        <f>F90/(H90/1000000000)</f>
        <v>17633.025619748987</v>
      </c>
      <c r="L90" t="s">
        <v>10</v>
      </c>
    </row>
    <row r="91" spans="3:12" x14ac:dyDescent="0.45">
      <c r="D91" t="s">
        <v>21</v>
      </c>
      <c r="E91" t="s">
        <v>31</v>
      </c>
      <c r="F91">
        <v>53</v>
      </c>
      <c r="G91" s="2">
        <f>F91/B78</f>
        <v>1.638938709876925E-3</v>
      </c>
      <c r="H91">
        <v>1217900</v>
      </c>
      <c r="I91">
        <v>2164400</v>
      </c>
      <c r="J91">
        <f t="shared" ref="J91" si="16">H91+I91</f>
        <v>3382300</v>
      </c>
      <c r="K91">
        <f>F91/(H91/1000000000)</f>
        <v>43517.530174891202</v>
      </c>
      <c r="L91" t="s">
        <v>10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1030" r:id="rId4">
          <objectPr defaultSize="0" r:id="rId5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704850</xdr:colOff>
                <xdr:row>6</xdr:row>
                <xdr:rowOff>161925</xdr:rowOff>
              </to>
            </anchor>
          </objectPr>
        </oleObject>
      </mc:Choice>
      <mc:Fallback>
        <oleObject progId="Objekt-Manager-Shellobjekt" shapeId="1030" r:id="rId4"/>
      </mc:Fallback>
    </mc:AlternateContent>
    <mc:AlternateContent xmlns:mc="http://schemas.openxmlformats.org/markup-compatibility/2006">
      <mc:Choice Requires="x14">
        <oleObject progId="Objekt-Manager-Shellobjekt" shapeId="1031" r:id="rId6">
          <objectPr defaultSize="0" autoPict="0" r:id="rId7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2</xdr:col>
                <xdr:colOff>9525</xdr:colOff>
                <xdr:row>37</xdr:row>
                <xdr:rowOff>161925</xdr:rowOff>
              </to>
            </anchor>
          </objectPr>
        </oleObject>
      </mc:Choice>
      <mc:Fallback>
        <oleObject progId="Objekt-Manager-Shellobjekt" shapeId="1031" r:id="rId6"/>
      </mc:Fallback>
    </mc:AlternateContent>
    <mc:AlternateContent xmlns:mc="http://schemas.openxmlformats.org/markup-compatibility/2006">
      <mc:Choice Requires="x14">
        <oleObject progId="Objekt-Manager-Shellobjekt" shapeId="1032" r:id="rId8">
          <objectPr defaultSize="0" autoPict="0" r:id="rId9">
            <anchor moveWithCells="1">
              <from>
                <xdr:col>1</xdr:col>
                <xdr:colOff>0</xdr:colOff>
                <xdr:row>39</xdr:row>
                <xdr:rowOff>28575</xdr:rowOff>
              </from>
              <to>
                <xdr:col>1</xdr:col>
                <xdr:colOff>790575</xdr:colOff>
                <xdr:row>41</xdr:row>
                <xdr:rowOff>152400</xdr:rowOff>
              </to>
            </anchor>
          </objectPr>
        </oleObject>
      </mc:Choice>
      <mc:Fallback>
        <oleObject progId="Objekt-Manager-Shellobjekt" shapeId="1032" r:id="rId8"/>
      </mc:Fallback>
    </mc:AlternateContent>
    <mc:AlternateContent xmlns:mc="http://schemas.openxmlformats.org/markup-compatibility/2006">
      <mc:Choice Requires="x14">
        <oleObject progId="Objekt-Manager-Shellobjekt" shapeId="1033" r:id="rId10">
          <objectPr defaultSize="0" autoPict="0" r:id="rId11">
            <anchor moveWithCells="1">
              <from>
                <xdr:col>1</xdr:col>
                <xdr:colOff>19050</xdr:colOff>
                <xdr:row>43</xdr:row>
                <xdr:rowOff>66675</xdr:rowOff>
              </from>
              <to>
                <xdr:col>1</xdr:col>
                <xdr:colOff>1019175</xdr:colOff>
                <xdr:row>45</xdr:row>
                <xdr:rowOff>171450</xdr:rowOff>
              </to>
            </anchor>
          </objectPr>
        </oleObject>
      </mc:Choice>
      <mc:Fallback>
        <oleObject progId="Objekt-Manager-Shellobjekt" shapeId="1033" r:id="rId10"/>
      </mc:Fallback>
    </mc:AlternateContent>
    <mc:AlternateContent xmlns:mc="http://schemas.openxmlformats.org/markup-compatibility/2006">
      <mc:Choice Requires="x14">
        <oleObject progId="Objekt-Manager-Shellobjekt" shapeId="1034" r:id="rId12">
          <objectPr defaultSize="0" r:id="rId13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1</xdr:col>
                <xdr:colOff>895350</xdr:colOff>
                <xdr:row>76</xdr:row>
                <xdr:rowOff>161925</xdr:rowOff>
              </to>
            </anchor>
          </objectPr>
        </oleObject>
      </mc:Choice>
      <mc:Fallback>
        <oleObject progId="Objekt-Manager-Shellobjekt" shapeId="1034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BA3D-08D1-4EEA-B695-0535A0322B74}">
  <dimension ref="A7:L25"/>
  <sheetViews>
    <sheetView topLeftCell="A7" workbookViewId="0">
      <selection activeCell="G31" sqref="G31"/>
    </sheetView>
  </sheetViews>
  <sheetFormatPr baseColWidth="10" defaultRowHeight="14.25" x14ac:dyDescent="0.45"/>
  <cols>
    <col min="1" max="1" width="21" bestFit="1" customWidth="1"/>
    <col min="2" max="2" width="14.59765625" bestFit="1" customWidth="1"/>
    <col min="3" max="3" width="10.86328125" bestFit="1" customWidth="1"/>
    <col min="4" max="4" width="12.06640625" bestFit="1" customWidth="1"/>
    <col min="5" max="5" width="15.9296875" bestFit="1" customWidth="1"/>
    <col min="6" max="6" width="13.265625" bestFit="1" customWidth="1"/>
    <col min="7" max="7" width="21.53125" bestFit="1" customWidth="1"/>
    <col min="8" max="8" width="20.46484375" bestFit="1" customWidth="1"/>
    <col min="9" max="9" width="22.73046875" bestFit="1" customWidth="1"/>
    <col min="10" max="10" width="16.06640625" bestFit="1" customWidth="1"/>
    <col min="11" max="11" width="26.06640625" bestFit="1" customWidth="1"/>
    <col min="12" max="12" width="17.6640625" bestFit="1" customWidth="1"/>
  </cols>
  <sheetData>
    <row r="7" spans="1:12" x14ac:dyDescent="0.45">
      <c r="B7" s="1" t="s">
        <v>1</v>
      </c>
    </row>
    <row r="8" spans="1:12" x14ac:dyDescent="0.45">
      <c r="B8" t="s">
        <v>24</v>
      </c>
      <c r="D8" s="1" t="s">
        <v>2</v>
      </c>
      <c r="E8" s="1" t="s">
        <v>3</v>
      </c>
      <c r="F8" s="1" t="s">
        <v>4</v>
      </c>
      <c r="G8" s="1" t="s">
        <v>17</v>
      </c>
      <c r="H8" s="1" t="s">
        <v>5</v>
      </c>
      <c r="I8" s="1" t="s">
        <v>6</v>
      </c>
      <c r="J8" s="1" t="s">
        <v>15</v>
      </c>
      <c r="K8" s="1" t="s">
        <v>16</v>
      </c>
      <c r="L8" s="1" t="s">
        <v>7</v>
      </c>
    </row>
    <row r="9" spans="1:12" x14ac:dyDescent="0.45">
      <c r="A9" s="1"/>
      <c r="C9" t="s">
        <v>27</v>
      </c>
      <c r="D9" t="s">
        <v>8</v>
      </c>
      <c r="E9" t="s">
        <v>9</v>
      </c>
      <c r="F9">
        <v>63</v>
      </c>
      <c r="G9" s="2">
        <f>F9/(B12+B16+B20)</f>
        <v>1.7943605810310452E-2</v>
      </c>
      <c r="H9">
        <v>31977300</v>
      </c>
      <c r="I9">
        <v>19325900</v>
      </c>
      <c r="J9">
        <f>H9+I9</f>
        <v>51303200</v>
      </c>
      <c r="K9">
        <f>F9/(H9/1000000000)</f>
        <v>1970.1475734349053</v>
      </c>
      <c r="L9" t="s">
        <v>10</v>
      </c>
    </row>
    <row r="10" spans="1:12" x14ac:dyDescent="0.45">
      <c r="D10" t="s">
        <v>11</v>
      </c>
      <c r="E10" t="s">
        <v>12</v>
      </c>
      <c r="F10">
        <v>64</v>
      </c>
      <c r="G10" s="2">
        <f>F10/(B12+B16+B20)</f>
        <v>1.8228424950156651E-2</v>
      </c>
      <c r="H10">
        <v>67457000</v>
      </c>
      <c r="I10">
        <v>31674600</v>
      </c>
      <c r="J10">
        <f t="shared" ref="J10" si="0">H10+I10</f>
        <v>99131600</v>
      </c>
      <c r="K10">
        <f>F10/(H10/1000000000)</f>
        <v>948.75253865425373</v>
      </c>
      <c r="L10" t="s">
        <v>10</v>
      </c>
    </row>
    <row r="11" spans="1:12" x14ac:dyDescent="0.45">
      <c r="D11" t="s">
        <v>13</v>
      </c>
      <c r="E11" t="s">
        <v>14</v>
      </c>
      <c r="F11">
        <v>36</v>
      </c>
      <c r="G11" s="2">
        <f>F11/(B12+B16+B20)</f>
        <v>1.0253489034463116E-2</v>
      </c>
      <c r="H11">
        <v>242300</v>
      </c>
      <c r="I11">
        <v>22100</v>
      </c>
      <c r="J11">
        <f>H11+I11</f>
        <v>264400</v>
      </c>
      <c r="K11">
        <f>F11/(H11/1000000000)</f>
        <v>148576.14527445316</v>
      </c>
      <c r="L11" t="s">
        <v>10</v>
      </c>
    </row>
    <row r="12" spans="1:12" x14ac:dyDescent="0.45">
      <c r="A12" s="1" t="s">
        <v>25</v>
      </c>
      <c r="B12" s="3">
        <v>2331</v>
      </c>
      <c r="D12" t="s">
        <v>19</v>
      </c>
      <c r="E12" t="s">
        <v>20</v>
      </c>
      <c r="F12">
        <v>51</v>
      </c>
      <c r="G12" s="2">
        <f>F12/(B12+B16+B20)</f>
        <v>1.452577613215608E-2</v>
      </c>
      <c r="H12">
        <v>2642000</v>
      </c>
      <c r="I12">
        <v>5864000</v>
      </c>
      <c r="J12">
        <f>H12+I12</f>
        <v>8506000</v>
      </c>
      <c r="K12">
        <f>F12/(H12/1000000000)</f>
        <v>19303.557910673735</v>
      </c>
      <c r="L12" t="s">
        <v>10</v>
      </c>
    </row>
    <row r="13" spans="1:12" x14ac:dyDescent="0.45">
      <c r="D13" t="s">
        <v>21</v>
      </c>
      <c r="E13" t="s">
        <v>22</v>
      </c>
      <c r="F13">
        <v>53</v>
      </c>
      <c r="G13" s="2">
        <f>F13/(B12+B16+B20)</f>
        <v>1.5095414411848477E-2</v>
      </c>
      <c r="H13">
        <v>1167500</v>
      </c>
      <c r="I13">
        <v>2091400</v>
      </c>
      <c r="J13">
        <f t="shared" ref="J13" si="1">H13+I13</f>
        <v>3258900</v>
      </c>
      <c r="K13">
        <f>F13/(H13/1000000000)</f>
        <v>45396.145610278378</v>
      </c>
      <c r="L13" t="s">
        <v>10</v>
      </c>
    </row>
    <row r="15" spans="1:12" x14ac:dyDescent="0.45">
      <c r="C15" t="s">
        <v>30</v>
      </c>
      <c r="D15" t="s">
        <v>8</v>
      </c>
      <c r="E15" t="s">
        <v>9</v>
      </c>
      <c r="F15">
        <v>63</v>
      </c>
      <c r="G15" s="2">
        <v>1.7940000000000001E-2</v>
      </c>
      <c r="H15">
        <v>30065200</v>
      </c>
      <c r="I15">
        <v>17562400</v>
      </c>
      <c r="J15">
        <f>H15+I15</f>
        <v>47627600</v>
      </c>
      <c r="K15">
        <f>F15/(H15/1000000000)</f>
        <v>2095.4458975825873</v>
      </c>
      <c r="L15" t="s">
        <v>10</v>
      </c>
    </row>
    <row r="16" spans="1:12" x14ac:dyDescent="0.45">
      <c r="A16" s="1" t="s">
        <v>25</v>
      </c>
      <c r="B16">
        <v>440</v>
      </c>
      <c r="D16" t="s">
        <v>11</v>
      </c>
      <c r="E16" t="s">
        <v>12</v>
      </c>
      <c r="F16">
        <v>64</v>
      </c>
      <c r="G16" s="2">
        <v>1.823E-2</v>
      </c>
      <c r="H16">
        <v>68124400</v>
      </c>
      <c r="I16">
        <v>32113700</v>
      </c>
      <c r="J16">
        <f t="shared" ref="J16" si="2">H16+I16</f>
        <v>100238100</v>
      </c>
      <c r="K16">
        <f>F16/(H16/1000000000)</f>
        <v>939.4578154082825</v>
      </c>
      <c r="L16" t="s">
        <v>10</v>
      </c>
    </row>
    <row r="17" spans="1:12" x14ac:dyDescent="0.45">
      <c r="D17" t="s">
        <v>13</v>
      </c>
      <c r="E17" t="s">
        <v>14</v>
      </c>
      <c r="F17">
        <v>36</v>
      </c>
      <c r="G17" s="2">
        <v>1.025E-2</v>
      </c>
      <c r="H17">
        <v>123600</v>
      </c>
      <c r="I17">
        <v>14900</v>
      </c>
      <c r="J17">
        <f>H17+I17</f>
        <v>138500</v>
      </c>
      <c r="K17">
        <f>F17/(H17/1000000000)</f>
        <v>291262.13592233008</v>
      </c>
      <c r="L17" t="s">
        <v>10</v>
      </c>
    </row>
    <row r="18" spans="1:12" x14ac:dyDescent="0.45">
      <c r="D18" t="s">
        <v>19</v>
      </c>
      <c r="E18" t="s">
        <v>20</v>
      </c>
      <c r="F18">
        <v>51</v>
      </c>
      <c r="G18" s="2">
        <v>1.453E-2</v>
      </c>
      <c r="H18">
        <v>3009000</v>
      </c>
      <c r="I18">
        <v>3528200</v>
      </c>
      <c r="J18">
        <f>H18+I18</f>
        <v>6537200</v>
      </c>
      <c r="K18">
        <f>F18/(H18/1000000000)</f>
        <v>16949.152542372882</v>
      </c>
      <c r="L18" t="s">
        <v>10</v>
      </c>
    </row>
    <row r="19" spans="1:12" x14ac:dyDescent="0.45">
      <c r="D19" t="s">
        <v>21</v>
      </c>
      <c r="E19" t="s">
        <v>22</v>
      </c>
      <c r="F19">
        <v>53</v>
      </c>
      <c r="G19" s="2">
        <v>1.5100000000000001E-2</v>
      </c>
      <c r="H19">
        <v>1246400</v>
      </c>
      <c r="I19">
        <v>2044800</v>
      </c>
      <c r="J19">
        <f t="shared" ref="J19" si="3">H19+I19</f>
        <v>3291200</v>
      </c>
      <c r="K19">
        <f>F19/(H19/1000000000)</f>
        <v>42522.464698331198</v>
      </c>
      <c r="L19" t="s">
        <v>10</v>
      </c>
    </row>
    <row r="20" spans="1:12" x14ac:dyDescent="0.45">
      <c r="A20" s="1" t="s">
        <v>25</v>
      </c>
      <c r="B20">
        <v>740</v>
      </c>
    </row>
    <row r="21" spans="1:12" x14ac:dyDescent="0.45">
      <c r="A21" t="s">
        <v>26</v>
      </c>
      <c r="C21" t="s">
        <v>28</v>
      </c>
      <c r="D21" t="s">
        <v>8</v>
      </c>
      <c r="E21" t="s">
        <v>9</v>
      </c>
      <c r="F21">
        <v>63</v>
      </c>
      <c r="G21" s="2">
        <v>1.7940000000000001E-2</v>
      </c>
      <c r="H21">
        <v>32266600</v>
      </c>
      <c r="I21">
        <v>17916700</v>
      </c>
      <c r="J21">
        <f>H21+I21</f>
        <v>50183300</v>
      </c>
      <c r="K21">
        <f>F21/(H21/1000000000)</f>
        <v>1952.4833728995309</v>
      </c>
      <c r="L21" t="s">
        <v>10</v>
      </c>
    </row>
    <row r="22" spans="1:12" x14ac:dyDescent="0.45">
      <c r="D22" t="s">
        <v>11</v>
      </c>
      <c r="E22" t="s">
        <v>12</v>
      </c>
      <c r="F22">
        <v>64</v>
      </c>
      <c r="G22" s="2">
        <v>1.823E-2</v>
      </c>
      <c r="H22">
        <v>67662600</v>
      </c>
      <c r="I22">
        <v>31330900</v>
      </c>
      <c r="J22">
        <f t="shared" ref="J22" si="4">H22+I22</f>
        <v>98993500</v>
      </c>
      <c r="K22">
        <f>F22/(H22/1000000000)</f>
        <v>945.8696532500968</v>
      </c>
      <c r="L22" t="s">
        <v>10</v>
      </c>
    </row>
    <row r="23" spans="1:12" x14ac:dyDescent="0.45">
      <c r="D23" t="s">
        <v>13</v>
      </c>
      <c r="E23" t="s">
        <v>14</v>
      </c>
      <c r="F23">
        <v>36</v>
      </c>
      <c r="G23" s="2">
        <v>1.025E-2</v>
      </c>
      <c r="H23">
        <v>152400</v>
      </c>
      <c r="I23">
        <v>15200</v>
      </c>
      <c r="J23">
        <f>H23+I23</f>
        <v>167600</v>
      </c>
      <c r="K23">
        <f>F23/(H23/1000000000)</f>
        <v>236220.4724409449</v>
      </c>
      <c r="L23" t="s">
        <v>10</v>
      </c>
    </row>
    <row r="24" spans="1:12" x14ac:dyDescent="0.45">
      <c r="D24" t="s">
        <v>19</v>
      </c>
      <c r="E24" t="s">
        <v>20</v>
      </c>
      <c r="F24">
        <v>51</v>
      </c>
      <c r="G24" s="2">
        <v>1.453E-2</v>
      </c>
      <c r="H24">
        <v>2696800</v>
      </c>
      <c r="I24">
        <v>3740900</v>
      </c>
      <c r="J24">
        <f>H24+I24</f>
        <v>6437700</v>
      </c>
      <c r="K24">
        <f>F24/(H24/1000000000)</f>
        <v>18911.302284188667</v>
      </c>
      <c r="L24" t="s">
        <v>10</v>
      </c>
    </row>
    <row r="25" spans="1:12" x14ac:dyDescent="0.45">
      <c r="D25" t="s">
        <v>21</v>
      </c>
      <c r="E25" t="s">
        <v>22</v>
      </c>
      <c r="F25">
        <v>53</v>
      </c>
      <c r="G25" s="2">
        <v>1.5100000000000001E-2</v>
      </c>
      <c r="H25">
        <v>1736100</v>
      </c>
      <c r="I25">
        <v>2110100</v>
      </c>
      <c r="J25">
        <f t="shared" ref="J25" si="5">H25+I25</f>
        <v>3846200</v>
      </c>
      <c r="K25">
        <f>F25/(H25/1000000000)</f>
        <v>30528.195380450434</v>
      </c>
      <c r="L25" t="s">
        <v>10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2049" r:id="rId4">
          <objectPr defaultSize="0" autoPict="0" r:id="rId5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14288</xdr:colOff>
                <xdr:row>10</xdr:row>
                <xdr:rowOff>161925</xdr:rowOff>
              </to>
            </anchor>
          </objectPr>
        </oleObject>
      </mc:Choice>
      <mc:Fallback>
        <oleObject progId="Objekt-Manager-Shellobjekt" shapeId="2049" r:id="rId4"/>
      </mc:Fallback>
    </mc:AlternateContent>
    <mc:AlternateContent xmlns:mc="http://schemas.openxmlformats.org/markup-compatibility/2006">
      <mc:Choice Requires="x14">
        <oleObject progId="Objekt-Manager-Shellobjekt" shapeId="2050" r:id="rId6">
          <objectPr defaultSize="0" autoPict="0" r:id="rId7">
            <anchor moveWithCells="1">
              <from>
                <xdr:col>1</xdr:col>
                <xdr:colOff>0</xdr:colOff>
                <xdr:row>12</xdr:row>
                <xdr:rowOff>28575</xdr:rowOff>
              </from>
              <to>
                <xdr:col>1</xdr:col>
                <xdr:colOff>790575</xdr:colOff>
                <xdr:row>14</xdr:row>
                <xdr:rowOff>152400</xdr:rowOff>
              </to>
            </anchor>
          </objectPr>
        </oleObject>
      </mc:Choice>
      <mc:Fallback>
        <oleObject progId="Objekt-Manager-Shellobjekt" shapeId="2050" r:id="rId6"/>
      </mc:Fallback>
    </mc:AlternateContent>
    <mc:AlternateContent xmlns:mc="http://schemas.openxmlformats.org/markup-compatibility/2006">
      <mc:Choice Requires="x14">
        <oleObject progId="Objekt-Manager-Shellobjekt" shapeId="2051" r:id="rId8">
          <objectPr defaultSize="0" autoPict="0" r:id="rId9">
            <anchor moveWithCells="1">
              <from>
                <xdr:col>1</xdr:col>
                <xdr:colOff>19050</xdr:colOff>
                <xdr:row>16</xdr:row>
                <xdr:rowOff>66675</xdr:rowOff>
              </from>
              <to>
                <xdr:col>1</xdr:col>
                <xdr:colOff>1019175</xdr:colOff>
                <xdr:row>18</xdr:row>
                <xdr:rowOff>171450</xdr:rowOff>
              </to>
            </anchor>
          </objectPr>
        </oleObject>
      </mc:Choice>
      <mc:Fallback>
        <oleObject progId="Objekt-Manager-Shellobjekt" shapeId="205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20BC-24C9-41F6-A5FF-3EA466AF46F3}">
  <dimension ref="A7:L25"/>
  <sheetViews>
    <sheetView tabSelected="1" zoomScale="85" zoomScaleNormal="85" workbookViewId="0">
      <selection activeCell="E23" sqref="E23"/>
    </sheetView>
  </sheetViews>
  <sheetFormatPr baseColWidth="10" defaultRowHeight="14.25" x14ac:dyDescent="0.45"/>
  <cols>
    <col min="1" max="1" width="20.59765625" bestFit="1" customWidth="1"/>
    <col min="2" max="2" width="13.3984375" bestFit="1" customWidth="1"/>
    <col min="3" max="3" width="10.86328125" bestFit="1" customWidth="1"/>
    <col min="4" max="4" width="10.9296875" customWidth="1"/>
    <col min="5" max="5" width="15" bestFit="1" customWidth="1"/>
    <col min="6" max="6" width="13.265625" bestFit="1" customWidth="1"/>
    <col min="7" max="7" width="21.53125" bestFit="1" customWidth="1"/>
    <col min="8" max="8" width="20.46484375" bestFit="1" customWidth="1"/>
    <col min="9" max="9" width="22.73046875" customWidth="1"/>
    <col min="10" max="10" width="16.06640625" bestFit="1" customWidth="1"/>
    <col min="11" max="11" width="26.06640625" bestFit="1" customWidth="1"/>
    <col min="12" max="12" width="17.6640625" bestFit="1" customWidth="1"/>
  </cols>
  <sheetData>
    <row r="7" spans="1:12" x14ac:dyDescent="0.45">
      <c r="B7" s="1" t="s">
        <v>1</v>
      </c>
    </row>
    <row r="8" spans="1:12" x14ac:dyDescent="0.45">
      <c r="B8" t="s">
        <v>32</v>
      </c>
      <c r="D8" s="1" t="s">
        <v>2</v>
      </c>
      <c r="E8" s="1" t="s">
        <v>3</v>
      </c>
      <c r="F8" s="1" t="s">
        <v>4</v>
      </c>
      <c r="G8" s="1" t="s">
        <v>17</v>
      </c>
      <c r="H8" s="1" t="s">
        <v>5</v>
      </c>
      <c r="I8" s="1" t="s">
        <v>6</v>
      </c>
      <c r="J8" s="1" t="s">
        <v>15</v>
      </c>
      <c r="K8" s="1" t="s">
        <v>16</v>
      </c>
      <c r="L8" s="1" t="s">
        <v>7</v>
      </c>
    </row>
    <row r="9" spans="1:12" x14ac:dyDescent="0.45">
      <c r="C9" t="s">
        <v>27</v>
      </c>
      <c r="D9" t="s">
        <v>8</v>
      </c>
      <c r="E9" t="s">
        <v>31</v>
      </c>
      <c r="F9">
        <v>63</v>
      </c>
      <c r="G9" s="2">
        <f>F9/B12</f>
        <v>1.9481724287216278E-3</v>
      </c>
      <c r="H9">
        <v>30877800</v>
      </c>
      <c r="I9">
        <v>17881000</v>
      </c>
      <c r="J9">
        <f>H9+I9</f>
        <v>48758800</v>
      </c>
      <c r="K9">
        <f>F9/(H9/1000000000)</f>
        <v>2040.300798632027</v>
      </c>
      <c r="L9" t="s">
        <v>10</v>
      </c>
    </row>
    <row r="10" spans="1:12" x14ac:dyDescent="0.45">
      <c r="D10" t="s">
        <v>11</v>
      </c>
      <c r="E10" t="s">
        <v>31</v>
      </c>
      <c r="F10">
        <v>64</v>
      </c>
      <c r="G10" s="2">
        <f>F10/B12</f>
        <v>1.9790958006060981E-3</v>
      </c>
      <c r="H10">
        <v>67302200</v>
      </c>
      <c r="I10">
        <v>33040900</v>
      </c>
      <c r="J10">
        <f t="shared" ref="J10" si="0">H10+I10</f>
        <v>100343100</v>
      </c>
      <c r="K10">
        <f>F10/(H10/1000000000)</f>
        <v>950.93473913185596</v>
      </c>
      <c r="L10" t="s">
        <v>10</v>
      </c>
    </row>
    <row r="11" spans="1:12" x14ac:dyDescent="0.45">
      <c r="D11" t="s">
        <v>13</v>
      </c>
      <c r="E11" t="s">
        <v>31</v>
      </c>
      <c r="F11">
        <v>36</v>
      </c>
      <c r="G11" s="2">
        <f>F11/B12</f>
        <v>1.1132413878409302E-3</v>
      </c>
      <c r="H11">
        <v>129300</v>
      </c>
      <c r="I11">
        <v>13700</v>
      </c>
      <c r="J11">
        <f>H11+I11</f>
        <v>143000</v>
      </c>
      <c r="K11">
        <f>F11/(H11/1000000000)</f>
        <v>278422.27378190256</v>
      </c>
      <c r="L11" t="s">
        <v>10</v>
      </c>
    </row>
    <row r="12" spans="1:12" x14ac:dyDescent="0.45">
      <c r="A12" s="1" t="s">
        <v>25</v>
      </c>
      <c r="B12" s="3">
        <v>32338</v>
      </c>
      <c r="D12" t="s">
        <v>19</v>
      </c>
      <c r="E12" t="s">
        <v>31</v>
      </c>
      <c r="F12">
        <v>51</v>
      </c>
      <c r="G12" s="2">
        <f>F12/B12</f>
        <v>1.5770919661079845E-3</v>
      </c>
      <c r="H12">
        <v>3740100</v>
      </c>
      <c r="I12">
        <v>3773400</v>
      </c>
      <c r="J12">
        <f>H12+I12</f>
        <v>7513500</v>
      </c>
      <c r="K12">
        <f>F12/(H12/1000000000)</f>
        <v>13635.999037458891</v>
      </c>
      <c r="L12" t="s">
        <v>10</v>
      </c>
    </row>
    <row r="13" spans="1:12" x14ac:dyDescent="0.45">
      <c r="D13" t="s">
        <v>21</v>
      </c>
      <c r="E13" t="s">
        <v>31</v>
      </c>
      <c r="F13">
        <v>53</v>
      </c>
      <c r="G13" s="2">
        <f>F13/B12</f>
        <v>1.638938709876925E-3</v>
      </c>
      <c r="H13">
        <v>2058500</v>
      </c>
      <c r="I13">
        <v>2734900</v>
      </c>
      <c r="J13">
        <f t="shared" ref="J13" si="1">H13+I13</f>
        <v>4793400</v>
      </c>
      <c r="K13">
        <f>F13/(H13/1000000000)</f>
        <v>25746.903084770463</v>
      </c>
      <c r="L13" t="s">
        <v>10</v>
      </c>
    </row>
    <row r="15" spans="1:12" x14ac:dyDescent="0.45">
      <c r="C15" t="s">
        <v>30</v>
      </c>
      <c r="D15" t="s">
        <v>8</v>
      </c>
      <c r="E15" t="s">
        <v>31</v>
      </c>
      <c r="F15">
        <v>63</v>
      </c>
      <c r="G15" s="2">
        <f>F15/B12</f>
        <v>1.9481724287216278E-3</v>
      </c>
      <c r="H15">
        <v>29027500</v>
      </c>
      <c r="I15">
        <v>19302800</v>
      </c>
      <c r="J15">
        <f>H15+I15</f>
        <v>48330300</v>
      </c>
      <c r="K15">
        <f>F15/(H15/1000000000)</f>
        <v>2170.3556971837052</v>
      </c>
      <c r="L15" t="s">
        <v>10</v>
      </c>
    </row>
    <row r="16" spans="1:12" x14ac:dyDescent="0.45">
      <c r="D16" t="s">
        <v>11</v>
      </c>
      <c r="E16" t="s">
        <v>31</v>
      </c>
      <c r="F16">
        <v>64</v>
      </c>
      <c r="G16" s="2">
        <f>F16/B12</f>
        <v>1.9790958006060981E-3</v>
      </c>
      <c r="H16">
        <v>93991400</v>
      </c>
      <c r="I16">
        <v>53299700</v>
      </c>
      <c r="J16">
        <f t="shared" ref="J16" si="2">H16+I16</f>
        <v>147291100</v>
      </c>
      <c r="K16">
        <f>F16/(H16/1000000000)</f>
        <v>680.91336015848253</v>
      </c>
      <c r="L16" t="s">
        <v>10</v>
      </c>
    </row>
    <row r="17" spans="3:12" x14ac:dyDescent="0.45">
      <c r="D17" t="s">
        <v>13</v>
      </c>
      <c r="E17" t="s">
        <v>31</v>
      </c>
      <c r="F17">
        <v>36</v>
      </c>
      <c r="G17" s="2">
        <f>F17/B12</f>
        <v>1.1132413878409302E-3</v>
      </c>
      <c r="H17">
        <v>853400</v>
      </c>
      <c r="I17">
        <v>23900</v>
      </c>
      <c r="J17">
        <f>H17+I17</f>
        <v>877300</v>
      </c>
      <c r="K17">
        <f>F17/(H17/1000000000)</f>
        <v>42184.204359034447</v>
      </c>
      <c r="L17" t="s">
        <v>10</v>
      </c>
    </row>
    <row r="18" spans="3:12" x14ac:dyDescent="0.45">
      <c r="D18" t="s">
        <v>19</v>
      </c>
      <c r="E18" t="s">
        <v>31</v>
      </c>
      <c r="F18">
        <v>51</v>
      </c>
      <c r="G18" s="2">
        <f>F18/B12</f>
        <v>1.5770919661079845E-3</v>
      </c>
      <c r="H18">
        <v>3230100</v>
      </c>
      <c r="I18">
        <v>3527700</v>
      </c>
      <c r="J18">
        <f>H18+I18</f>
        <v>6757800</v>
      </c>
      <c r="K18">
        <f>F18/(H18/1000000000)</f>
        <v>15788.984861149809</v>
      </c>
      <c r="L18" t="s">
        <v>10</v>
      </c>
    </row>
    <row r="19" spans="3:12" x14ac:dyDescent="0.45">
      <c r="D19" t="s">
        <v>21</v>
      </c>
      <c r="E19" t="s">
        <v>31</v>
      </c>
      <c r="F19">
        <v>53</v>
      </c>
      <c r="G19" s="2">
        <f>F19/B12</f>
        <v>1.638938709876925E-3</v>
      </c>
      <c r="H19">
        <v>1730600</v>
      </c>
      <c r="I19">
        <v>2721900</v>
      </c>
      <c r="J19">
        <f t="shared" ref="J19" si="3">H19+I19</f>
        <v>4452500</v>
      </c>
      <c r="K19">
        <f>F19/(H19/1000000000)</f>
        <v>30625.216687853921</v>
      </c>
      <c r="L19" t="s">
        <v>10</v>
      </c>
    </row>
    <row r="21" spans="3:12" x14ac:dyDescent="0.45">
      <c r="C21" t="s">
        <v>28</v>
      </c>
      <c r="D21" t="s">
        <v>8</v>
      </c>
      <c r="E21" t="s">
        <v>31</v>
      </c>
      <c r="F21">
        <v>63</v>
      </c>
      <c r="G21" s="2">
        <f>F21/B12</f>
        <v>1.9481724287216278E-3</v>
      </c>
      <c r="H21">
        <v>26815500</v>
      </c>
      <c r="I21">
        <v>17930000</v>
      </c>
      <c r="J21">
        <f>H21+I21</f>
        <v>44745500</v>
      </c>
      <c r="K21">
        <f>F21/(H21/1000000000)</f>
        <v>2349.3874811209935</v>
      </c>
      <c r="L21" t="s">
        <v>10</v>
      </c>
    </row>
    <row r="22" spans="3:12" x14ac:dyDescent="0.45">
      <c r="D22" t="s">
        <v>11</v>
      </c>
      <c r="E22" t="s">
        <v>31</v>
      </c>
      <c r="F22">
        <v>64</v>
      </c>
      <c r="G22" s="2">
        <f>F22/B12</f>
        <v>1.9790958006060981E-3</v>
      </c>
      <c r="H22">
        <v>67848400</v>
      </c>
      <c r="I22">
        <v>29648000</v>
      </c>
      <c r="J22">
        <f t="shared" ref="J22" si="4">H22+I22</f>
        <v>97496400</v>
      </c>
      <c r="K22">
        <f>F22/(H22/1000000000)</f>
        <v>943.27942884430581</v>
      </c>
      <c r="L22" t="s">
        <v>10</v>
      </c>
    </row>
    <row r="23" spans="3:12" x14ac:dyDescent="0.45">
      <c r="D23" t="s">
        <v>13</v>
      </c>
      <c r="E23" t="s">
        <v>31</v>
      </c>
      <c r="F23">
        <v>36</v>
      </c>
      <c r="G23" s="2">
        <f>F23/B12</f>
        <v>1.1132413878409302E-3</v>
      </c>
      <c r="H23">
        <v>141700</v>
      </c>
      <c r="I23">
        <v>15300</v>
      </c>
      <c r="J23">
        <f>H23+I23</f>
        <v>157000</v>
      </c>
      <c r="K23">
        <f>F23/(H23/1000000000)</f>
        <v>254057.86873676782</v>
      </c>
      <c r="L23" t="s">
        <v>10</v>
      </c>
    </row>
    <row r="24" spans="3:12" x14ac:dyDescent="0.45">
      <c r="D24" t="s">
        <v>19</v>
      </c>
      <c r="E24" t="s">
        <v>31</v>
      </c>
      <c r="F24">
        <v>51</v>
      </c>
      <c r="G24" s="2">
        <f>F24/B12</f>
        <v>1.5770919661079845E-3</v>
      </c>
      <c r="H24">
        <v>2892300</v>
      </c>
      <c r="I24">
        <v>4320100</v>
      </c>
      <c r="J24">
        <f>H24+I24</f>
        <v>7212400</v>
      </c>
      <c r="K24">
        <f>F24/(H24/1000000000)</f>
        <v>17633.025619748987</v>
      </c>
      <c r="L24" t="s">
        <v>10</v>
      </c>
    </row>
    <row r="25" spans="3:12" x14ac:dyDescent="0.45">
      <c r="D25" t="s">
        <v>21</v>
      </c>
      <c r="E25" t="s">
        <v>31</v>
      </c>
      <c r="F25">
        <v>53</v>
      </c>
      <c r="G25" s="2">
        <f>F25/B12</f>
        <v>1.638938709876925E-3</v>
      </c>
      <c r="H25">
        <v>1217900</v>
      </c>
      <c r="I25">
        <v>2164400</v>
      </c>
      <c r="J25">
        <f t="shared" ref="J25" si="5">H25+I25</f>
        <v>3382300</v>
      </c>
      <c r="K25">
        <f>F25/(H25/1000000000)</f>
        <v>43517.530174891202</v>
      </c>
      <c r="L25" t="s">
        <v>10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3074" r:id="rId4">
          <objectPr defaultSize="0" r:id="rId5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890588</xdr:colOff>
                <xdr:row>10</xdr:row>
                <xdr:rowOff>157163</xdr:rowOff>
              </to>
            </anchor>
          </objectPr>
        </oleObject>
      </mc:Choice>
      <mc:Fallback>
        <oleObject progId="Objekt-Manager-Shellobjekt" shapeId="307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4EFF-5BBE-45EE-89E8-6FBA4AC94D9D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Person</vt:lpstr>
      <vt:lpstr>PersonAdvanced</vt:lpstr>
      <vt:lpstr>Image</vt:lpstr>
      <vt:lpstr>ImageAdvanced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Shun Bühler</dc:creator>
  <cp:lastModifiedBy>Alessandro Shun Bühler</cp:lastModifiedBy>
  <dcterms:created xsi:type="dcterms:W3CDTF">2025-05-21T11:27:08Z</dcterms:created>
  <dcterms:modified xsi:type="dcterms:W3CDTF">2025-07-09T13:36:52Z</dcterms:modified>
</cp:coreProperties>
</file>