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visha\Desktop\dercam\dercam-ui\DER-CAM UI\VersionSelection\Template\dercam\5.9\"/>
    </mc:Choice>
  </mc:AlternateContent>
  <bookViews>
    <workbookView xWindow="-15" yWindow="-15" windowWidth="14415" windowHeight="12735" tabRatio="938" firstSheet="65" activeTab="65"/>
  </bookViews>
  <sheets>
    <sheet name="FinancialSettings" sheetId="225" r:id="rId1"/>
    <sheet name="OptimizationSettings" sheetId="224" r:id="rId2"/>
    <sheet name="UtilityParameters" sheetId="226" r:id="rId3"/>
    <sheet name="PowerExportOptions" sheetId="227" r:id="rId4"/>
    <sheet name="optionsTable" sheetId="1" r:id="rId5"/>
    <sheet name="parameterTable" sheetId="2" r:id="rId6"/>
    <sheet name="EnableInvestment" sheetId="145" r:id="rId7"/>
    <sheet name="ContingencyParams" sheetId="194" r:id="rId8"/>
    <sheet name="PVInverterParameters" sheetId="190" r:id="rId9"/>
    <sheet name="PVInverterForcedInvest" sheetId="191" r:id="rId10"/>
    <sheet name="BattInverterParameters" sheetId="192" r:id="rId11"/>
    <sheet name="BattInverterForcedInvest" sheetId="193" r:id="rId12"/>
    <sheet name="PowerFlowOptions" sheetId="111" r:id="rId13"/>
    <sheet name="PowerFlowParams" sheetId="133" r:id="rId14"/>
    <sheet name="PowerFactor" sheetId="188" r:id="rId15"/>
    <sheet name="HeatTransOptions" sheetId="143" r:id="rId16"/>
    <sheet name="PowerFlowModel1Params" sheetId="112" r:id="rId17"/>
    <sheet name="PowerFlowModel2Params" sheetId="186" r:id="rId18"/>
    <sheet name="PreOptPQLimit" sheetId="189" r:id="rId19"/>
    <sheet name="NodeType" sheetId="119" r:id="rId20"/>
    <sheet name="CableLen" sheetId="120" r:id="rId21"/>
    <sheet name="BranchType_Cable" sheetId="125" r:id="rId22"/>
    <sheet name="BranchType_Transformer" sheetId="147" r:id="rId23"/>
    <sheet name="CableParams" sheetId="126" r:id="rId24"/>
    <sheet name="TransformerParams" sheetId="146" r:id="rId25"/>
    <sheet name="HTPipeParams" sheetId="127" r:id="rId26"/>
    <sheet name="LTPipeParams" sheetId="132" r:id="rId27"/>
    <sheet name="HTPipeLen" sheetId="128" r:id="rId28"/>
    <sheet name="LTPipeLen" sheetId="131" r:id="rId29"/>
    <sheet name="HTPipeType" sheetId="130" r:id="rId30"/>
    <sheet name="LTPipeType" sheetId="129" r:id="rId31"/>
    <sheet name="LFGenSetOPT" sheetId="215" r:id="rId32"/>
    <sheet name="LFGenSetEffCurves" sheetId="214" r:id="rId33"/>
    <sheet name="LFGenSetLoadLevels" sheetId="213" r:id="rId34"/>
    <sheet name="LFGenSetInvOpt" sheetId="212" r:id="rId35"/>
    <sheet name="DEROPT" sheetId="70" r:id="rId36"/>
    <sheet name="GenConstraints" sheetId="71" r:id="rId37"/>
    <sheet name="AmbientHourlyTemperature" sheetId="4" r:id="rId38"/>
    <sheet name="Beta" sheetId="86" r:id="rId39"/>
    <sheet name="BldgInternalAvgTemperture" sheetId="51" r:id="rId40"/>
    <sheet name="BldgShellWallOptions" sheetId="52" r:id="rId41"/>
    <sheet name="BldgShellWallChanges" sheetId="114" r:id="rId42"/>
    <sheet name="BldgShellRoofOptions" sheetId="53" r:id="rId43"/>
    <sheet name="BldgShellRoofChanges" sheetId="115" r:id="rId44"/>
    <sheet name="BldgShellGroundOptions" sheetId="54" r:id="rId45"/>
    <sheet name="BldgShellGroundChanges" sheetId="116" r:id="rId46"/>
    <sheet name="BldgShellWindowOptions" sheetId="55" r:id="rId47"/>
    <sheet name="BldgShellWindowChanges" sheetId="117" r:id="rId48"/>
    <sheet name="BldgShellDoorOptions" sheetId="56" r:id="rId49"/>
    <sheet name="BldgShellDoorChanges" sheetId="118" r:id="rId50"/>
    <sheet name="CentralTechInvestParameter" sheetId="76" r:id="rId51"/>
    <sheet name="CentralForcedInvest" sheetId="81" r:id="rId52"/>
    <sheet name="CoincidentHour" sheetId="84" r:id="rId53"/>
    <sheet name="CO2EmissionsRate" sheetId="85" r:id="rId54"/>
    <sheet name="COP_Electric_Abs_Refrigeration" sheetId="93" r:id="rId55"/>
    <sheet name="COP_Electric_Abs_Chillers" sheetId="92" r:id="rId56"/>
    <sheet name="DemandResponseParameters" sheetId="94" r:id="rId57"/>
    <sheet name="DemandResponseParametersHeating" sheetId="95" r:id="rId58"/>
    <sheet name="DCLParameterTable" sheetId="99" r:id="rId59"/>
    <sheet name="DCLDaysTable" sheetId="100" r:id="rId60"/>
    <sheet name="DCLValueTable" sheetId="101" r:id="rId61"/>
    <sheet name="dailydemandrates" sheetId="64" r:id="rId62"/>
    <sheet name="DGFuelLimit" sheetId="106" r:id="rId63"/>
    <sheet name="ElectricityStorageEVParameter" sheetId="88" r:id="rId64"/>
    <sheet name="Electricity_Exchange_EV" sheetId="89" r:id="rId65"/>
    <sheet name="ElecStorageStationaryParameter" sheetId="87" r:id="rId66"/>
    <sheet name="BatteryDegradationParameter" sheetId="203" r:id="rId67"/>
    <sheet name="ExistingBldgShellParamsNonTrans" sheetId="42" r:id="rId68"/>
    <sheet name="ExistingBldgShellParamsTrans" sheetId="43" r:id="rId69"/>
    <sheet name="ExistingBldgShellOrientation" sheetId="44" r:id="rId70"/>
    <sheet name="HourlyRates" sheetId="195" r:id="rId71"/>
    <sheet name="ElectricTierRates" sheetId="200" r:id="rId72"/>
    <sheet name="TOURates" sheetId="196" r:id="rId73"/>
    <sheet name="FlowBatteryParameter" sheetId="91" r:id="rId74"/>
    <sheet name="Electrolysis" sheetId="199" r:id="rId75"/>
    <sheet name="FeedInOptions" sheetId="69" r:id="rId76"/>
    <sheet name="FuelPrice" sheetId="62" r:id="rId77"/>
    <sheet name="FuelPriceTier" sheetId="201" r:id="rId78"/>
    <sheet name="GeneralTechConstrains" sheetId="105" r:id="rId79"/>
    <sheet name="HeatPumpParameterValue" sheetId="78" r:id="rId80"/>
    <sheet name="HeatStorageParameter" sheetId="90" r:id="rId81"/>
    <sheet name="HourlyMarginalCO2Emissions" sheetId="59" r:id="rId82"/>
    <sheet name="InfrastructurePar" sheetId="104" r:id="rId83"/>
    <sheet name="LoadInput_N1_P" sheetId="179" r:id="rId84"/>
    <sheet name="LoadInput_N2_P" sheetId="181" r:id="rId85"/>
    <sheet name="LoadInput_N3_P" sheetId="183" r:id="rId86"/>
    <sheet name="LoadInput_N4_P" sheetId="177" r:id="rId87"/>
    <sheet name="LoadInput_N5_P" sheetId="174" r:id="rId88"/>
    <sheet name="LoadInput_N6_P" sheetId="148" r:id="rId89"/>
    <sheet name="LoadInput_N7_P" sheetId="166" r:id="rId90"/>
    <sheet name="LoadInput_N8_P" sheetId="168" r:id="rId91"/>
    <sheet name="LoadInput_N9_P" sheetId="170" r:id="rId92"/>
    <sheet name="LoadInput_N10_P" sheetId="172" r:id="rId93"/>
    <sheet name="LoadInput_N11_P" sheetId="149" r:id="rId94"/>
    <sheet name="LoadInput_N12_P" sheetId="162" r:id="rId95"/>
    <sheet name="LoadInput_N13_P" sheetId="164" r:id="rId96"/>
    <sheet name="LoadInput_N14_P" sheetId="150" r:id="rId97"/>
    <sheet name="LoadInput_N15_P" sheetId="152" r:id="rId98"/>
    <sheet name="LoadInput_N16_P" sheetId="154" r:id="rId99"/>
    <sheet name="LoadInput_N17_P" sheetId="156" r:id="rId100"/>
    <sheet name="LoadInput_N18_P" sheetId="158" r:id="rId101"/>
    <sheet name="LoadInput_N19_P" sheetId="160" r:id="rId102"/>
    <sheet name="LoadInput_N20_P" sheetId="185" r:id="rId103"/>
    <sheet name="ListOfHours" sheetId="103" r:id="rId104"/>
    <sheet name="monthseason" sheetId="58" r:id="rId105"/>
    <sheet name="monthlydemandrates" sheetId="63" r:id="rId106"/>
    <sheet name="MonthlyFee" sheetId="83" r:id="rId107"/>
    <sheet name="numberOfDays" sheetId="7" r:id="rId108"/>
    <sheet name="PX" sheetId="66" r:id="rId109"/>
    <sheet name="PXTier" sheetId="202" r:id="rId110"/>
    <sheet name="ASSpinMarketReq" sheetId="204" r:id="rId111"/>
    <sheet name="ASSpinUsePrice" sheetId="216" r:id="rId112"/>
    <sheet name="ASSpinCapPrice" sheetId="205" r:id="rId113"/>
    <sheet name="ASSpinEffUtilRate" sheetId="218" r:id="rId114"/>
    <sheet name="ASNonSpinMarketReq" sheetId="211" r:id="rId115"/>
    <sheet name="ASNonSpinUsePrice" sheetId="217" r:id="rId116"/>
    <sheet name="ASNonSpinCapPrice" sheetId="210" r:id="rId117"/>
    <sheet name="ASNonSpinEffUtilRate" sheetId="219" r:id="rId118"/>
    <sheet name="ASRegUpMarketReq" sheetId="208" r:id="rId119"/>
    <sheet name="ASRegUpCapPrice" sheetId="209" r:id="rId120"/>
    <sheet name="ASRegUPEffUtilRate" sheetId="220" r:id="rId121"/>
    <sheet name="ASRegDownMarketReq" sheetId="207" r:id="rId122"/>
    <sheet name="ASRegDownCapPrice" sheetId="206" r:id="rId123"/>
    <sheet name="ASRegDownEffUtilRate" sheetId="221" r:id="rId124"/>
    <sheet name="StaticSwitchParameter" sheetId="82" r:id="rId125"/>
    <sheet name="StaticSwitchForcedInvest" sheetId="109" r:id="rId126"/>
    <sheet name="GeneralReliabilityParams" sheetId="198" r:id="rId127"/>
    <sheet name="ServiceAvailabilityIndex_UnSch" sheetId="98" r:id="rId128"/>
    <sheet name="ServiceAvailabilityIndex_Sch" sheetId="197" r:id="rId129"/>
    <sheet name="SchedulableLoadParameterTable" sheetId="102" r:id="rId130"/>
    <sheet name="SGIPIncentives" sheetId="68" r:id="rId131"/>
    <sheet name="solarInsolation" sheetId="50" r:id="rId132"/>
    <sheet name="SolarCollectorParameter" sheetId="223" r:id="rId133"/>
    <sheet name="CorrectedSolarRadiation" sheetId="222" r:id="rId134"/>
    <sheet name="NormalizedPVOutput" sheetId="248" r:id="rId135"/>
    <sheet name="MaxSpaceAvailablePVSolar" sheetId="144" r:id="rId136"/>
    <sheet name="SGIPOptions" sheetId="67" r:id="rId137"/>
    <sheet name="WindPowerNormalized" sheetId="57" r:id="rId138"/>
    <sheet name="WindSpeedAvg" sheetId="5" r:id="rId139"/>
    <sheet name="WindGeneratorPar" sheetId="79" r:id="rId140"/>
    <sheet name="WindGeneratorForcedInvest" sheetId="108" r:id="rId141"/>
    <sheet name="RunSettings" sheetId="107" r:id="rId142"/>
    <sheet name="SolarCostParameters" sheetId="232" r:id="rId143"/>
    <sheet name="StorageCostParameters" sheetId="233" r:id="rId144"/>
    <sheet name="EnergyConvCostParameters" sheetId="234" r:id="rId145"/>
    <sheet name="SolarInvestParameters" sheetId="235" r:id="rId146"/>
    <sheet name="StorageInvestParameters" sheetId="236" r:id="rId147"/>
    <sheet name="EnergyConvInvestParameters" sheetId="237" r:id="rId148"/>
    <sheet name="LoadCurtailParameters" sheetId="239" r:id="rId149"/>
    <sheet name="HydroPowerNormalized" sheetId="240" r:id="rId150"/>
    <sheet name="HydroGeneratorPar" sheetId="241" r:id="rId151"/>
    <sheet name="HydroGeneratorForcedInvest" sheetId="242" r:id="rId152"/>
    <sheet name="ColdStorageParameter" sheetId="243" r:id="rId153"/>
    <sheet name="HVACROptions" sheetId="244" r:id="rId154"/>
    <sheet name="NetworkOptions" sheetId="245" r:id="rId155"/>
    <sheet name="ASMarketOptions" sheetId="246" r:id="rId156"/>
    <sheet name="tariffSelection" sheetId="247" r:id="rId157"/>
  </sheets>
  <calcPr calcId="162913"/>
</workbook>
</file>

<file path=xl/calcChain.xml><?xml version="1.0" encoding="utf-8"?>
<calcChain xmlns="http://schemas.openxmlformats.org/spreadsheetml/2006/main">
  <c r="A3" i="237" l="1"/>
  <c r="A4" i="237"/>
  <c r="A5" i="237"/>
  <c r="A2" i="237"/>
  <c r="A3" i="236"/>
  <c r="A4" i="236"/>
  <c r="A5" i="236"/>
  <c r="A6" i="236"/>
  <c r="A7" i="236"/>
  <c r="A8" i="236"/>
  <c r="A9" i="236"/>
  <c r="A2" i="236"/>
  <c r="A3" i="235"/>
  <c r="A2" i="235"/>
  <c r="A2" i="239"/>
  <c r="A3" i="239"/>
  <c r="A4" i="239"/>
  <c r="A3" i="71" l="1"/>
  <c r="A4" i="71"/>
  <c r="A5" i="71"/>
  <c r="A6" i="71"/>
  <c r="A7" i="71"/>
  <c r="A8" i="71"/>
  <c r="A9" i="71"/>
  <c r="A10" i="71"/>
  <c r="A11" i="71"/>
  <c r="A12" i="71"/>
  <c r="A13" i="71"/>
  <c r="A14" i="71"/>
  <c r="A15" i="71"/>
  <c r="A16" i="71"/>
  <c r="A17" i="71"/>
  <c r="A18" i="71"/>
  <c r="A19" i="71"/>
  <c r="A20" i="71"/>
  <c r="A21" i="71"/>
  <c r="A22" i="71"/>
  <c r="A23" i="71"/>
  <c r="A24" i="71"/>
  <c r="A25" i="71"/>
  <c r="A26" i="71"/>
  <c r="A27" i="71"/>
  <c r="A28" i="71"/>
  <c r="A29" i="71"/>
  <c r="A30" i="71"/>
  <c r="A31" i="71"/>
  <c r="A32" i="71"/>
  <c r="A33" i="71"/>
  <c r="A34" i="71"/>
  <c r="A35" i="71"/>
  <c r="A36" i="71"/>
  <c r="A37" i="71"/>
  <c r="A38" i="71"/>
  <c r="A39" i="71"/>
  <c r="A40" i="71"/>
  <c r="A41" i="71"/>
  <c r="A42" i="71"/>
  <c r="A43" i="71"/>
  <c r="A44" i="71"/>
  <c r="A45" i="71"/>
  <c r="A46" i="71"/>
  <c r="A47" i="71"/>
  <c r="A48" i="71"/>
  <c r="A49" i="71"/>
  <c r="A50" i="71"/>
  <c r="A51" i="71"/>
  <c r="A52" i="71"/>
  <c r="A53" i="71"/>
  <c r="A54" i="71"/>
  <c r="A55" i="71"/>
  <c r="A56" i="71"/>
  <c r="A57" i="71"/>
  <c r="A2" i="71"/>
  <c r="H31" i="126"/>
  <c r="H30" i="126"/>
  <c r="H29" i="126"/>
  <c r="H28" i="126"/>
  <c r="H27" i="126"/>
  <c r="H26" i="126"/>
  <c r="H25" i="126"/>
  <c r="H24" i="126"/>
  <c r="H23" i="126"/>
  <c r="H22" i="126"/>
  <c r="H21" i="126"/>
  <c r="H20" i="126"/>
  <c r="H19" i="126"/>
  <c r="H18" i="126"/>
  <c r="H17" i="126"/>
  <c r="H16" i="126"/>
  <c r="H15" i="126"/>
  <c r="H14" i="126"/>
  <c r="H13" i="126"/>
  <c r="H12" i="126"/>
  <c r="H11" i="126"/>
  <c r="H10" i="126"/>
  <c r="H9" i="126"/>
  <c r="H8" i="126"/>
  <c r="H7" i="126"/>
  <c r="H6" i="126"/>
  <c r="H5" i="126"/>
  <c r="H4" i="126"/>
  <c r="H3" i="126"/>
  <c r="H2" i="126"/>
  <c r="H31" i="146"/>
  <c r="F31" i="146"/>
  <c r="H30" i="146"/>
  <c r="F30" i="146"/>
  <c r="H29" i="146"/>
  <c r="F29" i="146"/>
  <c r="H28" i="146"/>
  <c r="F28" i="146"/>
  <c r="H27" i="146"/>
  <c r="F27" i="146"/>
  <c r="H26" i="146"/>
  <c r="F26" i="146"/>
  <c r="H25" i="146"/>
  <c r="F25" i="146"/>
  <c r="H24" i="146"/>
  <c r="F24" i="146"/>
  <c r="H23" i="146"/>
  <c r="F23" i="146"/>
  <c r="H22" i="146"/>
  <c r="F22" i="146"/>
  <c r="H21" i="146"/>
  <c r="F21" i="146"/>
  <c r="H20" i="146"/>
  <c r="F20" i="146"/>
  <c r="H19" i="146"/>
  <c r="F19" i="146"/>
  <c r="H18" i="146"/>
  <c r="F18" i="146"/>
  <c r="H17" i="146"/>
  <c r="F17" i="146"/>
  <c r="H16" i="146"/>
  <c r="F16" i="146"/>
  <c r="H15" i="146"/>
  <c r="F15" i="146"/>
  <c r="H14" i="146"/>
  <c r="F14" i="146"/>
  <c r="H13" i="146"/>
  <c r="F13" i="146"/>
  <c r="H12" i="146"/>
  <c r="F12" i="146"/>
  <c r="H11" i="146"/>
  <c r="F11" i="146"/>
  <c r="H10" i="146"/>
  <c r="F10" i="146"/>
  <c r="H9" i="146"/>
  <c r="F9" i="146"/>
  <c r="H8" i="146"/>
  <c r="F8" i="146"/>
  <c r="H7" i="146"/>
  <c r="F7" i="146"/>
  <c r="H6" i="146"/>
  <c r="F6" i="146"/>
  <c r="H5" i="146"/>
  <c r="F5" i="146"/>
  <c r="H4" i="146"/>
  <c r="F4" i="146"/>
  <c r="H3" i="146"/>
  <c r="F3" i="146"/>
  <c r="H2" i="146"/>
  <c r="F2" i="146"/>
  <c r="D51" i="70" l="1"/>
  <c r="D50" i="70"/>
  <c r="D49" i="70"/>
  <c r="D48" i="70"/>
  <c r="D47" i="70"/>
  <c r="D46" i="70"/>
  <c r="D45" i="70"/>
  <c r="D44" i="70"/>
  <c r="D43" i="70"/>
  <c r="D42" i="70"/>
  <c r="D41" i="70"/>
  <c r="D40" i="70"/>
  <c r="D39" i="70"/>
  <c r="D38" i="70"/>
  <c r="D37" i="70"/>
  <c r="D36" i="70"/>
  <c r="D35" i="70"/>
  <c r="D34" i="70"/>
  <c r="D33" i="70"/>
  <c r="D32" i="70"/>
  <c r="D31" i="70"/>
  <c r="D30" i="70"/>
  <c r="D29" i="70"/>
  <c r="D28" i="70"/>
  <c r="D27" i="70"/>
  <c r="D26" i="70"/>
  <c r="D25" i="70"/>
  <c r="D24" i="70"/>
  <c r="D23" i="70"/>
  <c r="D22" i="70"/>
  <c r="D21" i="70"/>
  <c r="D20" i="70"/>
  <c r="F19" i="70"/>
  <c r="D19" i="70"/>
  <c r="D18" i="70"/>
  <c r="D17" i="70"/>
  <c r="D16" i="70"/>
  <c r="F15" i="70"/>
  <c r="D15" i="70"/>
  <c r="D14" i="70"/>
  <c r="D13" i="70"/>
  <c r="D12" i="70"/>
  <c r="F11" i="70"/>
  <c r="D11" i="70"/>
  <c r="D10" i="70"/>
  <c r="D9" i="70"/>
  <c r="D8" i="70"/>
  <c r="D7" i="70"/>
  <c r="D6" i="70"/>
  <c r="D5" i="70"/>
  <c r="D4" i="70"/>
  <c r="D3" i="70"/>
  <c r="D2" i="70"/>
  <c r="A3" i="101"/>
  <c r="A4" i="101"/>
  <c r="A5" i="101"/>
  <c r="A6" i="101"/>
  <c r="A2" i="101"/>
  <c r="A3" i="100"/>
  <c r="A4" i="100"/>
  <c r="A5" i="100"/>
  <c r="A6" i="100"/>
  <c r="A2" i="100"/>
  <c r="A3" i="99"/>
  <c r="A4" i="99"/>
  <c r="A5" i="99"/>
  <c r="A6" i="99"/>
  <c r="A2" i="99"/>
  <c r="A4" i="95"/>
  <c r="A3" i="95"/>
  <c r="A2" i="95"/>
  <c r="A3" i="94"/>
  <c r="A4" i="94"/>
  <c r="A2" i="94"/>
  <c r="A3" i="81"/>
  <c r="A4" i="81"/>
  <c r="A2" i="81"/>
  <c r="A5" i="118"/>
  <c r="A4" i="118"/>
  <c r="A3" i="118"/>
  <c r="A2" i="118"/>
  <c r="A3" i="117"/>
  <c r="A4" i="117"/>
  <c r="A5" i="117"/>
  <c r="A2" i="117"/>
  <c r="A14" i="116"/>
  <c r="A13" i="116"/>
  <c r="A12" i="116"/>
  <c r="A11" i="116"/>
  <c r="A10" i="116"/>
  <c r="A9" i="116"/>
  <c r="A8" i="116"/>
  <c r="A7" i="116"/>
  <c r="A6" i="116"/>
  <c r="A5" i="116"/>
  <c r="A4" i="116"/>
  <c r="A3" i="116"/>
  <c r="A2" i="116"/>
  <c r="A3" i="115"/>
  <c r="A4" i="115"/>
  <c r="A5" i="115"/>
  <c r="A6" i="115"/>
  <c r="A7" i="115"/>
  <c r="A8" i="115"/>
  <c r="A9" i="115"/>
  <c r="A10" i="115"/>
  <c r="A11" i="115"/>
  <c r="A12" i="115"/>
  <c r="A13" i="115"/>
  <c r="A14" i="115"/>
  <c r="A2" i="115"/>
  <c r="A3" i="114"/>
  <c r="A4" i="114"/>
  <c r="A5" i="114"/>
  <c r="A6" i="114"/>
  <c r="A7" i="114"/>
  <c r="A8" i="114"/>
  <c r="A9" i="114"/>
  <c r="A10" i="114"/>
  <c r="A11" i="114"/>
  <c r="A12" i="114"/>
  <c r="A13" i="114"/>
  <c r="A14" i="114"/>
  <c r="A2" i="114"/>
  <c r="A3" i="51"/>
  <c r="A4" i="51"/>
  <c r="A5" i="51"/>
  <c r="A6" i="51"/>
  <c r="A7" i="51"/>
  <c r="A8" i="51"/>
  <c r="A9" i="51"/>
  <c r="A10" i="51"/>
  <c r="A11" i="51"/>
  <c r="A12" i="51"/>
  <c r="A13" i="51"/>
  <c r="A2" i="51"/>
</calcChain>
</file>

<file path=xl/sharedStrings.xml><?xml version="1.0" encoding="utf-8"?>
<sst xmlns="http://schemas.openxmlformats.org/spreadsheetml/2006/main" count="16361" uniqueCount="843">
  <si>
    <t>SwitchInvest</t>
  </si>
  <si>
    <t>NetMetering</t>
  </si>
  <si>
    <t>InvestmentConst</t>
  </si>
  <si>
    <t>VaryPrice</t>
  </si>
  <si>
    <t>CO2Tax</t>
  </si>
  <si>
    <t>ZNEB</t>
  </si>
  <si>
    <t>DiscreteElecStorage</t>
  </si>
  <si>
    <t>LS</t>
  </si>
  <si>
    <t>GSHPAnnualBalance</t>
  </si>
  <si>
    <t>turnvar</t>
  </si>
  <si>
    <t>macroeff</t>
  </si>
  <si>
    <t>BaseCaseCost</t>
  </si>
  <si>
    <t>MaxPaybackPeriod</t>
  </si>
  <si>
    <t>FractionBaseLoad</t>
  </si>
  <si>
    <t>FractionPeakLoad</t>
  </si>
  <si>
    <t>ReliabilityDER</t>
  </si>
  <si>
    <t>PeakPVEfficiency</t>
  </si>
  <si>
    <t>MultiObjectiveMaxCosts</t>
  </si>
  <si>
    <t>MultiObjectiveMaxCO2</t>
  </si>
  <si>
    <t>MultiObjectiveWCosts</t>
  </si>
  <si>
    <t>MultiObjectiveWCO2</t>
  </si>
  <si>
    <t>ZNEBsolarAreaMultiplier</t>
  </si>
  <si>
    <t>ZNEBCostsMultiplier</t>
  </si>
  <si>
    <t>BldgShellLifetime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</si>
  <si>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</si>
  <si>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</si>
  <si>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</si>
  <si>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</si>
  <si>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</si>
  <si>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</si>
  <si>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</si>
  <si>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</si>
  <si>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</si>
  <si>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</si>
  <si>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</si>
  <si>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</si>
  <si>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WindSpeed</t>
  </si>
  <si>
    <t>week</t>
  </si>
  <si>
    <t>peak</t>
  </si>
  <si>
    <t>weekend</t>
  </si>
  <si>
    <t>WindInvest</t>
  </si>
  <si>
    <t>CentralHVACR</t>
  </si>
  <si>
    <t>CentralHVACRInvest</t>
  </si>
  <si>
    <t>UValue</t>
  </si>
  <si>
    <t>ASize</t>
  </si>
  <si>
    <t>Wall</t>
  </si>
  <si>
    <t>Ground</t>
  </si>
  <si>
    <t>Roof</t>
  </si>
  <si>
    <t>gValue</t>
  </si>
  <si>
    <t>fValue</t>
  </si>
  <si>
    <t>Window</t>
  </si>
  <si>
    <t>Door</t>
  </si>
  <si>
    <t>emergency-week</t>
  </si>
  <si>
    <t>emergency-peak</t>
  </si>
  <si>
    <t>emergency-weekend</t>
  </si>
  <si>
    <t>North</t>
  </si>
  <si>
    <t>East</t>
  </si>
  <si>
    <t>South</t>
  </si>
  <si>
    <t>West</t>
  </si>
  <si>
    <t>heatConductivity</t>
  </si>
  <si>
    <t>dThickness</t>
  </si>
  <si>
    <t>investCost</t>
  </si>
  <si>
    <t>installCost</t>
  </si>
  <si>
    <t>Wall0</t>
  </si>
  <si>
    <t>Wall1</t>
  </si>
  <si>
    <t>Wall2</t>
  </si>
  <si>
    <t>Wall3</t>
  </si>
  <si>
    <t>Wall4</t>
  </si>
  <si>
    <t>Wall5</t>
  </si>
  <si>
    <t>Wall6</t>
  </si>
  <si>
    <t>Wall7</t>
  </si>
  <si>
    <t>Wall8</t>
  </si>
  <si>
    <t>Wall9</t>
  </si>
  <si>
    <t>Wall10</t>
  </si>
  <si>
    <t>Wall11</t>
  </si>
  <si>
    <t>Wall12</t>
  </si>
  <si>
    <t>Roof0</t>
  </si>
  <si>
    <t>Roof1</t>
  </si>
  <si>
    <t>Roof2</t>
  </si>
  <si>
    <t>Roof3</t>
  </si>
  <si>
    <t>Roof4</t>
  </si>
  <si>
    <t>Roof5</t>
  </si>
  <si>
    <t>Roof6</t>
  </si>
  <si>
    <t>Roof7</t>
  </si>
  <si>
    <t>Roof8</t>
  </si>
  <si>
    <t>Roof9</t>
  </si>
  <si>
    <t>Roof10</t>
  </si>
  <si>
    <t>Roof11</t>
  </si>
  <si>
    <t>Roof12</t>
  </si>
  <si>
    <t>Ground0</t>
  </si>
  <si>
    <t>Ground1</t>
  </si>
  <si>
    <t>Ground2</t>
  </si>
  <si>
    <t>Ground3</t>
  </si>
  <si>
    <t>Ground4</t>
  </si>
  <si>
    <t>Ground5</t>
  </si>
  <si>
    <t>Ground6</t>
  </si>
  <si>
    <t>Ground7</t>
  </si>
  <si>
    <t>Ground8</t>
  </si>
  <si>
    <t>Ground9</t>
  </si>
  <si>
    <t>Ground10</t>
  </si>
  <si>
    <t>Ground11</t>
  </si>
  <si>
    <t>Ground12</t>
  </si>
  <si>
    <t>Window0</t>
  </si>
  <si>
    <t>Window1</t>
  </si>
  <si>
    <t>Window2</t>
  </si>
  <si>
    <t>Window3</t>
  </si>
  <si>
    <t>Door0</t>
  </si>
  <si>
    <t>Door1</t>
  </si>
  <si>
    <t>Door2</t>
  </si>
  <si>
    <t>Door3</t>
  </si>
  <si>
    <t>Summer</t>
  </si>
  <si>
    <t>Winter</t>
  </si>
  <si>
    <t>NGbasic</t>
  </si>
  <si>
    <t>NGforDG</t>
  </si>
  <si>
    <t>NGforAbs</t>
  </si>
  <si>
    <t>Diesel</t>
  </si>
  <si>
    <t>BioDiesel</t>
  </si>
  <si>
    <t>Other</t>
  </si>
  <si>
    <t>coincident</t>
  </si>
  <si>
    <t>noncoincident</t>
  </si>
  <si>
    <t>onpeak</t>
  </si>
  <si>
    <t>midpeak</t>
  </si>
  <si>
    <t>offpeak</t>
  </si>
  <si>
    <t>On</t>
  </si>
  <si>
    <t>Mid</t>
  </si>
  <si>
    <t>Off</t>
  </si>
  <si>
    <t>Week</t>
  </si>
  <si>
    <t>Peak</t>
  </si>
  <si>
    <t>Weekend</t>
  </si>
  <si>
    <t>enableSGIP</t>
  </si>
  <si>
    <t>SGIPPercentage</t>
  </si>
  <si>
    <t>MinSGIPHeatRecovered</t>
  </si>
  <si>
    <t>MinSGIPHHVefficiency</t>
  </si>
  <si>
    <t>MinSGIPLHVefficiency</t>
  </si>
  <si>
    <t>MaxElectricityExport</t>
  </si>
  <si>
    <t>MaxNOxRate</t>
  </si>
  <si>
    <t>MinSGIPHHVElectricEfficiency</t>
  </si>
  <si>
    <t>FuelCell</t>
  </si>
  <si>
    <t>GasTurbine</t>
  </si>
  <si>
    <t>ICENG</t>
  </si>
  <si>
    <t>MicroTurbine</t>
  </si>
  <si>
    <t>efficiency</t>
  </si>
  <si>
    <t>MaxInstalledCapacity</t>
  </si>
  <si>
    <t>MaxExportCapacity</t>
  </si>
  <si>
    <t>MinHeatRecovered</t>
  </si>
  <si>
    <t>MinHHVefficiency</t>
  </si>
  <si>
    <t>MinLHVefficiency</t>
  </si>
  <si>
    <t>maxp</t>
  </si>
  <si>
    <t>lifetime</t>
  </si>
  <si>
    <t>capcost</t>
  </si>
  <si>
    <t>OMFix</t>
  </si>
  <si>
    <t>OMVar</t>
  </si>
  <si>
    <t>SprintCap</t>
  </si>
  <si>
    <t>SprintHours</t>
  </si>
  <si>
    <t>Fuel</t>
  </si>
  <si>
    <t>Type</t>
  </si>
  <si>
    <t>alpha</t>
  </si>
  <si>
    <t>BackupOnly</t>
  </si>
  <si>
    <t>SGIPIncentive</t>
  </si>
  <si>
    <t>AllowFeedIn</t>
  </si>
  <si>
    <t>NoxRate</t>
  </si>
  <si>
    <t>NoxTreatCost</t>
  </si>
  <si>
    <t>MaxAnnualHours</t>
  </si>
  <si>
    <t>MinLoad</t>
  </si>
  <si>
    <t>ForcedNumber</t>
  </si>
  <si>
    <t>FixedCost</t>
  </si>
  <si>
    <t>VariableCost</t>
  </si>
  <si>
    <t>Lifetime</t>
  </si>
  <si>
    <t>PV</t>
  </si>
  <si>
    <t>SolarThermal</t>
  </si>
  <si>
    <t>ElectricStorage</t>
  </si>
  <si>
    <t>HeatStorage</t>
  </si>
  <si>
    <t>ColdStorage</t>
  </si>
  <si>
    <t>FlowBatteryEnergy</t>
  </si>
  <si>
    <t>FlowBatteryPower</t>
  </si>
  <si>
    <t>AbsChiller</t>
  </si>
  <si>
    <t>AbsRefrigeration</t>
  </si>
  <si>
    <t>EVs1</t>
  </si>
  <si>
    <t>AirSourceHeatPump</t>
  </si>
  <si>
    <t>GroundSourceHeatPump</t>
  </si>
  <si>
    <t>electricity-only</t>
  </si>
  <si>
    <t>cooling</t>
  </si>
  <si>
    <t>refrigeration</t>
  </si>
  <si>
    <t>space-heating</t>
  </si>
  <si>
    <t>water-heating</t>
  </si>
  <si>
    <t>naturalgas-only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</si>
  <si>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</si>
  <si>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</si>
  <si>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</si>
  <si>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</si>
  <si>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</si>
  <si>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</si>
  <si>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</si>
  <si>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</si>
  <si>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</si>
  <si>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</si>
  <si>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</si>
  <si>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</si>
  <si>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ForcedInvestCapacity</t>
  </si>
  <si>
    <t>Central_Heating</t>
  </si>
  <si>
    <t>Central_Cooling</t>
  </si>
  <si>
    <t>Central_Refrigeration</t>
  </si>
  <si>
    <t>COP_Heating</t>
  </si>
  <si>
    <t>COP_Cooling</t>
  </si>
  <si>
    <t>BoreHoleCost</t>
  </si>
  <si>
    <t>HeatTransferBorehole_Heating</t>
  </si>
  <si>
    <t>HeatTransferBorehole_Cooling</t>
  </si>
  <si>
    <t>WindRatedCapacity</t>
  </si>
  <si>
    <t>WindCapitalCost</t>
  </si>
  <si>
    <t>WindFixedMaintCost</t>
  </si>
  <si>
    <t>WindVarMaintCost</t>
  </si>
  <si>
    <t>WindLifeTime</t>
  </si>
  <si>
    <t>CostM</t>
  </si>
  <si>
    <t>CostB</t>
  </si>
  <si>
    <t>Value</t>
  </si>
  <si>
    <t>UtilElectric</t>
  </si>
  <si>
    <t>UtilNGbasic</t>
  </si>
  <si>
    <t>UtilNGforDG</t>
  </si>
  <si>
    <t>UtilNGforABS</t>
  </si>
  <si>
    <t>UtilDiesel</t>
  </si>
  <si>
    <t>EfficiencyCharge</t>
  </si>
  <si>
    <t>EfficiencyDischarge</t>
  </si>
  <si>
    <t>Decay</t>
  </si>
  <si>
    <t>MaxChargeRate</t>
  </si>
  <si>
    <t>MaxDischargeRate</t>
  </si>
  <si>
    <t>MinStateOfCharge</t>
  </si>
  <si>
    <t>DiscreteSize</t>
  </si>
  <si>
    <t>BeginingHomeCharge</t>
  </si>
  <si>
    <t>EndHomeCharge</t>
  </si>
  <si>
    <t>ConnectingHourOffice</t>
  </si>
  <si>
    <t>DisconnectHourOffice</t>
  </si>
  <si>
    <t>MinSOCConnect</t>
  </si>
  <si>
    <t>MinSOCDisconnect</t>
  </si>
  <si>
    <t>MaxStateOfCharge</t>
  </si>
  <si>
    <t>MaxSOConnect</t>
  </si>
  <si>
    <t>MaxSOCDisconnect</t>
  </si>
  <si>
    <t>*FractionBatteryJourney</t>
  </si>
  <si>
    <t>*BatteryJourney</t>
  </si>
  <si>
    <t>SpaceRequiredPerCar</t>
  </si>
  <si>
    <t>SizeOfEVbattery</t>
  </si>
  <si>
    <t>P_EX_Vehicle</t>
  </si>
  <si>
    <t>Capacity_Loss_per_Normalized_Wh</t>
  </si>
  <si>
    <t>Future_Replacement_Cost</t>
  </si>
  <si>
    <t>Reference_Cost</t>
  </si>
  <si>
    <t>P_Offsite_Access</t>
  </si>
  <si>
    <t>EfficiencyChargeHT</t>
  </si>
  <si>
    <t>EfficiencyDischargeHT</t>
  </si>
  <si>
    <t>DecayHT</t>
  </si>
  <si>
    <t>DecayHTstandby</t>
  </si>
  <si>
    <t>EfficiencyChargeLT</t>
  </si>
  <si>
    <t>EfficiencyDischargeLT</t>
  </si>
  <si>
    <t>DecayLT</t>
  </si>
  <si>
    <t>DecayLTstandby</t>
  </si>
  <si>
    <t>HTmax</t>
  </si>
  <si>
    <t>HTmin</t>
  </si>
  <si>
    <t>LTmax</t>
  </si>
  <si>
    <t>LTmin</t>
  </si>
  <si>
    <t>Electric</t>
  </si>
  <si>
    <t>Absorption</t>
  </si>
  <si>
    <t>MaxContribution</t>
  </si>
  <si>
    <t>MaxHours</t>
  </si>
  <si>
    <t>MaxCurtailment</t>
  </si>
  <si>
    <t>Full-LengthDCL</t>
  </si>
  <si>
    <t>DCL1</t>
  </si>
  <si>
    <t>DCL2</t>
  </si>
  <si>
    <t>DCL3</t>
  </si>
  <si>
    <t>DCL4</t>
  </si>
  <si>
    <t>DCL5</t>
  </si>
  <si>
    <t>PercentageSchedulablePeak</t>
  </si>
  <si>
    <t>PercentageSchedulableWeek</t>
  </si>
  <si>
    <t>PercentageSchedulableWeekend</t>
  </si>
  <si>
    <t>MaxLoadInHour</t>
  </si>
  <si>
    <t>MaxIncrease</t>
  </si>
  <si>
    <t>MinAnnDERGen</t>
  </si>
  <si>
    <t>MinAnnRENGen</t>
  </si>
  <si>
    <t>WindForcedNumber</t>
  </si>
  <si>
    <t>LowDR</t>
  </si>
  <si>
    <t>MidDR</t>
  </si>
  <si>
    <t>HighDR</t>
  </si>
  <si>
    <t>LowCR</t>
  </si>
  <si>
    <t>MidCR</t>
  </si>
  <si>
    <t>HighCR</t>
  </si>
  <si>
    <t>BaseCaseCO2</t>
  </si>
  <si>
    <t>Age</t>
  </si>
  <si>
    <t>MinAnnualHours</t>
  </si>
  <si>
    <t>MaxAnnDERGen</t>
  </si>
  <si>
    <t>CapitalCost</t>
  </si>
  <si>
    <t>AnnualMaintenance</t>
  </si>
  <si>
    <t>LifeTime</t>
  </si>
  <si>
    <t>F1</t>
  </si>
  <si>
    <t>Outage-OnlyDCL</t>
  </si>
  <si>
    <t>DisableCHP</t>
  </si>
  <si>
    <t>FixedInvest</t>
  </si>
  <si>
    <t>ExistingYN</t>
  </si>
  <si>
    <t>WindFixedInvest</t>
  </si>
  <si>
    <t>OperatingReserve</t>
  </si>
  <si>
    <t>MaxIdenticalUnits</t>
  </si>
  <si>
    <t>OpResPeak-YN</t>
  </si>
  <si>
    <t>OpResCap-YN</t>
  </si>
  <si>
    <t>MaxOverSize</t>
  </si>
  <si>
    <t>Chpenable</t>
  </si>
  <si>
    <t>ICE_RB_75</t>
  </si>
  <si>
    <t>ICE_RB_250</t>
  </si>
  <si>
    <t>ICE_LB_500</t>
  </si>
  <si>
    <t>ICE_LB_750</t>
  </si>
  <si>
    <t>ICE_LB_1000</t>
  </si>
  <si>
    <t>ICE_LB_2500</t>
  </si>
  <si>
    <t>ICE_LB_5000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</si>
  <si>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</si>
  <si>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</si>
  <si>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</si>
  <si>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</si>
  <si>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</si>
  <si>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</si>
  <si>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</si>
  <si>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</si>
  <si>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</si>
  <si>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MCFC_300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</si>
  <si>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</si>
  <si>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</si>
  <si>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</si>
  <si>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</si>
  <si>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</si>
  <si>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</si>
  <si>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</si>
  <si>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</si>
  <si>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ICE_LB_CHP-HW_1000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</si>
  <si>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</si>
  <si>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</si>
  <si>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</si>
  <si>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</si>
  <si>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</si>
  <si>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</si>
  <si>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</si>
  <si>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</si>
  <si>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</si>
  <si>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</si>
  <si>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</si>
  <si>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</si>
  <si>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</si>
  <si>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</si>
  <si>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</si>
  <si>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</si>
  <si>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</si>
  <si>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</si>
  <si>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</si>
  <si>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</si>
  <si>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EpsilonMaxCO2</t>
  </si>
  <si>
    <t>time</t>
  </si>
  <si>
    <t>iterations</t>
  </si>
  <si>
    <t>singleprecision</t>
  </si>
  <si>
    <t>multiprecision</t>
  </si>
  <si>
    <t>digits</t>
  </si>
  <si>
    <t>node1</t>
  </si>
  <si>
    <t>ModelNo</t>
  </si>
  <si>
    <t>SlackBusVoltage</t>
  </si>
  <si>
    <t>node2</t>
  </si>
  <si>
    <t>node3</t>
  </si>
  <si>
    <t>node4</t>
  </si>
  <si>
    <t>node5</t>
  </si>
  <si>
    <t>node6</t>
  </si>
  <si>
    <t>Cost</t>
  </si>
  <si>
    <t>CableType1</t>
  </si>
  <si>
    <t>HTPipeType1</t>
  </si>
  <si>
    <t>LTPipeType1</t>
  </si>
  <si>
    <t>Enable</t>
  </si>
  <si>
    <t>node7</t>
  </si>
  <si>
    <t>node8</t>
  </si>
  <si>
    <t>node9</t>
  </si>
  <si>
    <t>node10</t>
  </si>
  <si>
    <t>EnableLosses</t>
  </si>
  <si>
    <t>ThetaMin</t>
  </si>
  <si>
    <t>ThetaMax</t>
  </si>
  <si>
    <t>VoltMin</t>
  </si>
  <si>
    <t>VoltMax</t>
  </si>
  <si>
    <t>InvestmentConstMultiplier</t>
  </si>
  <si>
    <t>Res</t>
  </si>
  <si>
    <t>Ind</t>
  </si>
  <si>
    <t>TxType1</t>
  </si>
  <si>
    <t>NoOfNodes</t>
  </si>
  <si>
    <t>Ampacity</t>
  </si>
  <si>
    <t>LossCoeff</t>
  </si>
  <si>
    <t>Capacity</t>
  </si>
  <si>
    <t>PAFC_HP-HW_400</t>
  </si>
  <si>
    <t>Sbase</t>
  </si>
  <si>
    <t>Vbase</t>
  </si>
  <si>
    <t>EnableVoltConst</t>
  </si>
  <si>
    <t>EnableCurConst</t>
  </si>
  <si>
    <t>PCC</t>
  </si>
  <si>
    <t>CableType2</t>
  </si>
  <si>
    <t>CableType3</t>
  </si>
  <si>
    <t>TxType2</t>
  </si>
  <si>
    <t xml:space="preserve"> </t>
  </si>
  <si>
    <t>node11</t>
  </si>
  <si>
    <t>node12</t>
  </si>
  <si>
    <t>node13</t>
  </si>
  <si>
    <t>node14</t>
  </si>
  <si>
    <t>node15</t>
  </si>
  <si>
    <t>node16</t>
  </si>
  <si>
    <t>node17</t>
  </si>
  <si>
    <t>node18</t>
  </si>
  <si>
    <t>node19</t>
  </si>
  <si>
    <t>TxType3</t>
  </si>
  <si>
    <t>node20</t>
  </si>
  <si>
    <t>EnablePowConst</t>
  </si>
  <si>
    <t>PowerCapacity</t>
  </si>
  <si>
    <t>Electricity</t>
  </si>
  <si>
    <t>Cooling</t>
  </si>
  <si>
    <t>Refrigeration</t>
  </si>
  <si>
    <t>StorageCharging</t>
  </si>
  <si>
    <t>EVStorageCharging</t>
  </si>
  <si>
    <t>FlowBatteryCharging</t>
  </si>
  <si>
    <t>HeatPump</t>
  </si>
  <si>
    <t>DiscreteGen</t>
  </si>
  <si>
    <t>Wind</t>
  </si>
  <si>
    <t>StorageDischarging</t>
  </si>
  <si>
    <t>EnableLoadVAR</t>
  </si>
  <si>
    <t>PowerElecInterfaceOversize</t>
  </si>
  <si>
    <t>WindShed</t>
  </si>
  <si>
    <t>EnablePreOptPQLimit</t>
  </si>
  <si>
    <t>Pmin</t>
  </si>
  <si>
    <t>Pmax</t>
  </si>
  <si>
    <t>Qmin</t>
  </si>
  <si>
    <t>Qmax</t>
  </si>
  <si>
    <t>ConservativeVoltMin</t>
  </si>
  <si>
    <t>EnableGenPQLimit</t>
  </si>
  <si>
    <t>maxs</t>
  </si>
  <si>
    <t>MaxQuantity</t>
  </si>
  <si>
    <t>CableTxCost</t>
  </si>
  <si>
    <t>PipeCost</t>
  </si>
  <si>
    <t>CableType4</t>
  </si>
  <si>
    <t>EnableLoad</t>
  </si>
  <si>
    <t>CableType5</t>
  </si>
  <si>
    <t>TxType4</t>
  </si>
  <si>
    <t>TxType5</t>
  </si>
  <si>
    <t>HTPipeType2</t>
  </si>
  <si>
    <t>HTPipeType3</t>
  </si>
  <si>
    <t>HTPipeType4</t>
  </si>
  <si>
    <t>HTPipeType5</t>
  </si>
  <si>
    <t>LTPipeType2</t>
  </si>
  <si>
    <t>LTPipeType3</t>
  </si>
  <si>
    <t>LTPipeType4</t>
  </si>
  <si>
    <t>LTPipeType5</t>
  </si>
  <si>
    <t>CableDerating</t>
  </si>
  <si>
    <t>TxDerating</t>
  </si>
  <si>
    <t>TxNo</t>
  </si>
  <si>
    <t>Description</t>
  </si>
  <si>
    <t>1000kVA</t>
  </si>
  <si>
    <t>1500kVA</t>
  </si>
  <si>
    <t>2000kVA</t>
  </si>
  <si>
    <t>2500kVA</t>
  </si>
  <si>
    <t>3000kVA</t>
  </si>
  <si>
    <t>TxType6</t>
  </si>
  <si>
    <t>3500kVA</t>
  </si>
  <si>
    <t>TxType7</t>
  </si>
  <si>
    <t>4000kVA</t>
  </si>
  <si>
    <t>TxType8</t>
  </si>
  <si>
    <t>4500kVA</t>
  </si>
  <si>
    <t>TxType9</t>
  </si>
  <si>
    <t>5000kVA</t>
  </si>
  <si>
    <t>TxType10</t>
  </si>
  <si>
    <t>5500kVA</t>
  </si>
  <si>
    <t>TxType11</t>
  </si>
  <si>
    <t>6000kVA</t>
  </si>
  <si>
    <t>TxType12</t>
  </si>
  <si>
    <t>6500kVA</t>
  </si>
  <si>
    <t>TxType13</t>
  </si>
  <si>
    <t>7000kVA</t>
  </si>
  <si>
    <t>TxType14</t>
  </si>
  <si>
    <t>7500kVA</t>
  </si>
  <si>
    <t>TxType15</t>
  </si>
  <si>
    <t>8000kVA</t>
  </si>
  <si>
    <t>TxType16</t>
  </si>
  <si>
    <t>8500kVA</t>
  </si>
  <si>
    <t>TxType17</t>
  </si>
  <si>
    <t>9000kVA</t>
  </si>
  <si>
    <t>TxType18</t>
  </si>
  <si>
    <t>9500kVA</t>
  </si>
  <si>
    <t>TxType19</t>
  </si>
  <si>
    <t>10000kVA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</si>
  <si>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</si>
  <si>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</si>
  <si>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</si>
  <si>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</si>
  <si>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</si>
  <si>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</si>
  <si>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</si>
  <si>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</si>
  <si>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</si>
  <si>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</si>
  <si>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</si>
  <si>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</si>
  <si>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</si>
  <si>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</si>
  <si>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</si>
  <si>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</si>
  <si>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</si>
  <si>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</si>
  <si>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PVInverterType</t>
  </si>
  <si>
    <t>x1</t>
  </si>
  <si>
    <t>y1</t>
  </si>
  <si>
    <t>x2</t>
  </si>
  <si>
    <t>y2</t>
  </si>
  <si>
    <t>x3</t>
  </si>
  <si>
    <t>y3</t>
  </si>
  <si>
    <t>PVInverter_100kw</t>
  </si>
  <si>
    <t>PVInverter_200kw</t>
  </si>
  <si>
    <t>PVInverter_500kw</t>
  </si>
  <si>
    <t>PVInverter_1000kw</t>
  </si>
  <si>
    <t>PVInverter_2000kw</t>
  </si>
  <si>
    <t>Nodes</t>
  </si>
  <si>
    <t>ForcedInvestNumber</t>
  </si>
  <si>
    <t>BattInverterType</t>
  </si>
  <si>
    <t>x4</t>
  </si>
  <si>
    <t>y4</t>
  </si>
  <si>
    <t>x5</t>
  </si>
  <si>
    <t>y5</t>
  </si>
  <si>
    <t>BattInverter_100kw</t>
  </si>
  <si>
    <t>BattInverter_200kw</t>
  </si>
  <si>
    <t>BattInverter_500kw</t>
  </si>
  <si>
    <t>BattInverter_1000kw</t>
  </si>
  <si>
    <t>BattInverter_2000kw</t>
  </si>
  <si>
    <t>PowerElecDisagg</t>
  </si>
  <si>
    <t>TechNo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</si>
  <si>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</si>
  <si>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</si>
  <si>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</si>
  <si>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</si>
  <si>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</si>
  <si>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</si>
  <si>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</si>
  <si>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</si>
  <si>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</si>
  <si>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</si>
  <si>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</si>
  <si>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</si>
  <si>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</si>
  <si>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</si>
  <si>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</si>
  <si>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</si>
  <si>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</si>
  <si>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</si>
  <si>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</si>
  <si>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</si>
  <si>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</si>
  <si>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</si>
  <si>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</si>
  <si>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</si>
  <si>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</si>
  <si>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</si>
  <si>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</si>
  <si>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</si>
  <si>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</si>
  <si>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</si>
  <si>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</si>
  <si>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</si>
  <si>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</si>
  <si>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</si>
  <si>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</si>
  <si>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</si>
  <si>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</si>
  <si>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</si>
  <si>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</si>
  <si>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</si>
  <si>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</si>
  <si>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</si>
  <si>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</si>
  <si>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</si>
  <si>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</si>
  <si>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</si>
  <si>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</si>
  <si>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</si>
  <si>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</si>
  <si>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</si>
  <si>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TxType20</t>
  </si>
  <si>
    <t>TxType21</t>
  </si>
  <si>
    <t>TxType22</t>
  </si>
  <si>
    <t>TxType23</t>
  </si>
  <si>
    <t>TxType24</t>
  </si>
  <si>
    <t>TxType25</t>
  </si>
  <si>
    <t>TxType26</t>
  </si>
  <si>
    <t>TxType27</t>
  </si>
  <si>
    <t>TxType28</t>
  </si>
  <si>
    <t>TxType29</t>
  </si>
  <si>
    <t>TxType30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</si>
  <si>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</si>
  <si>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</si>
  <si>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</si>
  <si>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</si>
  <si>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</si>
  <si>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</si>
  <si>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</si>
  <si>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</si>
  <si>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PipeType</t>
  </si>
  <si>
    <t>HT Pipe Type 1</t>
  </si>
  <si>
    <t>HT Pipe Type 2</t>
  </si>
  <si>
    <t>HT Pipe Type 3</t>
  </si>
  <si>
    <t>HT Pipe Type 4</t>
  </si>
  <si>
    <t>HT Pipe Type 5</t>
  </si>
  <si>
    <t>HTPipeType6</t>
  </si>
  <si>
    <t>HT Pipe Type 6</t>
  </si>
  <si>
    <t>HTPipeType7</t>
  </si>
  <si>
    <t>HT Pipe Type 7</t>
  </si>
  <si>
    <t>HTPipeType8</t>
  </si>
  <si>
    <t>HT Pipe Type 8</t>
  </si>
  <si>
    <t>HTPipeType9</t>
  </si>
  <si>
    <t>HT Pipe Type 9</t>
  </si>
  <si>
    <t>HTPipeType10</t>
  </si>
  <si>
    <t>HT Pipe Type 10</t>
  </si>
  <si>
    <t>LT Pipe Type 1</t>
  </si>
  <si>
    <t>LT Pipe Type 2</t>
  </si>
  <si>
    <t>LT Pipe Type 3</t>
  </si>
  <si>
    <t>LT Pipe Type 4</t>
  </si>
  <si>
    <t>LT Pipe Type 5</t>
  </si>
  <si>
    <t>LTPipeType6</t>
  </si>
  <si>
    <t>LT Pipe Type 6</t>
  </si>
  <si>
    <t>LTPipeType7</t>
  </si>
  <si>
    <t>LT Pipe Type 7</t>
  </si>
  <si>
    <t>LTPipeType8</t>
  </si>
  <si>
    <t>LT Pipe Type 8</t>
  </si>
  <si>
    <t>LTPipeType9</t>
  </si>
  <si>
    <t>LT Pipe Type 9</t>
  </si>
  <si>
    <t>LTPipeType10</t>
  </si>
  <si>
    <t>LT Pipe Type 10</t>
  </si>
  <si>
    <t>MaxRampUp</t>
  </si>
  <si>
    <t>MaxRampDown</t>
  </si>
  <si>
    <t>RampUpTime</t>
  </si>
  <si>
    <t>Duration</t>
  </si>
  <si>
    <t>CU_XLPE_PVC_12kV_3CORE_25mm2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</si>
  <si>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</si>
  <si>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</si>
  <si>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</si>
  <si>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</si>
  <si>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</si>
  <si>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</si>
  <si>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</si>
  <si>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</si>
  <si>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</si>
  <si>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</si>
  <si>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</si>
  <si>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</si>
  <si>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</si>
  <si>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</si>
  <si>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</si>
  <si>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</si>
  <si>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</si>
  <si>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</si>
  <si>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</si>
  <si>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</si>
  <si>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</si>
  <si>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CableType31</t>
  </si>
  <si>
    <t>CU_PVC_PVC_1kV_1CORE_1.5mm2</t>
  </si>
  <si>
    <t>CableType32</t>
  </si>
  <si>
    <t>CU_PVC_PVC_1kV_1CORE_2.5mm2</t>
  </si>
  <si>
    <t>CableType33</t>
  </si>
  <si>
    <t>CU_PVC_PVC_1kV_1CORE_4mm2</t>
  </si>
  <si>
    <t>CableType34</t>
  </si>
  <si>
    <t>CU_PVC_PVC_1kV_1CORE_6mm2</t>
  </si>
  <si>
    <t>CableType35</t>
  </si>
  <si>
    <t>CU_PVC_PVC_1kV_1CORE_10mm2</t>
  </si>
  <si>
    <t>CableType36</t>
  </si>
  <si>
    <t>CU_PVC_PVC_1kV_1CORE_16mm2</t>
  </si>
  <si>
    <t>CableType37</t>
  </si>
  <si>
    <t>CU_PVC_PVC_1kV_1CORE_25mm2</t>
  </si>
  <si>
    <t>CableType38</t>
  </si>
  <si>
    <t>CU_PVC_PVC_1kV_1CORE_35mm2</t>
  </si>
  <si>
    <t>CableType39</t>
  </si>
  <si>
    <t>CU_PVC_PVC_1kV_1CORE_50mm2</t>
  </si>
  <si>
    <t>CableType40</t>
  </si>
  <si>
    <t>CU_PVC_PVC_1kV_1CORE_70mm2</t>
  </si>
  <si>
    <t>CableType41</t>
  </si>
  <si>
    <t>CU_PVC_PVC_1kV_1CORE_95mm2</t>
  </si>
  <si>
    <t>CableType42</t>
  </si>
  <si>
    <t>CU_PVC_PVC_1kV_1CORE_120mm2</t>
  </si>
  <si>
    <t>CableType43</t>
  </si>
  <si>
    <t>CU_PVC_PVC_1kV_1CORE_150mm2</t>
  </si>
  <si>
    <t>CableType44</t>
  </si>
  <si>
    <t>CU_PVC_PVC_1kV_1CORE_185mm2</t>
  </si>
  <si>
    <t>CableType45</t>
  </si>
  <si>
    <t>CU_PVC_PVC_1kV_1CORE_240mm2</t>
  </si>
  <si>
    <t>CableType46</t>
  </si>
  <si>
    <t>CU_PVC_PVC_1kV_1CORE_300mm2</t>
  </si>
  <si>
    <t>CableType47</t>
  </si>
  <si>
    <t>CU_PVC_PVC_1kV_1CORE_400mm2</t>
  </si>
  <si>
    <t>CableType48</t>
  </si>
  <si>
    <t>CU_PVC_PVC_1kV_1CORE_500mm2</t>
  </si>
  <si>
    <t>CableType49</t>
  </si>
  <si>
    <t>CU_PVC_PVC_1kV_1CORE_630mm2</t>
  </si>
  <si>
    <t>CableType50</t>
  </si>
  <si>
    <t>AL_XLPE_PVC_1kV_1CORE_16mm2</t>
  </si>
  <si>
    <t>CableType51</t>
  </si>
  <si>
    <t>AL_XLPE_PVC_1kV_1CORE_25mm2</t>
  </si>
  <si>
    <t>CableType52</t>
  </si>
  <si>
    <t>AL_XLPE_PVC_1kV_1CORE_35mm2</t>
  </si>
  <si>
    <t>CableType53</t>
  </si>
  <si>
    <t>AL_XLPE_PVC_1kV_1CORE_50mm2</t>
  </si>
  <si>
    <t>CableType54</t>
  </si>
  <si>
    <t>AL_XLPE_PVC_1kV_1CORE_70mm2</t>
  </si>
  <si>
    <t>CableType55</t>
  </si>
  <si>
    <t>AL_XLPE_PVC_1kV_1CORE_95mm2</t>
  </si>
  <si>
    <t>CableType56</t>
  </si>
  <si>
    <t>AL_XLPE_PVC_1kV_1CORE_120mm2</t>
  </si>
  <si>
    <t>CableType57</t>
  </si>
  <si>
    <t>AL_XLPE_PVC_1kV_1CORE_150mm2</t>
  </si>
  <si>
    <t>CableType58</t>
  </si>
  <si>
    <t>AL_XLPE_PVC_1kV_1CORE_185mm2</t>
  </si>
  <si>
    <t>CableType59</t>
  </si>
  <si>
    <t>AL_XLPE_PVC_1kV_1CORE_240mm2</t>
  </si>
  <si>
    <t>CableType60</t>
  </si>
  <si>
    <t>AL_XLPE_PVC_1kV_1CORE_300mm2</t>
  </si>
  <si>
    <t>IfDCSystem</t>
  </si>
  <si>
    <t>EpsilonBaseCaseCost</t>
  </si>
  <si>
    <t>EpsilonMaxPayBack</t>
  </si>
  <si>
    <t>AccurateBattChargeDischarge</t>
  </si>
  <si>
    <t>SAIDI</t>
  </si>
  <si>
    <t>VOLL</t>
  </si>
  <si>
    <t>Use_VOLL</t>
  </si>
  <si>
    <t>ServiceThreshold</t>
  </si>
  <si>
    <t>Use_ASAI</t>
  </si>
  <si>
    <t>EfficiencyElectrolysis</t>
  </si>
  <si>
    <t>EfficiencyPressurizing</t>
  </si>
  <si>
    <t>Electrolyzer</t>
  </si>
  <si>
    <t>H2Storage</t>
  </si>
  <si>
    <t>ElectrolysisPF</t>
  </si>
  <si>
    <t>DGTech51</t>
  </si>
  <si>
    <t>DGTech52</t>
  </si>
  <si>
    <t>Hydrogen</t>
  </si>
  <si>
    <t>UtilHydrogen</t>
  </si>
  <si>
    <t>TierMaxLevel</t>
  </si>
  <si>
    <t>TierRate</t>
  </si>
  <si>
    <t>Tier1</t>
  </si>
  <si>
    <t>Tier2</t>
  </si>
  <si>
    <t>Tier3</t>
  </si>
  <si>
    <t>NGBasic</t>
  </si>
  <si>
    <t>PEM_FC_250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</si>
  <si>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</si>
  <si>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</si>
  <si>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</si>
  <si>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</si>
  <si>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</si>
  <si>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</si>
  <si>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</si>
  <si>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</si>
  <si>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</si>
  <si>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EnableAging</t>
  </si>
  <si>
    <t>AvTemperature</t>
  </si>
  <si>
    <t>MaxToleratedLoss</t>
  </si>
  <si>
    <t>MaxNCycles</t>
  </si>
  <si>
    <t>InputNCycles</t>
  </si>
  <si>
    <t>aCapLoss</t>
  </si>
  <si>
    <t>bCapLoss</t>
  </si>
  <si>
    <t>cCapLoss</t>
  </si>
  <si>
    <t>dCapLoss</t>
  </si>
  <si>
    <t>eCapLoss</t>
  </si>
  <si>
    <t>fCapLoss</t>
  </si>
  <si>
    <t>EaCapLoss</t>
  </si>
  <si>
    <t>RCapLoss</t>
  </si>
  <si>
    <t>ASMarkets</t>
  </si>
  <si>
    <t>TimeToRampReq</t>
  </si>
  <si>
    <t>MinBidkW</t>
  </si>
  <si>
    <t>TimeToStartReq</t>
  </si>
  <si>
    <t>EffUtilRate</t>
  </si>
  <si>
    <t>SymmetricRegBid</t>
  </si>
  <si>
    <t>TimeToStart</t>
  </si>
  <si>
    <t>TimeToRamp</t>
  </si>
  <si>
    <t>RegulationYN</t>
  </si>
  <si>
    <t>LFGenSet</t>
  </si>
  <si>
    <t>LoadLevel0</t>
  </si>
  <si>
    <t>LoadLevel1</t>
  </si>
  <si>
    <t>LoadLevel2</t>
  </si>
  <si>
    <t>LoadLevel3</t>
  </si>
  <si>
    <t>LoadLevel4</t>
  </si>
  <si>
    <t>LoadLevel5</t>
  </si>
  <si>
    <t>LoadLevel6</t>
  </si>
  <si>
    <t>LoadLevel7</t>
  </si>
  <si>
    <t>LoadLevel8</t>
  </si>
  <si>
    <t>LoadLevel9</t>
  </si>
  <si>
    <t>LoadLevel10</t>
  </si>
  <si>
    <t>LFGS01</t>
  </si>
  <si>
    <t>LFGS02</t>
  </si>
  <si>
    <t>LFGS03</t>
  </si>
  <si>
    <t>LFGS04</t>
  </si>
  <si>
    <t>LFGS05</t>
  </si>
  <si>
    <t>node</t>
  </si>
  <si>
    <t>ConstantUtilRate</t>
  </si>
  <si>
    <t>InletTemperature</t>
  </si>
  <si>
    <t>SkyLongWaveRadiation</t>
  </si>
  <si>
    <t>Sigma</t>
  </si>
  <si>
    <t>solarC0</t>
  </si>
  <si>
    <t>solarC1</t>
  </si>
  <si>
    <t>solarC2</t>
  </si>
  <si>
    <t>solarC3</t>
  </si>
  <si>
    <t>solarC4</t>
  </si>
  <si>
    <t>solarC6</t>
  </si>
  <si>
    <t>RenewableExport</t>
  </si>
  <si>
    <t>NonRenewableExport</t>
  </si>
  <si>
    <t>ContractPRate</t>
  </si>
  <si>
    <t>StandbyRate</t>
  </si>
  <si>
    <t>DiscRate</t>
  </si>
  <si>
    <t>electricity</t>
  </si>
  <si>
    <t>MinimizeCost</t>
  </si>
  <si>
    <t>MinimizeCO2</t>
  </si>
  <si>
    <t>EnableContingencies</t>
  </si>
  <si>
    <t>HydroRatedCapacity</t>
  </si>
  <si>
    <t>HydroCapitalCost</t>
  </si>
  <si>
    <t>HydroFixedMaintCost</t>
  </si>
  <si>
    <t>HydroVarMaintCost</t>
  </si>
  <si>
    <t>HydroLifeTime</t>
  </si>
  <si>
    <t>HydroShed</t>
  </si>
  <si>
    <t>HydroFixedInvest</t>
  </si>
  <si>
    <t>HydroForcedNumber</t>
  </si>
  <si>
    <t>HydroInvest</t>
  </si>
  <si>
    <t>Hydro</t>
  </si>
  <si>
    <t>EnableASMarkets</t>
  </si>
  <si>
    <t>EnableTunkeyScaling</t>
  </si>
  <si>
    <t>TurnkeyScalingFactor</t>
  </si>
  <si>
    <t>EnableLoadShifting</t>
  </si>
  <si>
    <t>IncludeCableTxCost</t>
  </si>
  <si>
    <t>IncludePipeCost</t>
  </si>
  <si>
    <t>EnableSpin</t>
  </si>
  <si>
    <t>EnableNSpin</t>
  </si>
  <si>
    <t>EnableRegUp</t>
  </si>
  <si>
    <t>EnableRegDown</t>
  </si>
  <si>
    <t>enableTOU</t>
  </si>
  <si>
    <t>enableTiered</t>
  </si>
  <si>
    <t>enableHourlyRate</t>
  </si>
  <si>
    <t>enableMonthlyDmd</t>
  </si>
  <si>
    <t>enableDailyDmd</t>
  </si>
  <si>
    <t>enableHourlyExport</t>
  </si>
  <si>
    <t>enableTieredExport</t>
  </si>
  <si>
    <t>enableServiceFeeElec</t>
  </si>
  <si>
    <t>enableServiceFeeFuel</t>
  </si>
  <si>
    <t>enableFuelFlat</t>
  </si>
  <si>
    <t>enableFuelTiered</t>
  </si>
  <si>
    <t>enableStandbyRate</t>
  </si>
  <si>
    <t>FixedOM</t>
  </si>
  <si>
    <t>VariableOM</t>
  </si>
  <si>
    <t>SolarInvest</t>
  </si>
  <si>
    <t>StorageInvest</t>
  </si>
  <si>
    <t>EnergyConvInvest</t>
  </si>
  <si>
    <t>useNormalizedPVOutput</t>
  </si>
  <si>
    <t>GenSetInvest</t>
  </si>
  <si>
    <t>allowPVCurtailment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</si>
</sst>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5" formatCode="0.000000000"/>
  </numFmts>
  <fonts count="22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rgb="FF222222"/>
      <name val="Ubuntu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0" xfId="0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  <xf numFmtId="0" fontId="20" fillId="0" borderId="0" xfId="0" applyFont="1"/>
    <xf numFmtId="0" fontId="21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vertical="center" wrapText="1"/>
    </xf>
    <xf numFmtId="0" fontId="0" fillId="0" borderId="0" xfId="0" applyAlignment="1">
      <alignment wrapText="1"/>
    </xf>
    <xf numFmtId="1" fontId="21" fillId="0" borderId="0" xfId="0" applyNumberFormat="1" applyFont="1" applyFill="1" applyBorder="1" applyAlignment="1" applyProtection="1"/>
    <xf numFmtId="164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43"/>
    <cellStyle name="Total" xfId="18" builtinId="25" customBuiltin="1"/>
    <cellStyle name="Warning Text" xfId="15" builtinId="11" customBuiltin="1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worksheet" Target="worksheets/sheet153.xml"/><Relationship Id="rId16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4" sqref="B14"/>
    </sheetView>
  </sheetViews>
  <sheetFormatPr defaultRowHeight="15"/>
  <cols>
    <col min="1" max="1" width="18" bestFit="1" customWidth="1"/>
  </cols>
  <sheetData>
    <row r="1" spans="1:2">
      <c r="A1" s="39" t="s">
        <v>798</v>
      </c>
      <c r="B1" s="39">
        <v>0.03</v>
      </c>
    </row>
    <row r="2" spans="1:2">
      <c r="A2" s="39" t="s">
        <v>12</v>
      </c>
      <c r="B2" s="39">
        <v>30</v>
      </c>
    </row>
    <row r="3" spans="1:2">
      <c r="A3" s="10" t="s">
        <v>11</v>
      </c>
      <c r="B3" s="2">
        <v>9999999</v>
      </c>
    </row>
    <row r="4" spans="1:2">
      <c r="A4" s="10" t="s">
        <v>282</v>
      </c>
      <c r="B4" s="12">
        <v>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3" sqref="A3"/>
    </sheetView>
  </sheetViews>
  <sheetFormatPr defaultColWidth="9.140625" defaultRowHeight="15"/>
  <cols>
    <col min="1" max="1" width="9.140625" style="19"/>
    <col min="2" max="2" width="18.42578125" style="19" bestFit="1" customWidth="1"/>
    <col min="3" max="3" width="11.28515625" style="19" bestFit="1" customWidth="1"/>
    <col min="4" max="4" width="20.140625" style="19" bestFit="1" customWidth="1"/>
    <col min="5" max="5" width="10.28515625" style="19" bestFit="1" customWidth="1"/>
    <col min="6" max="16384" width="9.140625" style="19"/>
  </cols>
  <sheetData>
    <row r="1" spans="1:6">
      <c r="A1" s="19" t="s">
        <v>510</v>
      </c>
      <c r="B1" s="19" t="s">
        <v>498</v>
      </c>
      <c r="C1" s="14" t="s">
        <v>292</v>
      </c>
      <c r="D1" s="14" t="s">
        <v>511</v>
      </c>
      <c r="E1" s="14" t="s">
        <v>293</v>
      </c>
      <c r="F1" s="14" t="s">
        <v>283</v>
      </c>
    </row>
    <row r="2" spans="1:6">
      <c r="A2" s="19" t="s">
        <v>353</v>
      </c>
      <c r="B2" s="19" t="s">
        <v>505</v>
      </c>
      <c r="C2" s="19">
        <v>0</v>
      </c>
      <c r="D2" s="19">
        <v>0</v>
      </c>
      <c r="E2" s="19">
        <v>0</v>
      </c>
      <c r="F2" s="19">
        <v>0</v>
      </c>
    </row>
    <row r="3" spans="1:6">
      <c r="A3" s="19" t="s">
        <v>353</v>
      </c>
      <c r="B3" s="19" t="s">
        <v>506</v>
      </c>
      <c r="C3" s="19">
        <v>0</v>
      </c>
      <c r="D3" s="19">
        <v>0</v>
      </c>
      <c r="E3" s="19">
        <v>0</v>
      </c>
      <c r="F3" s="19">
        <v>0</v>
      </c>
    </row>
    <row r="4" spans="1:6">
      <c r="A4" s="19" t="s">
        <v>353</v>
      </c>
      <c r="B4" s="19" t="s">
        <v>507</v>
      </c>
      <c r="C4" s="19">
        <v>0</v>
      </c>
      <c r="D4" s="19">
        <v>0</v>
      </c>
      <c r="E4" s="19">
        <v>0</v>
      </c>
      <c r="F4" s="19">
        <v>0</v>
      </c>
    </row>
    <row r="5" spans="1:6">
      <c r="A5" s="19" t="s">
        <v>353</v>
      </c>
      <c r="B5" s="19" t="s">
        <v>508</v>
      </c>
      <c r="C5" s="19">
        <v>0</v>
      </c>
      <c r="D5" s="19">
        <v>0</v>
      </c>
      <c r="E5" s="19">
        <v>0</v>
      </c>
      <c r="F5" s="19">
        <v>0</v>
      </c>
    </row>
    <row r="6" spans="1:6">
      <c r="A6" s="19" t="s">
        <v>353</v>
      </c>
      <c r="B6" s="19" t="s">
        <v>509</v>
      </c>
      <c r="C6" s="19">
        <v>0</v>
      </c>
      <c r="D6" s="19">
        <v>0</v>
      </c>
      <c r="E6" s="19">
        <v>0</v>
      </c>
      <c r="F6" s="19">
        <v>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AA217"/>
  <sheetViews>
    <sheetView zoomScale="55" zoomScaleNormal="55" workbookViewId="0"/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AA217"/>
  <sheetViews>
    <sheetView topLeftCell="A2" zoomScale="55" zoomScaleNormal="55" workbookViewId="0">
      <selection activeCell="A2" sqref="A2"/>
    </sheetView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AA217"/>
  <sheetViews>
    <sheetView zoomScale="55" zoomScaleNormal="55" workbookViewId="0"/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AA217"/>
  <sheetViews>
    <sheetView zoomScale="55" zoomScaleNormal="55" workbookViewId="0"/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Z7"/>
  <sheetViews>
    <sheetView zoomScaleNormal="100" workbookViewId="0"/>
  </sheetViews>
  <sheetFormatPr defaultColWidth="9.140625" defaultRowHeight="15"/>
  <cols>
    <col min="1" max="16384" width="9.140625" style="2"/>
  </cols>
  <sheetData>
    <row r="1" spans="1:26"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</row>
    <row r="2" spans="1:26">
      <c r="A2" s="2" t="s">
        <v>110</v>
      </c>
      <c r="B2" s="2" t="s">
        <v>37</v>
      </c>
      <c r="C2" s="10">
        <v>3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  <c r="I2" s="10">
        <v>3</v>
      </c>
      <c r="J2" s="10">
        <v>3</v>
      </c>
      <c r="K2" s="10">
        <v>2</v>
      </c>
      <c r="L2" s="10">
        <v>2</v>
      </c>
      <c r="M2" s="10">
        <v>2</v>
      </c>
      <c r="N2" s="10">
        <v>2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U2" s="10">
        <v>2</v>
      </c>
      <c r="V2" s="10">
        <v>2</v>
      </c>
      <c r="W2" s="10">
        <v>2</v>
      </c>
      <c r="X2" s="10">
        <v>2</v>
      </c>
      <c r="Y2" s="10">
        <v>3</v>
      </c>
      <c r="Z2" s="10">
        <v>3</v>
      </c>
    </row>
    <row r="3" spans="1:26">
      <c r="A3" s="2" t="s">
        <v>110</v>
      </c>
      <c r="B3" s="2" t="s">
        <v>38</v>
      </c>
      <c r="C3" s="10">
        <v>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  <c r="I3" s="10">
        <v>3</v>
      </c>
      <c r="J3" s="10">
        <v>3</v>
      </c>
      <c r="K3" s="10">
        <v>2</v>
      </c>
      <c r="L3" s="10">
        <v>2</v>
      </c>
      <c r="M3" s="10">
        <v>2</v>
      </c>
      <c r="N3" s="10">
        <v>2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2</v>
      </c>
      <c r="V3" s="10">
        <v>2</v>
      </c>
      <c r="W3" s="10">
        <v>2</v>
      </c>
      <c r="X3" s="10">
        <v>2</v>
      </c>
      <c r="Y3" s="10">
        <v>3</v>
      </c>
      <c r="Z3" s="10">
        <v>3</v>
      </c>
    </row>
    <row r="4" spans="1:26">
      <c r="A4" s="2" t="s">
        <v>110</v>
      </c>
      <c r="B4" s="2" t="s">
        <v>39</v>
      </c>
      <c r="C4" s="10">
        <v>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  <c r="I4" s="10">
        <v>3</v>
      </c>
      <c r="J4" s="10">
        <v>3</v>
      </c>
      <c r="K4" s="10">
        <v>3</v>
      </c>
      <c r="L4" s="10">
        <v>3</v>
      </c>
      <c r="M4" s="10">
        <v>3</v>
      </c>
      <c r="N4" s="10">
        <v>3</v>
      </c>
      <c r="O4" s="10">
        <v>3</v>
      </c>
      <c r="P4" s="10">
        <v>3</v>
      </c>
      <c r="Q4" s="10">
        <v>3</v>
      </c>
      <c r="R4" s="10">
        <v>3</v>
      </c>
      <c r="S4" s="10">
        <v>3</v>
      </c>
      <c r="T4" s="10">
        <v>3</v>
      </c>
      <c r="U4" s="10">
        <v>3</v>
      </c>
      <c r="V4" s="10">
        <v>3</v>
      </c>
      <c r="W4" s="10">
        <v>3</v>
      </c>
      <c r="X4" s="10">
        <v>3</v>
      </c>
      <c r="Y4" s="10">
        <v>3</v>
      </c>
      <c r="Z4" s="10">
        <v>3</v>
      </c>
    </row>
    <row r="5" spans="1:26">
      <c r="A5" s="2" t="s">
        <v>111</v>
      </c>
      <c r="B5" s="10" t="s">
        <v>37</v>
      </c>
      <c r="C5" s="10">
        <v>3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  <c r="I5" s="10">
        <v>3</v>
      </c>
      <c r="J5" s="10">
        <v>3</v>
      </c>
      <c r="K5" s="10">
        <v>2</v>
      </c>
      <c r="L5" s="10">
        <v>2</v>
      </c>
      <c r="M5" s="10">
        <v>2</v>
      </c>
      <c r="N5" s="10">
        <v>2</v>
      </c>
      <c r="O5" s="10">
        <v>2</v>
      </c>
      <c r="P5" s="10">
        <v>2</v>
      </c>
      <c r="Q5" s="10">
        <v>2</v>
      </c>
      <c r="R5" s="10">
        <v>2</v>
      </c>
      <c r="S5" s="10">
        <v>2</v>
      </c>
      <c r="T5" s="10">
        <v>2</v>
      </c>
      <c r="U5" s="10">
        <v>2</v>
      </c>
      <c r="V5" s="10">
        <v>2</v>
      </c>
      <c r="W5" s="10">
        <v>2</v>
      </c>
      <c r="X5" s="10">
        <v>2</v>
      </c>
      <c r="Y5" s="10">
        <v>3</v>
      </c>
      <c r="Z5" s="10">
        <v>3</v>
      </c>
    </row>
    <row r="6" spans="1:26">
      <c r="A6" s="2" t="s">
        <v>111</v>
      </c>
      <c r="B6" s="10" t="s">
        <v>38</v>
      </c>
      <c r="C6" s="10">
        <v>3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  <c r="I6" s="10">
        <v>3</v>
      </c>
      <c r="J6" s="10">
        <v>3</v>
      </c>
      <c r="K6" s="10">
        <v>2</v>
      </c>
      <c r="L6" s="10">
        <v>2</v>
      </c>
      <c r="M6" s="10">
        <v>2</v>
      </c>
      <c r="N6" s="10">
        <v>2</v>
      </c>
      <c r="O6" s="10">
        <v>2</v>
      </c>
      <c r="P6" s="10">
        <v>2</v>
      </c>
      <c r="Q6" s="10">
        <v>2</v>
      </c>
      <c r="R6" s="10">
        <v>2</v>
      </c>
      <c r="S6" s="10">
        <v>2</v>
      </c>
      <c r="T6" s="10">
        <v>2</v>
      </c>
      <c r="U6" s="10">
        <v>2</v>
      </c>
      <c r="V6" s="10">
        <v>2</v>
      </c>
      <c r="W6" s="10">
        <v>2</v>
      </c>
      <c r="X6" s="10">
        <v>2</v>
      </c>
      <c r="Y6" s="10">
        <v>3</v>
      </c>
      <c r="Z6" s="10">
        <v>3</v>
      </c>
    </row>
    <row r="7" spans="1:26">
      <c r="A7" s="2" t="s">
        <v>111</v>
      </c>
      <c r="B7" s="10" t="s">
        <v>39</v>
      </c>
      <c r="C7" s="10">
        <v>3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  <c r="I7" s="10">
        <v>3</v>
      </c>
      <c r="J7" s="10">
        <v>3</v>
      </c>
      <c r="K7" s="10">
        <v>3</v>
      </c>
      <c r="L7" s="10">
        <v>3</v>
      </c>
      <c r="M7" s="10">
        <v>3</v>
      </c>
      <c r="N7" s="10">
        <v>3</v>
      </c>
      <c r="O7" s="10">
        <v>3</v>
      </c>
      <c r="P7" s="10">
        <v>3</v>
      </c>
      <c r="Q7" s="10">
        <v>3</v>
      </c>
      <c r="R7" s="10">
        <v>3</v>
      </c>
      <c r="S7" s="10">
        <v>3</v>
      </c>
      <c r="T7" s="10">
        <v>3</v>
      </c>
      <c r="U7" s="10">
        <v>3</v>
      </c>
      <c r="V7" s="10">
        <v>3</v>
      </c>
      <c r="W7" s="10">
        <v>3</v>
      </c>
      <c r="X7" s="10">
        <v>3</v>
      </c>
      <c r="Y7" s="10">
        <v>3</v>
      </c>
      <c r="Z7" s="10">
        <v>3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13"/>
  <sheetViews>
    <sheetView workbookViewId="0"/>
  </sheetViews>
  <sheetFormatPr defaultColWidth="8.7109375" defaultRowHeight="15"/>
  <sheetData>
    <row r="1" spans="1:3">
      <c r="B1" t="s">
        <v>110</v>
      </c>
      <c r="C1" t="s">
        <v>111</v>
      </c>
    </row>
    <row r="2" spans="1:3">
      <c r="A2" t="s">
        <v>24</v>
      </c>
      <c r="B2">
        <v>0</v>
      </c>
      <c r="C2">
        <v>1</v>
      </c>
    </row>
    <row r="3" spans="1:3">
      <c r="A3" t="s">
        <v>25</v>
      </c>
      <c r="B3">
        <v>0</v>
      </c>
      <c r="C3">
        <v>1</v>
      </c>
    </row>
    <row r="4" spans="1:3">
      <c r="A4" t="s">
        <v>26</v>
      </c>
      <c r="B4">
        <v>0</v>
      </c>
      <c r="C4">
        <v>1</v>
      </c>
    </row>
    <row r="5" spans="1:3">
      <c r="A5" t="s">
        <v>27</v>
      </c>
      <c r="B5">
        <v>0</v>
      </c>
      <c r="C5">
        <v>1</v>
      </c>
    </row>
    <row r="6" spans="1:3">
      <c r="A6" t="s">
        <v>28</v>
      </c>
      <c r="B6">
        <v>1</v>
      </c>
      <c r="C6">
        <v>0</v>
      </c>
    </row>
    <row r="7" spans="1:3">
      <c r="A7" t="s">
        <v>29</v>
      </c>
      <c r="B7">
        <v>1</v>
      </c>
      <c r="C7">
        <v>0</v>
      </c>
    </row>
    <row r="8" spans="1:3">
      <c r="A8" t="s">
        <v>30</v>
      </c>
      <c r="B8">
        <v>1</v>
      </c>
      <c r="C8">
        <v>0</v>
      </c>
    </row>
    <row r="9" spans="1:3">
      <c r="A9" t="s">
        <v>31</v>
      </c>
      <c r="B9">
        <v>1</v>
      </c>
      <c r="C9">
        <v>0</v>
      </c>
    </row>
    <row r="10" spans="1:3">
      <c r="A10" t="s">
        <v>32</v>
      </c>
      <c r="B10">
        <v>1</v>
      </c>
      <c r="C10">
        <v>0</v>
      </c>
    </row>
    <row r="11" spans="1:3">
      <c r="A11" t="s">
        <v>33</v>
      </c>
      <c r="B11">
        <v>1</v>
      </c>
      <c r="C11">
        <v>0</v>
      </c>
    </row>
    <row r="12" spans="1:3">
      <c r="A12" t="s">
        <v>34</v>
      </c>
      <c r="B12">
        <v>0</v>
      </c>
      <c r="C12">
        <v>1</v>
      </c>
    </row>
    <row r="13" spans="1:3">
      <c r="A13" t="s">
        <v>35</v>
      </c>
      <c r="B13">
        <v>0</v>
      </c>
      <c r="C13">
        <v>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13"/>
  <sheetViews>
    <sheetView workbookViewId="0"/>
  </sheetViews>
  <sheetFormatPr defaultColWidth="8.7109375" defaultRowHeight="15"/>
  <sheetData>
    <row r="1" spans="1:6">
      <c r="B1" t="s">
        <v>118</v>
      </c>
      <c r="C1" t="s">
        <v>119</v>
      </c>
      <c r="D1" t="s">
        <v>120</v>
      </c>
      <c r="E1" t="s">
        <v>121</v>
      </c>
      <c r="F1" t="s">
        <v>122</v>
      </c>
    </row>
    <row r="2" spans="1:6">
      <c r="A2" t="s">
        <v>24</v>
      </c>
      <c r="B2">
        <v>0</v>
      </c>
      <c r="C2" s="19">
        <v>0</v>
      </c>
      <c r="D2" s="19">
        <v>0</v>
      </c>
      <c r="E2" s="19">
        <v>0</v>
      </c>
      <c r="F2" s="19">
        <v>0</v>
      </c>
    </row>
    <row r="3" spans="1:6">
      <c r="A3" t="s">
        <v>25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</row>
    <row r="4" spans="1:6">
      <c r="A4" t="s">
        <v>26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</row>
    <row r="5" spans="1:6">
      <c r="A5" t="s">
        <v>27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</row>
    <row r="6" spans="1:6">
      <c r="A6" t="s">
        <v>28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</row>
    <row r="7" spans="1:6">
      <c r="A7" t="s">
        <v>29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</row>
    <row r="8" spans="1:6">
      <c r="A8" t="s">
        <v>30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</row>
    <row r="9" spans="1:6">
      <c r="A9" t="s">
        <v>31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</row>
    <row r="10" spans="1:6">
      <c r="A10" t="s">
        <v>32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</row>
    <row r="11" spans="1:6">
      <c r="A11" t="s">
        <v>33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</row>
    <row r="12" spans="1:6">
      <c r="A12" t="s">
        <v>34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</row>
    <row r="13" spans="1:6">
      <c r="A13" t="s">
        <v>35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B6"/>
  <sheetViews>
    <sheetView workbookViewId="0"/>
  </sheetViews>
  <sheetFormatPr defaultColWidth="8.7109375" defaultRowHeight="15"/>
  <cols>
    <col min="1" max="1" width="12.85546875" bestFit="1" customWidth="1"/>
    <col min="2" max="2" width="10" bestFit="1" customWidth="1"/>
  </cols>
  <sheetData>
    <row r="1" spans="1:2">
      <c r="A1" t="s">
        <v>215</v>
      </c>
      <c r="B1">
        <v>0</v>
      </c>
    </row>
    <row r="2" spans="1:2">
      <c r="A2" t="s">
        <v>216</v>
      </c>
      <c r="B2">
        <v>0</v>
      </c>
    </row>
    <row r="3" spans="1:2">
      <c r="A3" t="s">
        <v>217</v>
      </c>
      <c r="B3">
        <v>0</v>
      </c>
    </row>
    <row r="4" spans="1:2">
      <c r="A4" t="s">
        <v>218</v>
      </c>
      <c r="B4">
        <v>0</v>
      </c>
    </row>
    <row r="5" spans="1:2">
      <c r="A5" t="s">
        <v>219</v>
      </c>
      <c r="B5">
        <v>0</v>
      </c>
    </row>
    <row r="6" spans="1:2">
      <c r="A6" s="19" t="s">
        <v>727</v>
      </c>
      <c r="B6" s="19">
        <v>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G13"/>
  <sheetViews>
    <sheetView zoomScaleNormal="100" workbookViewId="0"/>
  </sheetViews>
  <sheetFormatPr defaultColWidth="8.7109375" defaultRowHeight="15"/>
  <cols>
    <col min="1" max="1" width="10.85546875" bestFit="1" customWidth="1"/>
    <col min="4" max="4" width="9.28515625" bestFit="1" customWidth="1"/>
    <col min="5" max="5" width="16.5703125" bestFit="1" customWidth="1"/>
    <col min="6" max="6" width="16" bestFit="1" customWidth="1"/>
    <col min="7" max="7" width="20.140625" bestFit="1" customWidth="1"/>
  </cols>
  <sheetData>
    <row r="1" spans="1:7">
      <c r="A1" s="2" t="s">
        <v>289</v>
      </c>
      <c r="B1" s="3" t="s">
        <v>38</v>
      </c>
      <c r="C1" s="3" t="s">
        <v>37</v>
      </c>
      <c r="D1" s="3" t="s">
        <v>39</v>
      </c>
      <c r="E1" s="2" t="s">
        <v>52</v>
      </c>
      <c r="F1" s="2" t="s">
        <v>53</v>
      </c>
      <c r="G1" s="2" t="s">
        <v>54</v>
      </c>
    </row>
    <row r="2" spans="1:7">
      <c r="A2" t="s">
        <v>24</v>
      </c>
      <c r="B2">
        <v>3</v>
      </c>
      <c r="C2">
        <v>20</v>
      </c>
      <c r="D2">
        <v>8</v>
      </c>
      <c r="E2">
        <v>0</v>
      </c>
      <c r="F2">
        <v>0</v>
      </c>
      <c r="G2">
        <v>0</v>
      </c>
    </row>
    <row r="3" spans="1:7">
      <c r="A3" t="s">
        <v>25</v>
      </c>
      <c r="B3">
        <v>3</v>
      </c>
      <c r="C3">
        <v>17</v>
      </c>
      <c r="D3">
        <v>8</v>
      </c>
      <c r="E3">
        <v>0</v>
      </c>
      <c r="F3">
        <v>0</v>
      </c>
      <c r="G3">
        <v>0</v>
      </c>
    </row>
    <row r="4" spans="1:7">
      <c r="A4" t="s">
        <v>26</v>
      </c>
      <c r="B4">
        <v>3</v>
      </c>
      <c r="C4">
        <v>18</v>
      </c>
      <c r="D4">
        <v>10</v>
      </c>
      <c r="E4">
        <v>0</v>
      </c>
      <c r="F4">
        <v>0</v>
      </c>
      <c r="G4">
        <v>0</v>
      </c>
    </row>
    <row r="5" spans="1:7">
      <c r="A5" t="s">
        <v>27</v>
      </c>
      <c r="B5">
        <v>3</v>
      </c>
      <c r="C5">
        <v>19</v>
      </c>
      <c r="D5">
        <v>8</v>
      </c>
      <c r="E5">
        <v>0</v>
      </c>
      <c r="F5">
        <v>0</v>
      </c>
      <c r="G5">
        <v>0</v>
      </c>
    </row>
    <row r="6" spans="1:7">
      <c r="A6" t="s">
        <v>28</v>
      </c>
      <c r="B6">
        <v>3</v>
      </c>
      <c r="C6">
        <v>20</v>
      </c>
      <c r="D6">
        <v>8</v>
      </c>
      <c r="E6">
        <v>0</v>
      </c>
      <c r="F6">
        <v>0</v>
      </c>
      <c r="G6">
        <v>0</v>
      </c>
    </row>
    <row r="7" spans="1:7">
      <c r="A7" t="s">
        <v>29</v>
      </c>
      <c r="B7">
        <v>3</v>
      </c>
      <c r="C7">
        <v>17</v>
      </c>
      <c r="D7">
        <v>10</v>
      </c>
      <c r="E7">
        <v>0</v>
      </c>
      <c r="F7">
        <v>0</v>
      </c>
      <c r="G7">
        <v>0</v>
      </c>
    </row>
    <row r="8" spans="1:7">
      <c r="A8" t="s">
        <v>30</v>
      </c>
      <c r="B8">
        <v>3</v>
      </c>
      <c r="C8">
        <v>20</v>
      </c>
      <c r="D8">
        <v>8</v>
      </c>
      <c r="E8">
        <v>0</v>
      </c>
      <c r="F8">
        <v>0</v>
      </c>
      <c r="G8">
        <v>0</v>
      </c>
    </row>
    <row r="9" spans="1:7">
      <c r="A9" t="s">
        <v>31</v>
      </c>
      <c r="B9">
        <v>3</v>
      </c>
      <c r="C9">
        <v>19</v>
      </c>
      <c r="D9">
        <v>9</v>
      </c>
      <c r="E9">
        <v>0</v>
      </c>
      <c r="F9">
        <v>0</v>
      </c>
      <c r="G9">
        <v>0</v>
      </c>
    </row>
    <row r="10" spans="1:7">
      <c r="A10" t="s">
        <v>32</v>
      </c>
      <c r="B10">
        <v>3</v>
      </c>
      <c r="C10">
        <v>18</v>
      </c>
      <c r="D10">
        <v>9</v>
      </c>
      <c r="E10">
        <v>0</v>
      </c>
      <c r="F10">
        <v>0</v>
      </c>
      <c r="G10">
        <v>0</v>
      </c>
    </row>
    <row r="11" spans="1:7">
      <c r="A11" t="s">
        <v>33</v>
      </c>
      <c r="B11">
        <v>3</v>
      </c>
      <c r="C11">
        <v>20</v>
      </c>
      <c r="D11">
        <v>8</v>
      </c>
      <c r="E11">
        <v>0</v>
      </c>
      <c r="F11">
        <v>0</v>
      </c>
      <c r="G11">
        <v>0</v>
      </c>
    </row>
    <row r="12" spans="1:7">
      <c r="A12" t="s">
        <v>34</v>
      </c>
      <c r="B12">
        <v>3</v>
      </c>
      <c r="C12">
        <v>18</v>
      </c>
      <c r="D12">
        <v>9</v>
      </c>
      <c r="E12">
        <v>0</v>
      </c>
      <c r="F12">
        <v>0</v>
      </c>
      <c r="G12">
        <v>0</v>
      </c>
    </row>
    <row r="13" spans="1:7">
      <c r="A13" t="s">
        <v>35</v>
      </c>
      <c r="B13">
        <v>3</v>
      </c>
      <c r="C13">
        <v>19</v>
      </c>
      <c r="D13">
        <v>9</v>
      </c>
      <c r="E13">
        <v>0</v>
      </c>
      <c r="F13">
        <v>0</v>
      </c>
      <c r="G13"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Z37"/>
  <sheetViews>
    <sheetView workbookViewId="0"/>
  </sheetViews>
  <sheetFormatPr defaultColWidth="8.7109375" defaultRowHeight="15"/>
  <sheetData>
    <row r="1" spans="1:26">
      <c r="B1" s="2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 t="s">
        <v>24</v>
      </c>
      <c r="B2" t="s">
        <v>126</v>
      </c>
      <c r="C2" s="10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</row>
    <row r="3" spans="1:26">
      <c r="A3" t="s">
        <v>24</v>
      </c>
      <c r="B3" t="s">
        <v>127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pans="1:26">
      <c r="A4" t="s">
        <v>24</v>
      </c>
      <c r="B4" t="s">
        <v>128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pans="1:26">
      <c r="A5" t="s">
        <v>25</v>
      </c>
      <c r="B5" t="s">
        <v>126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pans="1:26">
      <c r="A6" t="s">
        <v>25</v>
      </c>
      <c r="B6" t="s">
        <v>127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pans="1:26">
      <c r="A7" t="s">
        <v>25</v>
      </c>
      <c r="B7" t="s">
        <v>128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</row>
    <row r="8" spans="1:26">
      <c r="A8" t="s">
        <v>26</v>
      </c>
      <c r="B8" t="s">
        <v>126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</row>
    <row r="9" spans="1:26">
      <c r="A9" t="s">
        <v>26</v>
      </c>
      <c r="B9" t="s">
        <v>127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</row>
    <row r="10" spans="1:26">
      <c r="A10" t="s">
        <v>26</v>
      </c>
      <c r="B10" t="s">
        <v>128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</row>
    <row r="11" spans="1:26">
      <c r="A11" t="s">
        <v>27</v>
      </c>
      <c r="B11" t="s">
        <v>126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</row>
    <row r="12" spans="1:26">
      <c r="A12" t="s">
        <v>27</v>
      </c>
      <c r="B12" t="s">
        <v>127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</row>
    <row r="13" spans="1:26">
      <c r="A13" t="s">
        <v>27</v>
      </c>
      <c r="B13" t="s">
        <v>128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</row>
    <row r="14" spans="1:26">
      <c r="A14" t="s">
        <v>28</v>
      </c>
      <c r="B14" t="s">
        <v>126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</row>
    <row r="15" spans="1:26">
      <c r="A15" t="s">
        <v>28</v>
      </c>
      <c r="B15" t="s">
        <v>127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</row>
    <row r="16" spans="1:26">
      <c r="A16" t="s">
        <v>28</v>
      </c>
      <c r="B16" t="s">
        <v>128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</row>
    <row r="17" spans="1:26">
      <c r="A17" t="s">
        <v>29</v>
      </c>
      <c r="B17" t="s">
        <v>126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</row>
    <row r="18" spans="1:26">
      <c r="A18" t="s">
        <v>29</v>
      </c>
      <c r="B18" t="s">
        <v>127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</row>
    <row r="19" spans="1:26">
      <c r="A19" t="s">
        <v>29</v>
      </c>
      <c r="B19" t="s">
        <v>128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</row>
    <row r="20" spans="1:26">
      <c r="A20" t="s">
        <v>30</v>
      </c>
      <c r="B20" t="s">
        <v>126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</row>
    <row r="21" spans="1:26">
      <c r="A21" t="s">
        <v>30</v>
      </c>
      <c r="B21" t="s">
        <v>127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</row>
    <row r="22" spans="1:26">
      <c r="A22" t="s">
        <v>30</v>
      </c>
      <c r="B22" t="s">
        <v>128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</row>
    <row r="23" spans="1:26">
      <c r="A23" t="s">
        <v>31</v>
      </c>
      <c r="B23" t="s">
        <v>126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</row>
    <row r="24" spans="1:26">
      <c r="A24" t="s">
        <v>31</v>
      </c>
      <c r="B24" t="s">
        <v>127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</row>
    <row r="25" spans="1:26">
      <c r="A25" t="s">
        <v>31</v>
      </c>
      <c r="B25" t="s">
        <v>128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</row>
    <row r="26" spans="1:26">
      <c r="A26" t="s">
        <v>32</v>
      </c>
      <c r="B26" t="s">
        <v>126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</row>
    <row r="27" spans="1:26">
      <c r="A27" t="s">
        <v>32</v>
      </c>
      <c r="B27" t="s">
        <v>127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</row>
    <row r="28" spans="1:26">
      <c r="A28" t="s">
        <v>32</v>
      </c>
      <c r="B28" t="s">
        <v>128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</row>
    <row r="29" spans="1:26">
      <c r="A29" t="s">
        <v>33</v>
      </c>
      <c r="B29" t="s">
        <v>126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</row>
    <row r="30" spans="1:26">
      <c r="A30" t="s">
        <v>33</v>
      </c>
      <c r="B30" t="s">
        <v>127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</row>
    <row r="31" spans="1:26">
      <c r="A31" t="s">
        <v>33</v>
      </c>
      <c r="B31" t="s">
        <v>128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</row>
    <row r="32" spans="1:26">
      <c r="A32" t="s">
        <v>34</v>
      </c>
      <c r="B32" t="s">
        <v>126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</row>
    <row r="33" spans="1:26">
      <c r="A33" t="s">
        <v>34</v>
      </c>
      <c r="B33" t="s">
        <v>127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</row>
    <row r="34" spans="1:26">
      <c r="A34" t="s">
        <v>34</v>
      </c>
      <c r="B34" t="s">
        <v>128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</row>
    <row r="35" spans="1:26">
      <c r="A35" t="s">
        <v>35</v>
      </c>
      <c r="B35" t="s">
        <v>126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</row>
    <row r="36" spans="1:26">
      <c r="A36" t="s">
        <v>35</v>
      </c>
      <c r="B36" t="s">
        <v>127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</row>
    <row r="37" spans="1:26">
      <c r="A37" t="s">
        <v>35</v>
      </c>
      <c r="B37" t="s">
        <v>128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5" sqref="A5"/>
    </sheetView>
  </sheetViews>
  <sheetFormatPr defaultColWidth="9.140625" defaultRowHeight="15"/>
  <cols>
    <col min="1" max="1" width="19.5703125" style="19" bestFit="1" customWidth="1"/>
    <col min="2" max="16384" width="9.140625" style="19"/>
  </cols>
  <sheetData>
    <row r="1" spans="1:14">
      <c r="A1" s="19" t="s">
        <v>512</v>
      </c>
      <c r="B1" s="19" t="s">
        <v>426</v>
      </c>
      <c r="C1" s="19" t="s">
        <v>148</v>
      </c>
      <c r="D1" s="19" t="s">
        <v>149</v>
      </c>
      <c r="E1" s="19" t="s">
        <v>499</v>
      </c>
      <c r="F1" s="19" t="s">
        <v>500</v>
      </c>
      <c r="G1" s="19" t="s">
        <v>501</v>
      </c>
      <c r="H1" s="19" t="s">
        <v>502</v>
      </c>
      <c r="I1" s="19" t="s">
        <v>503</v>
      </c>
      <c r="J1" s="19" t="s">
        <v>504</v>
      </c>
      <c r="K1" s="19" t="s">
        <v>513</v>
      </c>
      <c r="L1" s="19" t="s">
        <v>514</v>
      </c>
      <c r="M1" s="19" t="s">
        <v>515</v>
      </c>
      <c r="N1" s="19" t="s">
        <v>516</v>
      </c>
    </row>
    <row r="2" spans="1:14">
      <c r="A2" s="19" t="s">
        <v>517</v>
      </c>
      <c r="B2" s="19">
        <v>100</v>
      </c>
      <c r="C2" s="19">
        <v>20</v>
      </c>
      <c r="D2" s="19">
        <v>200</v>
      </c>
      <c r="E2" s="19">
        <v>-1</v>
      </c>
      <c r="F2" s="19">
        <v>-1.2533333333333334</v>
      </c>
      <c r="G2" s="19">
        <v>-0.8</v>
      </c>
      <c r="H2" s="19">
        <v>-0.8533333333333335</v>
      </c>
      <c r="I2" s="19">
        <v>0</v>
      </c>
      <c r="J2" s="19">
        <v>0</v>
      </c>
      <c r="K2" s="19">
        <v>0.8</v>
      </c>
      <c r="L2" s="19">
        <v>0.75</v>
      </c>
      <c r="M2" s="19">
        <v>1</v>
      </c>
      <c r="N2" s="19">
        <v>0.85</v>
      </c>
    </row>
    <row r="3" spans="1:14">
      <c r="A3" s="19" t="s">
        <v>518</v>
      </c>
      <c r="B3" s="19">
        <v>200</v>
      </c>
      <c r="C3" s="19">
        <v>20</v>
      </c>
      <c r="D3" s="19">
        <v>180</v>
      </c>
      <c r="E3" s="19">
        <v>-1</v>
      </c>
      <c r="F3" s="19">
        <v>-1.2533333333333334</v>
      </c>
      <c r="G3" s="19">
        <v>-0.8</v>
      </c>
      <c r="H3" s="19">
        <v>-0.8533333333333335</v>
      </c>
      <c r="I3" s="19">
        <v>0</v>
      </c>
      <c r="J3" s="19">
        <v>0</v>
      </c>
      <c r="K3" s="19">
        <v>0.8</v>
      </c>
      <c r="L3" s="19">
        <v>0.75</v>
      </c>
      <c r="M3" s="19">
        <v>1</v>
      </c>
      <c r="N3" s="19">
        <v>0.85</v>
      </c>
    </row>
    <row r="4" spans="1:14">
      <c r="A4" s="19" t="s">
        <v>519</v>
      </c>
      <c r="B4" s="19">
        <v>500</v>
      </c>
      <c r="C4" s="19">
        <v>20</v>
      </c>
      <c r="D4" s="19">
        <v>150</v>
      </c>
      <c r="E4" s="19">
        <v>-1</v>
      </c>
      <c r="F4" s="19">
        <v>-1.2533333333333334</v>
      </c>
      <c r="G4" s="19">
        <v>-0.8</v>
      </c>
      <c r="H4" s="19">
        <v>-0.8533333333333335</v>
      </c>
      <c r="I4" s="19">
        <v>0</v>
      </c>
      <c r="J4" s="19">
        <v>0</v>
      </c>
      <c r="K4" s="19">
        <v>0.8</v>
      </c>
      <c r="L4" s="19">
        <v>0.75</v>
      </c>
      <c r="M4" s="19">
        <v>1</v>
      </c>
      <c r="N4" s="19">
        <v>0.85</v>
      </c>
    </row>
    <row r="5" spans="1:14">
      <c r="A5" s="19" t="s">
        <v>520</v>
      </c>
      <c r="B5" s="19">
        <v>1000</v>
      </c>
      <c r="C5" s="19">
        <v>20</v>
      </c>
      <c r="D5" s="19">
        <v>130</v>
      </c>
      <c r="E5" s="19">
        <v>-1</v>
      </c>
      <c r="F5" s="19">
        <v>-1.2533333333333334</v>
      </c>
      <c r="G5" s="19">
        <v>-0.8</v>
      </c>
      <c r="H5" s="19">
        <v>-0.8533333333333335</v>
      </c>
      <c r="I5" s="19">
        <v>0</v>
      </c>
      <c r="J5" s="19">
        <v>0</v>
      </c>
      <c r="K5" s="19">
        <v>0.8</v>
      </c>
      <c r="L5" s="19">
        <v>0.75</v>
      </c>
      <c r="M5" s="19">
        <v>1</v>
      </c>
      <c r="N5" s="19">
        <v>0.85</v>
      </c>
    </row>
    <row r="6" spans="1:14">
      <c r="A6" s="19" t="s">
        <v>521</v>
      </c>
      <c r="B6" s="19">
        <v>2000</v>
      </c>
      <c r="C6" s="19">
        <v>20</v>
      </c>
      <c r="D6" s="19">
        <v>100</v>
      </c>
      <c r="E6" s="19">
        <v>-1</v>
      </c>
      <c r="F6" s="19">
        <v>-1.2533333333333334</v>
      </c>
      <c r="G6" s="19">
        <v>-0.8</v>
      </c>
      <c r="H6" s="19">
        <v>-0.8533333333333335</v>
      </c>
      <c r="I6" s="19">
        <v>0</v>
      </c>
      <c r="J6" s="19">
        <v>0</v>
      </c>
      <c r="K6" s="19">
        <v>0.8</v>
      </c>
      <c r="L6" s="19">
        <v>0.75</v>
      </c>
      <c r="M6" s="19">
        <v>1</v>
      </c>
      <c r="N6" s="19">
        <v>0.85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/>
  </sheetViews>
  <sheetFormatPr defaultColWidth="9.140625" defaultRowHeight="15"/>
  <cols>
    <col min="1" max="1" width="10.85546875" style="26" bestFit="1" customWidth="1"/>
    <col min="2" max="2" width="9.140625" style="26"/>
    <col min="3" max="3" width="12.85546875" style="25" bestFit="1" customWidth="1"/>
    <col min="4" max="4" width="8.42578125" style="25" bestFit="1" customWidth="1"/>
    <col min="5" max="16384" width="9.140625" style="25"/>
  </cols>
  <sheetData>
    <row r="1" spans="1:4">
      <c r="C1" s="25" t="s">
        <v>728</v>
      </c>
      <c r="D1" s="25" t="s">
        <v>729</v>
      </c>
    </row>
    <row r="2" spans="1:4">
      <c r="A2" s="26" t="s">
        <v>24</v>
      </c>
      <c r="B2" s="26" t="s">
        <v>730</v>
      </c>
      <c r="C2" s="25">
        <v>0</v>
      </c>
      <c r="D2" s="25">
        <v>0</v>
      </c>
    </row>
    <row r="3" spans="1:4">
      <c r="A3" s="26" t="s">
        <v>24</v>
      </c>
      <c r="B3" s="26" t="s">
        <v>731</v>
      </c>
      <c r="C3" s="25">
        <v>0</v>
      </c>
      <c r="D3" s="25">
        <v>0</v>
      </c>
    </row>
    <row r="4" spans="1:4">
      <c r="A4" s="26" t="s">
        <v>24</v>
      </c>
      <c r="B4" s="26" t="s">
        <v>732</v>
      </c>
      <c r="C4" s="25">
        <v>0</v>
      </c>
      <c r="D4" s="25">
        <v>0</v>
      </c>
    </row>
    <row r="5" spans="1:4">
      <c r="A5" s="26" t="s">
        <v>25</v>
      </c>
      <c r="B5" s="26" t="s">
        <v>730</v>
      </c>
      <c r="C5" s="25">
        <v>0</v>
      </c>
      <c r="D5" s="25">
        <v>0</v>
      </c>
    </row>
    <row r="6" spans="1:4">
      <c r="A6" s="26" t="s">
        <v>25</v>
      </c>
      <c r="B6" s="26" t="s">
        <v>731</v>
      </c>
      <c r="C6" s="25">
        <v>0</v>
      </c>
      <c r="D6" s="25">
        <v>0</v>
      </c>
    </row>
    <row r="7" spans="1:4">
      <c r="A7" s="26" t="s">
        <v>25</v>
      </c>
      <c r="B7" s="26" t="s">
        <v>732</v>
      </c>
      <c r="C7" s="25">
        <v>0</v>
      </c>
      <c r="D7" s="25">
        <v>0</v>
      </c>
    </row>
    <row r="8" spans="1:4">
      <c r="A8" s="26" t="s">
        <v>26</v>
      </c>
      <c r="B8" s="26" t="s">
        <v>730</v>
      </c>
      <c r="C8" s="25">
        <v>0</v>
      </c>
      <c r="D8" s="25">
        <v>0</v>
      </c>
    </row>
    <row r="9" spans="1:4">
      <c r="A9" s="26" t="s">
        <v>26</v>
      </c>
      <c r="B9" s="26" t="s">
        <v>731</v>
      </c>
      <c r="C9" s="25">
        <v>0</v>
      </c>
      <c r="D9" s="25">
        <v>0</v>
      </c>
    </row>
    <row r="10" spans="1:4">
      <c r="A10" s="26" t="s">
        <v>26</v>
      </c>
      <c r="B10" s="26" t="s">
        <v>732</v>
      </c>
      <c r="C10" s="25">
        <v>0</v>
      </c>
      <c r="D10" s="25">
        <v>0</v>
      </c>
    </row>
    <row r="11" spans="1:4">
      <c r="A11" s="26" t="s">
        <v>27</v>
      </c>
      <c r="B11" s="26" t="s">
        <v>730</v>
      </c>
      <c r="C11" s="25">
        <v>0</v>
      </c>
      <c r="D11" s="25">
        <v>0</v>
      </c>
    </row>
    <row r="12" spans="1:4">
      <c r="A12" s="26" t="s">
        <v>27</v>
      </c>
      <c r="B12" s="26" t="s">
        <v>731</v>
      </c>
      <c r="C12" s="25">
        <v>0</v>
      </c>
      <c r="D12" s="25">
        <v>0</v>
      </c>
    </row>
    <row r="13" spans="1:4">
      <c r="A13" s="26" t="s">
        <v>27</v>
      </c>
      <c r="B13" s="26" t="s">
        <v>732</v>
      </c>
      <c r="C13" s="25">
        <v>0</v>
      </c>
      <c r="D13" s="25">
        <v>0</v>
      </c>
    </row>
    <row r="14" spans="1:4">
      <c r="A14" s="26" t="s">
        <v>28</v>
      </c>
      <c r="B14" s="26" t="s">
        <v>730</v>
      </c>
      <c r="C14" s="25">
        <v>0</v>
      </c>
      <c r="D14" s="25">
        <v>0</v>
      </c>
    </row>
    <row r="15" spans="1:4">
      <c r="A15" s="26" t="s">
        <v>28</v>
      </c>
      <c r="B15" s="26" t="s">
        <v>731</v>
      </c>
      <c r="C15" s="25">
        <v>0</v>
      </c>
      <c r="D15" s="25">
        <v>0</v>
      </c>
    </row>
    <row r="16" spans="1:4">
      <c r="A16" s="26" t="s">
        <v>28</v>
      </c>
      <c r="B16" s="26" t="s">
        <v>732</v>
      </c>
      <c r="C16" s="25">
        <v>0</v>
      </c>
      <c r="D16" s="25">
        <v>0</v>
      </c>
    </row>
    <row r="17" spans="1:4">
      <c r="A17" s="26" t="s">
        <v>29</v>
      </c>
      <c r="B17" s="26" t="s">
        <v>730</v>
      </c>
      <c r="C17" s="25">
        <v>0</v>
      </c>
      <c r="D17" s="25">
        <v>0</v>
      </c>
    </row>
    <row r="18" spans="1:4">
      <c r="A18" s="26" t="s">
        <v>29</v>
      </c>
      <c r="B18" s="26" t="s">
        <v>731</v>
      </c>
      <c r="C18" s="25">
        <v>0</v>
      </c>
      <c r="D18" s="25">
        <v>0</v>
      </c>
    </row>
    <row r="19" spans="1:4">
      <c r="A19" s="26" t="s">
        <v>29</v>
      </c>
      <c r="B19" s="26" t="s">
        <v>732</v>
      </c>
      <c r="C19" s="25">
        <v>0</v>
      </c>
      <c r="D19" s="25">
        <v>0</v>
      </c>
    </row>
    <row r="20" spans="1:4">
      <c r="A20" s="26" t="s">
        <v>30</v>
      </c>
      <c r="B20" s="26" t="s">
        <v>730</v>
      </c>
      <c r="C20" s="25">
        <v>0</v>
      </c>
      <c r="D20" s="25">
        <v>0</v>
      </c>
    </row>
    <row r="21" spans="1:4">
      <c r="A21" s="26" t="s">
        <v>30</v>
      </c>
      <c r="B21" s="26" t="s">
        <v>731</v>
      </c>
      <c r="C21" s="25">
        <v>0</v>
      </c>
      <c r="D21" s="25">
        <v>0</v>
      </c>
    </row>
    <row r="22" spans="1:4">
      <c r="A22" s="26" t="s">
        <v>30</v>
      </c>
      <c r="B22" s="26" t="s">
        <v>732</v>
      </c>
      <c r="C22" s="25">
        <v>0</v>
      </c>
      <c r="D22" s="25">
        <v>0</v>
      </c>
    </row>
    <row r="23" spans="1:4">
      <c r="A23" s="26" t="s">
        <v>31</v>
      </c>
      <c r="B23" s="26" t="s">
        <v>730</v>
      </c>
      <c r="C23" s="25">
        <v>0</v>
      </c>
      <c r="D23" s="25">
        <v>0</v>
      </c>
    </row>
    <row r="24" spans="1:4">
      <c r="A24" s="26" t="s">
        <v>31</v>
      </c>
      <c r="B24" s="26" t="s">
        <v>731</v>
      </c>
      <c r="C24" s="25">
        <v>0</v>
      </c>
      <c r="D24" s="25">
        <v>0</v>
      </c>
    </row>
    <row r="25" spans="1:4">
      <c r="A25" s="26" t="s">
        <v>31</v>
      </c>
      <c r="B25" s="26" t="s">
        <v>732</v>
      </c>
      <c r="C25" s="25">
        <v>0</v>
      </c>
      <c r="D25" s="25">
        <v>0</v>
      </c>
    </row>
    <row r="26" spans="1:4">
      <c r="A26" s="26" t="s">
        <v>32</v>
      </c>
      <c r="B26" s="26" t="s">
        <v>730</v>
      </c>
      <c r="C26" s="25">
        <v>0</v>
      </c>
      <c r="D26" s="25">
        <v>0</v>
      </c>
    </row>
    <row r="27" spans="1:4">
      <c r="A27" s="26" t="s">
        <v>32</v>
      </c>
      <c r="B27" s="26" t="s">
        <v>731</v>
      </c>
      <c r="C27" s="25">
        <v>0</v>
      </c>
      <c r="D27" s="25">
        <v>0</v>
      </c>
    </row>
    <row r="28" spans="1:4">
      <c r="A28" s="26" t="s">
        <v>32</v>
      </c>
      <c r="B28" s="26" t="s">
        <v>732</v>
      </c>
      <c r="C28" s="25">
        <v>0</v>
      </c>
      <c r="D28" s="25">
        <v>0</v>
      </c>
    </row>
    <row r="29" spans="1:4">
      <c r="A29" s="26" t="s">
        <v>33</v>
      </c>
      <c r="B29" s="26" t="s">
        <v>730</v>
      </c>
      <c r="C29" s="25">
        <v>0</v>
      </c>
      <c r="D29" s="25">
        <v>0</v>
      </c>
    </row>
    <row r="30" spans="1:4">
      <c r="A30" s="26" t="s">
        <v>33</v>
      </c>
      <c r="B30" s="26" t="s">
        <v>731</v>
      </c>
      <c r="C30" s="25">
        <v>0</v>
      </c>
      <c r="D30" s="25">
        <v>0</v>
      </c>
    </row>
    <row r="31" spans="1:4">
      <c r="A31" s="26" t="s">
        <v>33</v>
      </c>
      <c r="B31" s="26" t="s">
        <v>732</v>
      </c>
      <c r="C31" s="25">
        <v>0</v>
      </c>
      <c r="D31" s="25">
        <v>0</v>
      </c>
    </row>
    <row r="32" spans="1:4">
      <c r="A32" s="26" t="s">
        <v>34</v>
      </c>
      <c r="B32" s="26" t="s">
        <v>730</v>
      </c>
      <c r="C32" s="25">
        <v>0</v>
      </c>
      <c r="D32" s="25">
        <v>0</v>
      </c>
    </row>
    <row r="33" spans="1:4">
      <c r="A33" s="26" t="s">
        <v>34</v>
      </c>
      <c r="B33" s="26" t="s">
        <v>731</v>
      </c>
      <c r="C33" s="25">
        <v>0</v>
      </c>
      <c r="D33" s="25">
        <v>0</v>
      </c>
    </row>
    <row r="34" spans="1:4">
      <c r="A34" s="26" t="s">
        <v>34</v>
      </c>
      <c r="B34" s="26" t="s">
        <v>732</v>
      </c>
      <c r="C34" s="25">
        <v>0</v>
      </c>
      <c r="D34" s="25">
        <v>0</v>
      </c>
    </row>
    <row r="35" spans="1:4">
      <c r="A35" s="26" t="s">
        <v>35</v>
      </c>
      <c r="B35" s="26" t="s">
        <v>730</v>
      </c>
      <c r="C35" s="25">
        <v>0</v>
      </c>
      <c r="D35" s="25">
        <v>0</v>
      </c>
    </row>
    <row r="36" spans="1:4">
      <c r="A36" s="26" t="s">
        <v>35</v>
      </c>
      <c r="B36" s="26" t="s">
        <v>731</v>
      </c>
      <c r="C36" s="25">
        <v>0</v>
      </c>
      <c r="D36" s="25">
        <v>0</v>
      </c>
    </row>
    <row r="37" spans="1:4">
      <c r="A37" s="26" t="s">
        <v>35</v>
      </c>
      <c r="B37" s="26" t="s">
        <v>732</v>
      </c>
      <c r="C37" s="25">
        <v>0</v>
      </c>
      <c r="D37" s="25">
        <v>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:B5"/>
    </sheetView>
  </sheetViews>
  <sheetFormatPr defaultColWidth="8.7109375" defaultRowHeight="15"/>
  <cols>
    <col min="1" max="1" width="18.7109375" customWidth="1"/>
  </cols>
  <sheetData>
    <row r="1" spans="1:2">
      <c r="A1" s="19" t="s">
        <v>760</v>
      </c>
      <c r="B1" s="25">
        <v>10</v>
      </c>
    </row>
    <row r="2" spans="1:2">
      <c r="A2" s="19" t="s">
        <v>758</v>
      </c>
      <c r="B2" s="25">
        <v>2</v>
      </c>
    </row>
    <row r="3" spans="1:2">
      <c r="A3" s="19" t="s">
        <v>759</v>
      </c>
      <c r="B3" s="25">
        <v>100</v>
      </c>
    </row>
    <row r="4" spans="1:2">
      <c r="A4" s="19" t="s">
        <v>761</v>
      </c>
      <c r="B4" s="25">
        <v>0.1</v>
      </c>
    </row>
    <row r="5" spans="1:2">
      <c r="A5" s="19" t="s">
        <v>784</v>
      </c>
      <c r="B5" s="25">
        <v>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E5" workbookViewId="0">
      <selection activeCell="C2" sqref="C2:Z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</row>
    <row r="3" spans="1:26">
      <c r="A3" s="39" t="s">
        <v>25</v>
      </c>
      <c r="B3" s="39" t="s">
        <v>37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</row>
    <row r="4" spans="1:26">
      <c r="A4" s="39" t="s">
        <v>26</v>
      </c>
      <c r="B4" s="39" t="s">
        <v>37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</row>
    <row r="5" spans="1:26">
      <c r="A5" s="39" t="s">
        <v>27</v>
      </c>
      <c r="B5" s="39" t="s">
        <v>37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</row>
    <row r="6" spans="1:26">
      <c r="A6" s="39" t="s">
        <v>28</v>
      </c>
      <c r="B6" s="39" t="s">
        <v>37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</row>
    <row r="7" spans="1:26">
      <c r="A7" s="39" t="s">
        <v>29</v>
      </c>
      <c r="B7" s="39" t="s">
        <v>37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</row>
    <row r="8" spans="1:26">
      <c r="A8" s="39" t="s">
        <v>30</v>
      </c>
      <c r="B8" s="39" t="s">
        <v>37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</row>
    <row r="9" spans="1:26">
      <c r="A9" s="39" t="s">
        <v>31</v>
      </c>
      <c r="B9" s="39" t="s">
        <v>37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</row>
    <row r="10" spans="1:26">
      <c r="A10" s="39" t="s">
        <v>32</v>
      </c>
      <c r="B10" s="39" t="s">
        <v>37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</row>
    <row r="11" spans="1:26">
      <c r="A11" s="39" t="s">
        <v>33</v>
      </c>
      <c r="B11" s="39" t="s">
        <v>37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</row>
    <row r="12" spans="1:26">
      <c r="A12" s="39" t="s">
        <v>34</v>
      </c>
      <c r="B12" s="39" t="s">
        <v>37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</row>
    <row r="13" spans="1:26">
      <c r="A13" s="39" t="s">
        <v>35</v>
      </c>
      <c r="B13" s="39" t="s">
        <v>37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</row>
    <row r="14" spans="1:26">
      <c r="A14" s="39" t="s">
        <v>24</v>
      </c>
      <c r="B14" s="39" t="s">
        <v>38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</row>
    <row r="15" spans="1:26">
      <c r="A15" s="39" t="s">
        <v>25</v>
      </c>
      <c r="B15" s="39" t="s">
        <v>38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</row>
    <row r="16" spans="1:26">
      <c r="A16" s="39" t="s">
        <v>26</v>
      </c>
      <c r="B16" s="39" t="s">
        <v>38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</row>
    <row r="17" spans="1:26">
      <c r="A17" s="39" t="s">
        <v>27</v>
      </c>
      <c r="B17" s="39" t="s">
        <v>38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</row>
    <row r="18" spans="1:26">
      <c r="A18" s="39" t="s">
        <v>28</v>
      </c>
      <c r="B18" s="39" t="s">
        <v>38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</row>
    <row r="19" spans="1:26">
      <c r="A19" s="39" t="s">
        <v>29</v>
      </c>
      <c r="B19" s="39" t="s">
        <v>38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</row>
    <row r="20" spans="1:26">
      <c r="A20" s="39" t="s">
        <v>30</v>
      </c>
      <c r="B20" s="39" t="s">
        <v>38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</row>
    <row r="21" spans="1:26">
      <c r="A21" s="39" t="s">
        <v>31</v>
      </c>
      <c r="B21" s="39" t="s">
        <v>38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</row>
    <row r="22" spans="1:26">
      <c r="A22" s="39" t="s">
        <v>32</v>
      </c>
      <c r="B22" s="39" t="s">
        <v>38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</row>
    <row r="23" spans="1:26">
      <c r="A23" s="39" t="s">
        <v>33</v>
      </c>
      <c r="B23" s="39" t="s">
        <v>38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</row>
    <row r="24" spans="1:26">
      <c r="A24" s="39" t="s">
        <v>34</v>
      </c>
      <c r="B24" s="39" t="s">
        <v>38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</row>
    <row r="25" spans="1:26">
      <c r="A25" s="39" t="s">
        <v>35</v>
      </c>
      <c r="B25" s="39" t="s">
        <v>38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</row>
    <row r="26" spans="1:26">
      <c r="A26" s="39" t="s">
        <v>24</v>
      </c>
      <c r="B26" s="39" t="s">
        <v>39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</row>
    <row r="27" spans="1:26">
      <c r="A27" s="39" t="s">
        <v>25</v>
      </c>
      <c r="B27" s="39" t="s">
        <v>39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</row>
    <row r="28" spans="1:26">
      <c r="A28" s="39" t="s">
        <v>26</v>
      </c>
      <c r="B28" s="39" t="s">
        <v>39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</row>
    <row r="29" spans="1:26">
      <c r="A29" s="39" t="s">
        <v>27</v>
      </c>
      <c r="B29" s="39" t="s">
        <v>39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</row>
    <row r="30" spans="1:26">
      <c r="A30" s="39" t="s">
        <v>28</v>
      </c>
      <c r="B30" s="39" t="s">
        <v>39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</row>
    <row r="31" spans="1:26">
      <c r="A31" s="39" t="s">
        <v>29</v>
      </c>
      <c r="B31" s="39" t="s">
        <v>39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</row>
    <row r="32" spans="1:26">
      <c r="A32" s="39" t="s">
        <v>30</v>
      </c>
      <c r="B32" s="39" t="s">
        <v>39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</row>
    <row r="33" spans="1:26">
      <c r="A33" s="39" t="s">
        <v>31</v>
      </c>
      <c r="B33" s="39" t="s">
        <v>39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</row>
    <row r="34" spans="1:26">
      <c r="A34" s="39" t="s">
        <v>32</v>
      </c>
      <c r="B34" s="39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</row>
    <row r="35" spans="1:26">
      <c r="A35" s="39" t="s">
        <v>33</v>
      </c>
      <c r="B35" s="39" t="s">
        <v>39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</row>
    <row r="36" spans="1:26">
      <c r="A36" s="39" t="s">
        <v>34</v>
      </c>
      <c r="B36" s="39" t="s">
        <v>39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</row>
    <row r="37" spans="1:26">
      <c r="A37" s="39" t="s">
        <v>35</v>
      </c>
      <c r="B37" s="39" t="s">
        <v>39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C2" sqref="C2:Z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</row>
    <row r="3" spans="1:26">
      <c r="A3" s="39" t="s">
        <v>25</v>
      </c>
      <c r="B3" s="39" t="s">
        <v>37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</row>
    <row r="4" spans="1:26">
      <c r="A4" s="39" t="s">
        <v>26</v>
      </c>
      <c r="B4" s="39" t="s">
        <v>37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</row>
    <row r="5" spans="1:26">
      <c r="A5" s="39" t="s">
        <v>27</v>
      </c>
      <c r="B5" s="39" t="s">
        <v>37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</row>
    <row r="6" spans="1:26">
      <c r="A6" s="39" t="s">
        <v>28</v>
      </c>
      <c r="B6" s="39" t="s">
        <v>37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</row>
    <row r="7" spans="1:26">
      <c r="A7" s="39" t="s">
        <v>29</v>
      </c>
      <c r="B7" s="39" t="s">
        <v>37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</row>
    <row r="8" spans="1:26">
      <c r="A8" s="39" t="s">
        <v>30</v>
      </c>
      <c r="B8" s="39" t="s">
        <v>37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</row>
    <row r="9" spans="1:26">
      <c r="A9" s="39" t="s">
        <v>31</v>
      </c>
      <c r="B9" s="39" t="s">
        <v>37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</row>
    <row r="10" spans="1:26">
      <c r="A10" s="39" t="s">
        <v>32</v>
      </c>
      <c r="B10" s="39" t="s">
        <v>37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</row>
    <row r="11" spans="1:26">
      <c r="A11" s="39" t="s">
        <v>33</v>
      </c>
      <c r="B11" s="39" t="s">
        <v>37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</row>
    <row r="12" spans="1:26">
      <c r="A12" s="39" t="s">
        <v>34</v>
      </c>
      <c r="B12" s="39" t="s">
        <v>37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</row>
    <row r="13" spans="1:26">
      <c r="A13" s="39" t="s">
        <v>35</v>
      </c>
      <c r="B13" s="39" t="s">
        <v>37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</row>
    <row r="14" spans="1:26">
      <c r="A14" s="39" t="s">
        <v>24</v>
      </c>
      <c r="B14" s="39" t="s">
        <v>38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</row>
    <row r="15" spans="1:26">
      <c r="A15" s="39" t="s">
        <v>25</v>
      </c>
      <c r="B15" s="39" t="s">
        <v>38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</row>
    <row r="16" spans="1:26">
      <c r="A16" s="39" t="s">
        <v>26</v>
      </c>
      <c r="B16" s="39" t="s">
        <v>38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</row>
    <row r="17" spans="1:26">
      <c r="A17" s="39" t="s">
        <v>27</v>
      </c>
      <c r="B17" s="39" t="s">
        <v>38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</row>
    <row r="18" spans="1:26">
      <c r="A18" s="39" t="s">
        <v>28</v>
      </c>
      <c r="B18" s="39" t="s">
        <v>38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</row>
    <row r="19" spans="1:26">
      <c r="A19" s="39" t="s">
        <v>29</v>
      </c>
      <c r="B19" s="39" t="s">
        <v>38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</row>
    <row r="20" spans="1:26">
      <c r="A20" s="39" t="s">
        <v>30</v>
      </c>
      <c r="B20" s="39" t="s">
        <v>38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</row>
    <row r="21" spans="1:26">
      <c r="A21" s="39" t="s">
        <v>31</v>
      </c>
      <c r="B21" s="39" t="s">
        <v>38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</row>
    <row r="22" spans="1:26">
      <c r="A22" s="39" t="s">
        <v>32</v>
      </c>
      <c r="B22" s="39" t="s">
        <v>38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</row>
    <row r="23" spans="1:26">
      <c r="A23" s="39" t="s">
        <v>33</v>
      </c>
      <c r="B23" s="39" t="s">
        <v>38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</row>
    <row r="24" spans="1:26">
      <c r="A24" s="39" t="s">
        <v>34</v>
      </c>
      <c r="B24" s="39" t="s">
        <v>38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</row>
    <row r="25" spans="1:26">
      <c r="A25" s="39" t="s">
        <v>35</v>
      </c>
      <c r="B25" s="39" t="s">
        <v>38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</row>
    <row r="26" spans="1:26">
      <c r="A26" s="39" t="s">
        <v>24</v>
      </c>
      <c r="B26" s="39" t="s">
        <v>39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</row>
    <row r="27" spans="1:26">
      <c r="A27" s="39" t="s">
        <v>25</v>
      </c>
      <c r="B27" s="39" t="s">
        <v>39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</row>
    <row r="28" spans="1:26">
      <c r="A28" s="39" t="s">
        <v>26</v>
      </c>
      <c r="B28" s="39" t="s">
        <v>39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</row>
    <row r="29" spans="1:26">
      <c r="A29" s="39" t="s">
        <v>27</v>
      </c>
      <c r="B29" s="39" t="s">
        <v>39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</row>
    <row r="30" spans="1:26">
      <c r="A30" s="39" t="s">
        <v>28</v>
      </c>
      <c r="B30" s="39" t="s">
        <v>39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</row>
    <row r="31" spans="1:26">
      <c r="A31" s="39" t="s">
        <v>29</v>
      </c>
      <c r="B31" s="39" t="s">
        <v>39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</row>
    <row r="32" spans="1:26">
      <c r="A32" s="39" t="s">
        <v>30</v>
      </c>
      <c r="B32" s="39" t="s">
        <v>39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</row>
    <row r="33" spans="1:26">
      <c r="A33" s="39" t="s">
        <v>31</v>
      </c>
      <c r="B33" s="39" t="s">
        <v>39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</row>
    <row r="34" spans="1:26">
      <c r="A34" s="39" t="s">
        <v>32</v>
      </c>
      <c r="B34" s="39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</row>
    <row r="35" spans="1:26">
      <c r="A35" s="39" t="s">
        <v>33</v>
      </c>
      <c r="B35" s="39" t="s">
        <v>39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</row>
    <row r="36" spans="1:26">
      <c r="A36" s="39" t="s">
        <v>34</v>
      </c>
      <c r="B36" s="39" t="s">
        <v>39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</row>
    <row r="37" spans="1:26">
      <c r="A37" s="39" t="s">
        <v>35</v>
      </c>
      <c r="B37" s="39" t="s">
        <v>39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A2" sqref="A2:B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0.3</v>
      </c>
      <c r="D2" s="25">
        <v>0.2</v>
      </c>
      <c r="E2" s="25">
        <v>0.2</v>
      </c>
      <c r="F2" s="25">
        <v>0.2</v>
      </c>
      <c r="G2" s="25">
        <v>0.2</v>
      </c>
      <c r="H2" s="25">
        <v>0.2</v>
      </c>
      <c r="I2" s="25">
        <v>0.2</v>
      </c>
      <c r="J2" s="25">
        <v>0.2</v>
      </c>
      <c r="K2" s="25">
        <v>0.2</v>
      </c>
      <c r="L2" s="25">
        <v>0.2</v>
      </c>
      <c r="M2" s="25">
        <v>0.2</v>
      </c>
      <c r="N2" s="25">
        <v>0.2</v>
      </c>
      <c r="O2" s="25">
        <v>0.2</v>
      </c>
      <c r="P2" s="25">
        <v>0.2</v>
      </c>
      <c r="Q2" s="25">
        <v>0.2</v>
      </c>
      <c r="R2" s="25">
        <v>0.2</v>
      </c>
      <c r="S2" s="25">
        <v>0.2</v>
      </c>
      <c r="T2" s="25">
        <v>0.2</v>
      </c>
      <c r="U2" s="25">
        <v>0.2</v>
      </c>
      <c r="V2" s="25">
        <v>0.2</v>
      </c>
      <c r="W2" s="25">
        <v>0.2</v>
      </c>
      <c r="X2" s="25">
        <v>0.2</v>
      </c>
      <c r="Y2" s="25">
        <v>0.2</v>
      </c>
      <c r="Z2" s="25">
        <v>0.2</v>
      </c>
    </row>
    <row r="3" spans="1:26">
      <c r="A3" s="39" t="s">
        <v>25</v>
      </c>
      <c r="B3" s="39" t="s">
        <v>37</v>
      </c>
      <c r="C3" s="25">
        <v>0.2</v>
      </c>
      <c r="D3" s="25">
        <v>0.2</v>
      </c>
      <c r="E3" s="25">
        <v>0.2</v>
      </c>
      <c r="F3" s="25">
        <v>0.2</v>
      </c>
      <c r="G3" s="25">
        <v>0.2</v>
      </c>
      <c r="H3" s="25">
        <v>0.2</v>
      </c>
      <c r="I3" s="25">
        <v>0.2</v>
      </c>
      <c r="J3" s="25">
        <v>0.2</v>
      </c>
      <c r="K3" s="25">
        <v>0.2</v>
      </c>
      <c r="L3" s="25">
        <v>0.2</v>
      </c>
      <c r="M3" s="25">
        <v>0.2</v>
      </c>
      <c r="N3" s="25">
        <v>0.2</v>
      </c>
      <c r="O3" s="25">
        <v>0.2</v>
      </c>
      <c r="P3" s="25">
        <v>0.2</v>
      </c>
      <c r="Q3" s="25">
        <v>0.2</v>
      </c>
      <c r="R3" s="25">
        <v>0.2</v>
      </c>
      <c r="S3" s="25">
        <v>0.2</v>
      </c>
      <c r="T3" s="25">
        <v>0.2</v>
      </c>
      <c r="U3" s="25">
        <v>0.2</v>
      </c>
      <c r="V3" s="25">
        <v>0.2</v>
      </c>
      <c r="W3" s="25">
        <v>0.2</v>
      </c>
      <c r="X3" s="25">
        <v>0.2</v>
      </c>
      <c r="Y3" s="25">
        <v>0.2</v>
      </c>
      <c r="Z3" s="25">
        <v>0.2</v>
      </c>
    </row>
    <row r="4" spans="1:26">
      <c r="A4" s="39" t="s">
        <v>26</v>
      </c>
      <c r="B4" s="39" t="s">
        <v>37</v>
      </c>
      <c r="C4" s="25">
        <v>0.2</v>
      </c>
      <c r="D4" s="25">
        <v>0.2</v>
      </c>
      <c r="E4" s="25">
        <v>0.2</v>
      </c>
      <c r="F4" s="25">
        <v>0.2</v>
      </c>
      <c r="G4" s="25">
        <v>0.2</v>
      </c>
      <c r="H4" s="25">
        <v>0.2</v>
      </c>
      <c r="I4" s="25">
        <v>0.2</v>
      </c>
      <c r="J4" s="25">
        <v>0.2</v>
      </c>
      <c r="K4" s="25">
        <v>0.2</v>
      </c>
      <c r="L4" s="25">
        <v>0.2</v>
      </c>
      <c r="M4" s="25">
        <v>0.2</v>
      </c>
      <c r="N4" s="25">
        <v>0.2</v>
      </c>
      <c r="O4" s="25">
        <v>0.2</v>
      </c>
      <c r="P4" s="25">
        <v>0.2</v>
      </c>
      <c r="Q4" s="25">
        <v>0.2</v>
      </c>
      <c r="R4" s="25">
        <v>0.2</v>
      </c>
      <c r="S4" s="25">
        <v>0.2</v>
      </c>
      <c r="T4" s="25">
        <v>0.2</v>
      </c>
      <c r="U4" s="25">
        <v>0.2</v>
      </c>
      <c r="V4" s="25">
        <v>0.2</v>
      </c>
      <c r="W4" s="25">
        <v>0.2</v>
      </c>
      <c r="X4" s="25">
        <v>0.2</v>
      </c>
      <c r="Y4" s="25">
        <v>0.2</v>
      </c>
      <c r="Z4" s="25">
        <v>0.2</v>
      </c>
    </row>
    <row r="5" spans="1:26">
      <c r="A5" s="39" t="s">
        <v>27</v>
      </c>
      <c r="B5" s="39" t="s">
        <v>37</v>
      </c>
      <c r="C5" s="25">
        <v>0.2</v>
      </c>
      <c r="D5" s="25">
        <v>0.2</v>
      </c>
      <c r="E5" s="25">
        <v>0.2</v>
      </c>
      <c r="F5" s="25">
        <v>0.2</v>
      </c>
      <c r="G5" s="25">
        <v>0.2</v>
      </c>
      <c r="H5" s="25">
        <v>0.2</v>
      </c>
      <c r="I5" s="25">
        <v>0.2</v>
      </c>
      <c r="J5" s="25">
        <v>0.2</v>
      </c>
      <c r="K5" s="25">
        <v>0.2</v>
      </c>
      <c r="L5" s="25">
        <v>0.2</v>
      </c>
      <c r="M5" s="25">
        <v>0.2</v>
      </c>
      <c r="N5" s="25">
        <v>0.2</v>
      </c>
      <c r="O5" s="25">
        <v>0.2</v>
      </c>
      <c r="P5" s="25">
        <v>0.2</v>
      </c>
      <c r="Q5" s="25">
        <v>0.2</v>
      </c>
      <c r="R5" s="25">
        <v>0.2</v>
      </c>
      <c r="S5" s="25">
        <v>0.2</v>
      </c>
      <c r="T5" s="25">
        <v>0.2</v>
      </c>
      <c r="U5" s="25">
        <v>0.2</v>
      </c>
      <c r="V5" s="25">
        <v>0.2</v>
      </c>
      <c r="W5" s="25">
        <v>0.2</v>
      </c>
      <c r="X5" s="25">
        <v>0.2</v>
      </c>
      <c r="Y5" s="25">
        <v>0.2</v>
      </c>
      <c r="Z5" s="25">
        <v>0.2</v>
      </c>
    </row>
    <row r="6" spans="1:26">
      <c r="A6" s="39" t="s">
        <v>28</v>
      </c>
      <c r="B6" s="39" t="s">
        <v>37</v>
      </c>
      <c r="C6" s="25">
        <v>0.2</v>
      </c>
      <c r="D6" s="25">
        <v>0.2</v>
      </c>
      <c r="E6" s="25">
        <v>0.2</v>
      </c>
      <c r="F6" s="25">
        <v>0.2</v>
      </c>
      <c r="G6" s="25">
        <v>0.2</v>
      </c>
      <c r="H6" s="25">
        <v>0.2</v>
      </c>
      <c r="I6" s="25">
        <v>0.2</v>
      </c>
      <c r="J6" s="25">
        <v>0.2</v>
      </c>
      <c r="K6" s="25">
        <v>0.2</v>
      </c>
      <c r="L6" s="25">
        <v>0.2</v>
      </c>
      <c r="M6" s="25">
        <v>0.2</v>
      </c>
      <c r="N6" s="25">
        <v>0.2</v>
      </c>
      <c r="O6" s="25">
        <v>0.2</v>
      </c>
      <c r="P6" s="25">
        <v>0.2</v>
      </c>
      <c r="Q6" s="25">
        <v>0.2</v>
      </c>
      <c r="R6" s="25">
        <v>0.2</v>
      </c>
      <c r="S6" s="25">
        <v>0.2</v>
      </c>
      <c r="T6" s="25">
        <v>0.2</v>
      </c>
      <c r="U6" s="25">
        <v>0.2</v>
      </c>
      <c r="V6" s="25">
        <v>0.2</v>
      </c>
      <c r="W6" s="25">
        <v>0.2</v>
      </c>
      <c r="X6" s="25">
        <v>0.2</v>
      </c>
      <c r="Y6" s="25">
        <v>0.2</v>
      </c>
      <c r="Z6" s="25">
        <v>0.2</v>
      </c>
    </row>
    <row r="7" spans="1:26">
      <c r="A7" s="39" t="s">
        <v>29</v>
      </c>
      <c r="B7" s="39" t="s">
        <v>37</v>
      </c>
      <c r="C7" s="25">
        <v>0.2</v>
      </c>
      <c r="D7" s="25">
        <v>0.2</v>
      </c>
      <c r="E7" s="25">
        <v>0.2</v>
      </c>
      <c r="F7" s="25">
        <v>0.2</v>
      </c>
      <c r="G7" s="25">
        <v>0.2</v>
      </c>
      <c r="H7" s="25">
        <v>0.2</v>
      </c>
      <c r="I7" s="25">
        <v>0.2</v>
      </c>
      <c r="J7" s="25">
        <v>0.2</v>
      </c>
      <c r="K7" s="25">
        <v>0.2</v>
      </c>
      <c r="L7" s="25">
        <v>0.2</v>
      </c>
      <c r="M7" s="25">
        <v>0.2</v>
      </c>
      <c r="N7" s="25">
        <v>0.2</v>
      </c>
      <c r="O7" s="25">
        <v>0.2</v>
      </c>
      <c r="P7" s="25">
        <v>0.2</v>
      </c>
      <c r="Q7" s="25">
        <v>0.2</v>
      </c>
      <c r="R7" s="25">
        <v>0.2</v>
      </c>
      <c r="S7" s="25">
        <v>0.2</v>
      </c>
      <c r="T7" s="25">
        <v>0.2</v>
      </c>
      <c r="U7" s="25">
        <v>0.2</v>
      </c>
      <c r="V7" s="25">
        <v>0.2</v>
      </c>
      <c r="W7" s="25">
        <v>0.2</v>
      </c>
      <c r="X7" s="25">
        <v>0.2</v>
      </c>
      <c r="Y7" s="25">
        <v>0.2</v>
      </c>
      <c r="Z7" s="25">
        <v>0.2</v>
      </c>
    </row>
    <row r="8" spans="1:26">
      <c r="A8" s="39" t="s">
        <v>30</v>
      </c>
      <c r="B8" s="39" t="s">
        <v>37</v>
      </c>
      <c r="C8" s="25">
        <v>0.2</v>
      </c>
      <c r="D8" s="25">
        <v>0.2</v>
      </c>
      <c r="E8" s="25">
        <v>0.2</v>
      </c>
      <c r="F8" s="25">
        <v>0.2</v>
      </c>
      <c r="G8" s="25">
        <v>0.2</v>
      </c>
      <c r="H8" s="25">
        <v>0.2</v>
      </c>
      <c r="I8" s="25">
        <v>0.2</v>
      </c>
      <c r="J8" s="25">
        <v>0.2</v>
      </c>
      <c r="K8" s="25">
        <v>0.2</v>
      </c>
      <c r="L8" s="25">
        <v>0.2</v>
      </c>
      <c r="M8" s="25">
        <v>0.2</v>
      </c>
      <c r="N8" s="25">
        <v>0.2</v>
      </c>
      <c r="O8" s="25">
        <v>0.2</v>
      </c>
      <c r="P8" s="25">
        <v>0.2</v>
      </c>
      <c r="Q8" s="25">
        <v>0.2</v>
      </c>
      <c r="R8" s="25">
        <v>0.2</v>
      </c>
      <c r="S8" s="25">
        <v>0.2</v>
      </c>
      <c r="T8" s="25">
        <v>0.2</v>
      </c>
      <c r="U8" s="25">
        <v>0.2</v>
      </c>
      <c r="V8" s="25">
        <v>0.2</v>
      </c>
      <c r="W8" s="25">
        <v>0.2</v>
      </c>
      <c r="X8" s="25">
        <v>0.2</v>
      </c>
      <c r="Y8" s="25">
        <v>0.2</v>
      </c>
      <c r="Z8" s="25">
        <v>0.2</v>
      </c>
    </row>
    <row r="9" spans="1:26">
      <c r="A9" s="39" t="s">
        <v>31</v>
      </c>
      <c r="B9" s="39" t="s">
        <v>37</v>
      </c>
      <c r="C9" s="25">
        <v>0.2</v>
      </c>
      <c r="D9" s="25">
        <v>0.2</v>
      </c>
      <c r="E9" s="25">
        <v>0.2</v>
      </c>
      <c r="F9" s="25">
        <v>0.2</v>
      </c>
      <c r="G9" s="25">
        <v>0.2</v>
      </c>
      <c r="H9" s="25">
        <v>0.2</v>
      </c>
      <c r="I9" s="25">
        <v>0.2</v>
      </c>
      <c r="J9" s="25">
        <v>0.2</v>
      </c>
      <c r="K9" s="25">
        <v>0.2</v>
      </c>
      <c r="L9" s="25">
        <v>0.2</v>
      </c>
      <c r="M9" s="25">
        <v>0.2</v>
      </c>
      <c r="N9" s="25">
        <v>0.2</v>
      </c>
      <c r="O9" s="25">
        <v>0.2</v>
      </c>
      <c r="P9" s="25">
        <v>0.2</v>
      </c>
      <c r="Q9" s="25">
        <v>0.2</v>
      </c>
      <c r="R9" s="25">
        <v>0.2</v>
      </c>
      <c r="S9" s="25">
        <v>0.2</v>
      </c>
      <c r="T9" s="25">
        <v>0.2</v>
      </c>
      <c r="U9" s="25">
        <v>0.2</v>
      </c>
      <c r="V9" s="25">
        <v>0.2</v>
      </c>
      <c r="W9" s="25">
        <v>0.2</v>
      </c>
      <c r="X9" s="25">
        <v>0.2</v>
      </c>
      <c r="Y9" s="25">
        <v>0.2</v>
      </c>
      <c r="Z9" s="25">
        <v>0.2</v>
      </c>
    </row>
    <row r="10" spans="1:26">
      <c r="A10" s="39" t="s">
        <v>32</v>
      </c>
      <c r="B10" s="39" t="s">
        <v>37</v>
      </c>
      <c r="C10" s="25">
        <v>0.2</v>
      </c>
      <c r="D10" s="25">
        <v>0.2</v>
      </c>
      <c r="E10" s="25">
        <v>0.2</v>
      </c>
      <c r="F10" s="25">
        <v>0.2</v>
      </c>
      <c r="G10" s="25">
        <v>0.2</v>
      </c>
      <c r="H10" s="25">
        <v>0.2</v>
      </c>
      <c r="I10" s="25">
        <v>0.2</v>
      </c>
      <c r="J10" s="25">
        <v>0.2</v>
      </c>
      <c r="K10" s="25">
        <v>0.2</v>
      </c>
      <c r="L10" s="25">
        <v>0.2</v>
      </c>
      <c r="M10" s="25">
        <v>0.2</v>
      </c>
      <c r="N10" s="25">
        <v>0.2</v>
      </c>
      <c r="O10" s="25">
        <v>0.2</v>
      </c>
      <c r="P10" s="25">
        <v>0.2</v>
      </c>
      <c r="Q10" s="25">
        <v>0.2</v>
      </c>
      <c r="R10" s="25">
        <v>0.2</v>
      </c>
      <c r="S10" s="25">
        <v>0.2</v>
      </c>
      <c r="T10" s="25">
        <v>0.2</v>
      </c>
      <c r="U10" s="25">
        <v>0.2</v>
      </c>
      <c r="V10" s="25">
        <v>0.2</v>
      </c>
      <c r="W10" s="25">
        <v>0.2</v>
      </c>
      <c r="X10" s="25">
        <v>0.2</v>
      </c>
      <c r="Y10" s="25">
        <v>0.2</v>
      </c>
      <c r="Z10" s="25">
        <v>0.2</v>
      </c>
    </row>
    <row r="11" spans="1:26">
      <c r="A11" s="39" t="s">
        <v>33</v>
      </c>
      <c r="B11" s="39" t="s">
        <v>37</v>
      </c>
      <c r="C11" s="25">
        <v>0.2</v>
      </c>
      <c r="D11" s="25">
        <v>0.2</v>
      </c>
      <c r="E11" s="25">
        <v>0.2</v>
      </c>
      <c r="F11" s="25">
        <v>0.2</v>
      </c>
      <c r="G11" s="25">
        <v>0.2</v>
      </c>
      <c r="H11" s="25">
        <v>0.2</v>
      </c>
      <c r="I11" s="25">
        <v>0.2</v>
      </c>
      <c r="J11" s="25">
        <v>0.2</v>
      </c>
      <c r="K11" s="25">
        <v>0.2</v>
      </c>
      <c r="L11" s="25">
        <v>0.2</v>
      </c>
      <c r="M11" s="25">
        <v>0.2</v>
      </c>
      <c r="N11" s="25">
        <v>0.2</v>
      </c>
      <c r="O11" s="25">
        <v>0.2</v>
      </c>
      <c r="P11" s="25">
        <v>0.2</v>
      </c>
      <c r="Q11" s="25">
        <v>0.2</v>
      </c>
      <c r="R11" s="25">
        <v>0.2</v>
      </c>
      <c r="S11" s="25">
        <v>0.2</v>
      </c>
      <c r="T11" s="25">
        <v>0.2</v>
      </c>
      <c r="U11" s="25">
        <v>0.2</v>
      </c>
      <c r="V11" s="25">
        <v>0.2</v>
      </c>
      <c r="W11" s="25">
        <v>0.2</v>
      </c>
      <c r="X11" s="25">
        <v>0.2</v>
      </c>
      <c r="Y11" s="25">
        <v>0.2</v>
      </c>
      <c r="Z11" s="25">
        <v>0.2</v>
      </c>
    </row>
    <row r="12" spans="1:26">
      <c r="A12" s="39" t="s">
        <v>34</v>
      </c>
      <c r="B12" s="39" t="s">
        <v>37</v>
      </c>
      <c r="C12" s="25">
        <v>0.2</v>
      </c>
      <c r="D12" s="25">
        <v>0.2</v>
      </c>
      <c r="E12" s="25">
        <v>0.2</v>
      </c>
      <c r="F12" s="25">
        <v>0.2</v>
      </c>
      <c r="G12" s="25">
        <v>0.2</v>
      </c>
      <c r="H12" s="25">
        <v>0.2</v>
      </c>
      <c r="I12" s="25">
        <v>0.2</v>
      </c>
      <c r="J12" s="25">
        <v>0.2</v>
      </c>
      <c r="K12" s="25">
        <v>0.2</v>
      </c>
      <c r="L12" s="25">
        <v>0.2</v>
      </c>
      <c r="M12" s="25">
        <v>0.2</v>
      </c>
      <c r="N12" s="25">
        <v>0.2</v>
      </c>
      <c r="O12" s="25">
        <v>0.2</v>
      </c>
      <c r="P12" s="25">
        <v>0.2</v>
      </c>
      <c r="Q12" s="25">
        <v>0.2</v>
      </c>
      <c r="R12" s="25">
        <v>0.2</v>
      </c>
      <c r="S12" s="25">
        <v>0.2</v>
      </c>
      <c r="T12" s="25">
        <v>0.2</v>
      </c>
      <c r="U12" s="25">
        <v>0.2</v>
      </c>
      <c r="V12" s="25">
        <v>0.2</v>
      </c>
      <c r="W12" s="25">
        <v>0.2</v>
      </c>
      <c r="X12" s="25">
        <v>0.2</v>
      </c>
      <c r="Y12" s="25">
        <v>0.2</v>
      </c>
      <c r="Z12" s="25">
        <v>0.2</v>
      </c>
    </row>
    <row r="13" spans="1:26">
      <c r="A13" s="39" t="s">
        <v>35</v>
      </c>
      <c r="B13" s="39" t="s">
        <v>37</v>
      </c>
      <c r="C13" s="25">
        <v>0.2</v>
      </c>
      <c r="D13" s="25">
        <v>0.2</v>
      </c>
      <c r="E13" s="25">
        <v>0.2</v>
      </c>
      <c r="F13" s="25">
        <v>0.2</v>
      </c>
      <c r="G13" s="25">
        <v>0.2</v>
      </c>
      <c r="H13" s="25">
        <v>0.2</v>
      </c>
      <c r="I13" s="25">
        <v>0.2</v>
      </c>
      <c r="J13" s="25">
        <v>0.2</v>
      </c>
      <c r="K13" s="25">
        <v>0.2</v>
      </c>
      <c r="L13" s="25">
        <v>0.2</v>
      </c>
      <c r="M13" s="25">
        <v>0.2</v>
      </c>
      <c r="N13" s="25">
        <v>0.2</v>
      </c>
      <c r="O13" s="25">
        <v>0.2</v>
      </c>
      <c r="P13" s="25">
        <v>0.2</v>
      </c>
      <c r="Q13" s="25">
        <v>0.2</v>
      </c>
      <c r="R13" s="25">
        <v>0.2</v>
      </c>
      <c r="S13" s="25">
        <v>0.2</v>
      </c>
      <c r="T13" s="25">
        <v>0.2</v>
      </c>
      <c r="U13" s="25">
        <v>0.2</v>
      </c>
      <c r="V13" s="25">
        <v>0.2</v>
      </c>
      <c r="W13" s="25">
        <v>0.2</v>
      </c>
      <c r="X13" s="25">
        <v>0.2</v>
      </c>
      <c r="Y13" s="25">
        <v>0.2</v>
      </c>
      <c r="Z13" s="25">
        <v>0.2</v>
      </c>
    </row>
    <row r="14" spans="1:26">
      <c r="A14" s="39" t="s">
        <v>24</v>
      </c>
      <c r="B14" s="39" t="s">
        <v>38</v>
      </c>
      <c r="C14" s="25">
        <v>0.2</v>
      </c>
      <c r="D14" s="25">
        <v>0.2</v>
      </c>
      <c r="E14" s="25">
        <v>0.2</v>
      </c>
      <c r="F14" s="25">
        <v>0.2</v>
      </c>
      <c r="G14" s="25">
        <v>0.2</v>
      </c>
      <c r="H14" s="25">
        <v>0.2</v>
      </c>
      <c r="I14" s="25">
        <v>0.2</v>
      </c>
      <c r="J14" s="25">
        <v>0.2</v>
      </c>
      <c r="K14" s="25">
        <v>0.2</v>
      </c>
      <c r="L14" s="25">
        <v>0.2</v>
      </c>
      <c r="M14" s="25">
        <v>0.2</v>
      </c>
      <c r="N14" s="25">
        <v>0.2</v>
      </c>
      <c r="O14" s="25">
        <v>0.2</v>
      </c>
      <c r="P14" s="25">
        <v>0.2</v>
      </c>
      <c r="Q14" s="25">
        <v>0.2</v>
      </c>
      <c r="R14" s="25">
        <v>0.2</v>
      </c>
      <c r="S14" s="25">
        <v>0.2</v>
      </c>
      <c r="T14" s="25">
        <v>0.2</v>
      </c>
      <c r="U14" s="25">
        <v>0.2</v>
      </c>
      <c r="V14" s="25">
        <v>0.2</v>
      </c>
      <c r="W14" s="25">
        <v>0.2</v>
      </c>
      <c r="X14" s="25">
        <v>0.2</v>
      </c>
      <c r="Y14" s="25">
        <v>0.2</v>
      </c>
      <c r="Z14" s="25">
        <v>0.2</v>
      </c>
    </row>
    <row r="15" spans="1:26">
      <c r="A15" s="39" t="s">
        <v>25</v>
      </c>
      <c r="B15" s="39" t="s">
        <v>38</v>
      </c>
      <c r="C15" s="25">
        <v>0.2</v>
      </c>
      <c r="D15" s="25">
        <v>0.2</v>
      </c>
      <c r="E15" s="25">
        <v>0.2</v>
      </c>
      <c r="F15" s="25">
        <v>0.2</v>
      </c>
      <c r="G15" s="25">
        <v>0.2</v>
      </c>
      <c r="H15" s="25">
        <v>0.2</v>
      </c>
      <c r="I15" s="25">
        <v>0.2</v>
      </c>
      <c r="J15" s="25">
        <v>0.2</v>
      </c>
      <c r="K15" s="25">
        <v>0.2</v>
      </c>
      <c r="L15" s="25">
        <v>0.2</v>
      </c>
      <c r="M15" s="25">
        <v>0.2</v>
      </c>
      <c r="N15" s="25">
        <v>0.2</v>
      </c>
      <c r="O15" s="25">
        <v>0.2</v>
      </c>
      <c r="P15" s="25">
        <v>0.2</v>
      </c>
      <c r="Q15" s="25">
        <v>0.2</v>
      </c>
      <c r="R15" s="25">
        <v>0.2</v>
      </c>
      <c r="S15" s="25">
        <v>0.2</v>
      </c>
      <c r="T15" s="25">
        <v>0.2</v>
      </c>
      <c r="U15" s="25">
        <v>0.2</v>
      </c>
      <c r="V15" s="25">
        <v>0.2</v>
      </c>
      <c r="W15" s="25">
        <v>0.2</v>
      </c>
      <c r="X15" s="25">
        <v>0.2</v>
      </c>
      <c r="Y15" s="25">
        <v>0.2</v>
      </c>
      <c r="Z15" s="25">
        <v>0.2</v>
      </c>
    </row>
    <row r="16" spans="1:26">
      <c r="A16" s="39" t="s">
        <v>26</v>
      </c>
      <c r="B16" s="39" t="s">
        <v>38</v>
      </c>
      <c r="C16" s="25">
        <v>0.2</v>
      </c>
      <c r="D16" s="25">
        <v>0.2</v>
      </c>
      <c r="E16" s="25">
        <v>0.2</v>
      </c>
      <c r="F16" s="25">
        <v>0.2</v>
      </c>
      <c r="G16" s="25">
        <v>0.2</v>
      </c>
      <c r="H16" s="25">
        <v>0.2</v>
      </c>
      <c r="I16" s="25">
        <v>0.2</v>
      </c>
      <c r="J16" s="25">
        <v>0.2</v>
      </c>
      <c r="K16" s="25">
        <v>0.2</v>
      </c>
      <c r="L16" s="25">
        <v>0.2</v>
      </c>
      <c r="M16" s="25">
        <v>0.2</v>
      </c>
      <c r="N16" s="25">
        <v>0.2</v>
      </c>
      <c r="O16" s="25">
        <v>0.2</v>
      </c>
      <c r="P16" s="25">
        <v>0.2</v>
      </c>
      <c r="Q16" s="25">
        <v>0.2</v>
      </c>
      <c r="R16" s="25">
        <v>0.2</v>
      </c>
      <c r="S16" s="25">
        <v>0.2</v>
      </c>
      <c r="T16" s="25">
        <v>0.2</v>
      </c>
      <c r="U16" s="25">
        <v>0.2</v>
      </c>
      <c r="V16" s="25">
        <v>0.2</v>
      </c>
      <c r="W16" s="25">
        <v>0.2</v>
      </c>
      <c r="X16" s="25">
        <v>0.2</v>
      </c>
      <c r="Y16" s="25">
        <v>0.2</v>
      </c>
      <c r="Z16" s="25">
        <v>0.2</v>
      </c>
    </row>
    <row r="17" spans="1:26">
      <c r="A17" s="39" t="s">
        <v>27</v>
      </c>
      <c r="B17" s="39" t="s">
        <v>38</v>
      </c>
      <c r="C17" s="25">
        <v>0.2</v>
      </c>
      <c r="D17" s="25">
        <v>0.2</v>
      </c>
      <c r="E17" s="25">
        <v>0.2</v>
      </c>
      <c r="F17" s="25">
        <v>0.2</v>
      </c>
      <c r="G17" s="25">
        <v>0.2</v>
      </c>
      <c r="H17" s="25">
        <v>0.2</v>
      </c>
      <c r="I17" s="25">
        <v>0.2</v>
      </c>
      <c r="J17" s="25">
        <v>0.2</v>
      </c>
      <c r="K17" s="25">
        <v>0.2</v>
      </c>
      <c r="L17" s="25">
        <v>0.2</v>
      </c>
      <c r="M17" s="25">
        <v>0.2</v>
      </c>
      <c r="N17" s="25">
        <v>0.2</v>
      </c>
      <c r="O17" s="25">
        <v>0.2</v>
      </c>
      <c r="P17" s="25">
        <v>0.2</v>
      </c>
      <c r="Q17" s="25">
        <v>0.2</v>
      </c>
      <c r="R17" s="25">
        <v>0.2</v>
      </c>
      <c r="S17" s="25">
        <v>0.2</v>
      </c>
      <c r="T17" s="25">
        <v>0.2</v>
      </c>
      <c r="U17" s="25">
        <v>0.2</v>
      </c>
      <c r="V17" s="25">
        <v>0.2</v>
      </c>
      <c r="W17" s="25">
        <v>0.2</v>
      </c>
      <c r="X17" s="25">
        <v>0.2</v>
      </c>
      <c r="Y17" s="25">
        <v>0.2</v>
      </c>
      <c r="Z17" s="25">
        <v>0.2</v>
      </c>
    </row>
    <row r="18" spans="1:26">
      <c r="A18" s="39" t="s">
        <v>28</v>
      </c>
      <c r="B18" s="39" t="s">
        <v>38</v>
      </c>
      <c r="C18" s="25">
        <v>0.2</v>
      </c>
      <c r="D18" s="25">
        <v>0.2</v>
      </c>
      <c r="E18" s="25">
        <v>0.2</v>
      </c>
      <c r="F18" s="25">
        <v>0.2</v>
      </c>
      <c r="G18" s="25">
        <v>0.2</v>
      </c>
      <c r="H18" s="25">
        <v>0.2</v>
      </c>
      <c r="I18" s="25">
        <v>0.2</v>
      </c>
      <c r="J18" s="25">
        <v>0.2</v>
      </c>
      <c r="K18" s="25">
        <v>0.2</v>
      </c>
      <c r="L18" s="25">
        <v>0.2</v>
      </c>
      <c r="M18" s="25">
        <v>0.2</v>
      </c>
      <c r="N18" s="25">
        <v>0.2</v>
      </c>
      <c r="O18" s="25">
        <v>0.2</v>
      </c>
      <c r="P18" s="25">
        <v>0.2</v>
      </c>
      <c r="Q18" s="25">
        <v>0.2</v>
      </c>
      <c r="R18" s="25">
        <v>0.2</v>
      </c>
      <c r="S18" s="25">
        <v>0.2</v>
      </c>
      <c r="T18" s="25">
        <v>0.2</v>
      </c>
      <c r="U18" s="25">
        <v>0.2</v>
      </c>
      <c r="V18" s="25">
        <v>0.2</v>
      </c>
      <c r="W18" s="25">
        <v>0.2</v>
      </c>
      <c r="X18" s="25">
        <v>0.2</v>
      </c>
      <c r="Y18" s="25">
        <v>0.2</v>
      </c>
      <c r="Z18" s="25">
        <v>0.2</v>
      </c>
    </row>
    <row r="19" spans="1:26">
      <c r="A19" s="39" t="s">
        <v>29</v>
      </c>
      <c r="B19" s="39" t="s">
        <v>38</v>
      </c>
      <c r="C19" s="25">
        <v>0.2</v>
      </c>
      <c r="D19" s="25">
        <v>0.2</v>
      </c>
      <c r="E19" s="25">
        <v>0.2</v>
      </c>
      <c r="F19" s="25">
        <v>0.2</v>
      </c>
      <c r="G19" s="25">
        <v>0.2</v>
      </c>
      <c r="H19" s="25">
        <v>0.2</v>
      </c>
      <c r="I19" s="25">
        <v>0.2</v>
      </c>
      <c r="J19" s="25">
        <v>0.2</v>
      </c>
      <c r="K19" s="25">
        <v>0.2</v>
      </c>
      <c r="L19" s="25">
        <v>0.2</v>
      </c>
      <c r="M19" s="25">
        <v>0.2</v>
      </c>
      <c r="N19" s="25">
        <v>0.2</v>
      </c>
      <c r="O19" s="25">
        <v>0.2</v>
      </c>
      <c r="P19" s="25">
        <v>0.2</v>
      </c>
      <c r="Q19" s="25">
        <v>0.2</v>
      </c>
      <c r="R19" s="25">
        <v>0.2</v>
      </c>
      <c r="S19" s="25">
        <v>0.2</v>
      </c>
      <c r="T19" s="25">
        <v>0.2</v>
      </c>
      <c r="U19" s="25">
        <v>0.2</v>
      </c>
      <c r="V19" s="25">
        <v>0.2</v>
      </c>
      <c r="W19" s="25">
        <v>0.2</v>
      </c>
      <c r="X19" s="25">
        <v>0.2</v>
      </c>
      <c r="Y19" s="25">
        <v>0.2</v>
      </c>
      <c r="Z19" s="25">
        <v>0.2</v>
      </c>
    </row>
    <row r="20" spans="1:26">
      <c r="A20" s="39" t="s">
        <v>30</v>
      </c>
      <c r="B20" s="39" t="s">
        <v>38</v>
      </c>
      <c r="C20" s="25">
        <v>0.2</v>
      </c>
      <c r="D20" s="25">
        <v>0.2</v>
      </c>
      <c r="E20" s="25">
        <v>0.2</v>
      </c>
      <c r="F20" s="25">
        <v>0.2</v>
      </c>
      <c r="G20" s="25">
        <v>0.2</v>
      </c>
      <c r="H20" s="25">
        <v>0.2</v>
      </c>
      <c r="I20" s="25">
        <v>0.2</v>
      </c>
      <c r="J20" s="25">
        <v>0.2</v>
      </c>
      <c r="K20" s="25">
        <v>0.2</v>
      </c>
      <c r="L20" s="25">
        <v>0.2</v>
      </c>
      <c r="M20" s="25">
        <v>0.2</v>
      </c>
      <c r="N20" s="25">
        <v>0.2</v>
      </c>
      <c r="O20" s="25">
        <v>0.2</v>
      </c>
      <c r="P20" s="25">
        <v>0.2</v>
      </c>
      <c r="Q20" s="25">
        <v>0.2</v>
      </c>
      <c r="R20" s="25">
        <v>0.2</v>
      </c>
      <c r="S20" s="25">
        <v>0.2</v>
      </c>
      <c r="T20" s="25">
        <v>0.2</v>
      </c>
      <c r="U20" s="25">
        <v>0.2</v>
      </c>
      <c r="V20" s="25">
        <v>0.2</v>
      </c>
      <c r="W20" s="25">
        <v>0.2</v>
      </c>
      <c r="X20" s="25">
        <v>0.2</v>
      </c>
      <c r="Y20" s="25">
        <v>0.2</v>
      </c>
      <c r="Z20" s="25">
        <v>0.2</v>
      </c>
    </row>
    <row r="21" spans="1:26">
      <c r="A21" s="39" t="s">
        <v>31</v>
      </c>
      <c r="B21" s="39" t="s">
        <v>38</v>
      </c>
      <c r="C21" s="25">
        <v>0.2</v>
      </c>
      <c r="D21" s="25">
        <v>0.2</v>
      </c>
      <c r="E21" s="25">
        <v>0.2</v>
      </c>
      <c r="F21" s="25">
        <v>0.2</v>
      </c>
      <c r="G21" s="25">
        <v>0.2</v>
      </c>
      <c r="H21" s="25">
        <v>0.2</v>
      </c>
      <c r="I21" s="25">
        <v>0.2</v>
      </c>
      <c r="J21" s="25">
        <v>0.2</v>
      </c>
      <c r="K21" s="25">
        <v>0.2</v>
      </c>
      <c r="L21" s="25">
        <v>0.2</v>
      </c>
      <c r="M21" s="25">
        <v>0.2</v>
      </c>
      <c r="N21" s="25">
        <v>0.2</v>
      </c>
      <c r="O21" s="25">
        <v>0.2</v>
      </c>
      <c r="P21" s="25">
        <v>0.2</v>
      </c>
      <c r="Q21" s="25">
        <v>0.2</v>
      </c>
      <c r="R21" s="25">
        <v>0.2</v>
      </c>
      <c r="S21" s="25">
        <v>0.2</v>
      </c>
      <c r="T21" s="25">
        <v>0.2</v>
      </c>
      <c r="U21" s="25">
        <v>0.2</v>
      </c>
      <c r="V21" s="25">
        <v>0.2</v>
      </c>
      <c r="W21" s="25">
        <v>0.2</v>
      </c>
      <c r="X21" s="25">
        <v>0.2</v>
      </c>
      <c r="Y21" s="25">
        <v>0.2</v>
      </c>
      <c r="Z21" s="25">
        <v>0.2</v>
      </c>
    </row>
    <row r="22" spans="1:26">
      <c r="A22" s="39" t="s">
        <v>32</v>
      </c>
      <c r="B22" s="39" t="s">
        <v>38</v>
      </c>
      <c r="C22" s="25">
        <v>0.2</v>
      </c>
      <c r="D22" s="25">
        <v>0.2</v>
      </c>
      <c r="E22" s="25">
        <v>0.2</v>
      </c>
      <c r="F22" s="25">
        <v>0.2</v>
      </c>
      <c r="G22" s="25">
        <v>0.2</v>
      </c>
      <c r="H22" s="25">
        <v>0.2</v>
      </c>
      <c r="I22" s="25">
        <v>0.2</v>
      </c>
      <c r="J22" s="25">
        <v>0.2</v>
      </c>
      <c r="K22" s="25">
        <v>0.2</v>
      </c>
      <c r="L22" s="25">
        <v>0.2</v>
      </c>
      <c r="M22" s="25">
        <v>0.2</v>
      </c>
      <c r="N22" s="25">
        <v>0.2</v>
      </c>
      <c r="O22" s="25">
        <v>0.2</v>
      </c>
      <c r="P22" s="25">
        <v>0.2</v>
      </c>
      <c r="Q22" s="25">
        <v>0.2</v>
      </c>
      <c r="R22" s="25">
        <v>0.2</v>
      </c>
      <c r="S22" s="25">
        <v>0.2</v>
      </c>
      <c r="T22" s="25">
        <v>0.2</v>
      </c>
      <c r="U22" s="25">
        <v>0.2</v>
      </c>
      <c r="V22" s="25">
        <v>0.2</v>
      </c>
      <c r="W22" s="25">
        <v>0.2</v>
      </c>
      <c r="X22" s="25">
        <v>0.2</v>
      </c>
      <c r="Y22" s="25">
        <v>0.2</v>
      </c>
      <c r="Z22" s="25">
        <v>0.2</v>
      </c>
    </row>
    <row r="23" spans="1:26">
      <c r="A23" s="39" t="s">
        <v>33</v>
      </c>
      <c r="B23" s="39" t="s">
        <v>38</v>
      </c>
      <c r="C23" s="25">
        <v>0.2</v>
      </c>
      <c r="D23" s="25">
        <v>0.2</v>
      </c>
      <c r="E23" s="25">
        <v>0.2</v>
      </c>
      <c r="F23" s="25">
        <v>0.2</v>
      </c>
      <c r="G23" s="25">
        <v>0.2</v>
      </c>
      <c r="H23" s="25">
        <v>0.2</v>
      </c>
      <c r="I23" s="25">
        <v>0.2</v>
      </c>
      <c r="J23" s="25">
        <v>0.2</v>
      </c>
      <c r="K23" s="25">
        <v>0.2</v>
      </c>
      <c r="L23" s="25">
        <v>0.2</v>
      </c>
      <c r="M23" s="25">
        <v>0.2</v>
      </c>
      <c r="N23" s="25">
        <v>0.2</v>
      </c>
      <c r="O23" s="25">
        <v>0.2</v>
      </c>
      <c r="P23" s="25">
        <v>0.2</v>
      </c>
      <c r="Q23" s="25">
        <v>0.2</v>
      </c>
      <c r="R23" s="25">
        <v>0.2</v>
      </c>
      <c r="S23" s="25">
        <v>0.2</v>
      </c>
      <c r="T23" s="25">
        <v>0.2</v>
      </c>
      <c r="U23" s="25">
        <v>0.2</v>
      </c>
      <c r="V23" s="25">
        <v>0.2</v>
      </c>
      <c r="W23" s="25">
        <v>0.2</v>
      </c>
      <c r="X23" s="25">
        <v>0.2</v>
      </c>
      <c r="Y23" s="25">
        <v>0.2</v>
      </c>
      <c r="Z23" s="25">
        <v>0.2</v>
      </c>
    </row>
    <row r="24" spans="1:26">
      <c r="A24" s="39" t="s">
        <v>34</v>
      </c>
      <c r="B24" s="39" t="s">
        <v>38</v>
      </c>
      <c r="C24" s="25">
        <v>0.2</v>
      </c>
      <c r="D24" s="25">
        <v>0.2</v>
      </c>
      <c r="E24" s="25">
        <v>0.2</v>
      </c>
      <c r="F24" s="25">
        <v>0.2</v>
      </c>
      <c r="G24" s="25">
        <v>0.2</v>
      </c>
      <c r="H24" s="25">
        <v>0.2</v>
      </c>
      <c r="I24" s="25">
        <v>0.2</v>
      </c>
      <c r="J24" s="25">
        <v>0.2</v>
      </c>
      <c r="K24" s="25">
        <v>0.2</v>
      </c>
      <c r="L24" s="25">
        <v>0.2</v>
      </c>
      <c r="M24" s="25">
        <v>0.2</v>
      </c>
      <c r="N24" s="25">
        <v>0.2</v>
      </c>
      <c r="O24" s="25">
        <v>0.2</v>
      </c>
      <c r="P24" s="25">
        <v>0.2</v>
      </c>
      <c r="Q24" s="25">
        <v>0.2</v>
      </c>
      <c r="R24" s="25">
        <v>0.2</v>
      </c>
      <c r="S24" s="25">
        <v>0.2</v>
      </c>
      <c r="T24" s="25">
        <v>0.2</v>
      </c>
      <c r="U24" s="25">
        <v>0.2</v>
      </c>
      <c r="V24" s="25">
        <v>0.2</v>
      </c>
      <c r="W24" s="25">
        <v>0.2</v>
      </c>
      <c r="X24" s="25">
        <v>0.2</v>
      </c>
      <c r="Y24" s="25">
        <v>0.2</v>
      </c>
      <c r="Z24" s="25">
        <v>0.2</v>
      </c>
    </row>
    <row r="25" spans="1:26">
      <c r="A25" s="39" t="s">
        <v>35</v>
      </c>
      <c r="B25" s="39" t="s">
        <v>38</v>
      </c>
      <c r="C25" s="25">
        <v>0.2</v>
      </c>
      <c r="D25" s="25">
        <v>0.2</v>
      </c>
      <c r="E25" s="25">
        <v>0.2</v>
      </c>
      <c r="F25" s="25">
        <v>0.2</v>
      </c>
      <c r="G25" s="25">
        <v>0.2</v>
      </c>
      <c r="H25" s="25">
        <v>0.2</v>
      </c>
      <c r="I25" s="25">
        <v>0.2</v>
      </c>
      <c r="J25" s="25">
        <v>0.2</v>
      </c>
      <c r="K25" s="25">
        <v>0.2</v>
      </c>
      <c r="L25" s="25">
        <v>0.2</v>
      </c>
      <c r="M25" s="25">
        <v>0.2</v>
      </c>
      <c r="N25" s="25">
        <v>0.2</v>
      </c>
      <c r="O25" s="25">
        <v>0.2</v>
      </c>
      <c r="P25" s="25">
        <v>0.2</v>
      </c>
      <c r="Q25" s="25">
        <v>0.2</v>
      </c>
      <c r="R25" s="25">
        <v>0.2</v>
      </c>
      <c r="S25" s="25">
        <v>0.2</v>
      </c>
      <c r="T25" s="25">
        <v>0.2</v>
      </c>
      <c r="U25" s="25">
        <v>0.2</v>
      </c>
      <c r="V25" s="25">
        <v>0.2</v>
      </c>
      <c r="W25" s="25">
        <v>0.2</v>
      </c>
      <c r="X25" s="25">
        <v>0.2</v>
      </c>
      <c r="Y25" s="25">
        <v>0.2</v>
      </c>
      <c r="Z25" s="25">
        <v>0.2</v>
      </c>
    </row>
    <row r="26" spans="1:26">
      <c r="A26" s="39" t="s">
        <v>24</v>
      </c>
      <c r="B26" s="39" t="s">
        <v>39</v>
      </c>
      <c r="C26" s="25">
        <v>0.2</v>
      </c>
      <c r="D26" s="25">
        <v>0.2</v>
      </c>
      <c r="E26" s="25">
        <v>0.2</v>
      </c>
      <c r="F26" s="25">
        <v>0.2</v>
      </c>
      <c r="G26" s="25">
        <v>0.2</v>
      </c>
      <c r="H26" s="25">
        <v>0.2</v>
      </c>
      <c r="I26" s="25">
        <v>0.2</v>
      </c>
      <c r="J26" s="25">
        <v>0.2</v>
      </c>
      <c r="K26" s="25">
        <v>0.2</v>
      </c>
      <c r="L26" s="25">
        <v>0.2</v>
      </c>
      <c r="M26" s="25">
        <v>0.2</v>
      </c>
      <c r="N26" s="25">
        <v>0.2</v>
      </c>
      <c r="O26" s="25">
        <v>0.2</v>
      </c>
      <c r="P26" s="25">
        <v>0.2</v>
      </c>
      <c r="Q26" s="25">
        <v>0.2</v>
      </c>
      <c r="R26" s="25">
        <v>0.2</v>
      </c>
      <c r="S26" s="25">
        <v>0.2</v>
      </c>
      <c r="T26" s="25">
        <v>0.2</v>
      </c>
      <c r="U26" s="25">
        <v>0.2</v>
      </c>
      <c r="V26" s="25">
        <v>0.2</v>
      </c>
      <c r="W26" s="25">
        <v>0.2</v>
      </c>
      <c r="X26" s="25">
        <v>0.2</v>
      </c>
      <c r="Y26" s="25">
        <v>0.2</v>
      </c>
      <c r="Z26" s="25">
        <v>0.2</v>
      </c>
    </row>
    <row r="27" spans="1:26">
      <c r="A27" s="39" t="s">
        <v>25</v>
      </c>
      <c r="B27" s="39" t="s">
        <v>39</v>
      </c>
      <c r="C27" s="25">
        <v>0.2</v>
      </c>
      <c r="D27" s="25">
        <v>0.2</v>
      </c>
      <c r="E27" s="25">
        <v>0.2</v>
      </c>
      <c r="F27" s="25">
        <v>0.2</v>
      </c>
      <c r="G27" s="25">
        <v>0.2</v>
      </c>
      <c r="H27" s="25">
        <v>0.2</v>
      </c>
      <c r="I27" s="25">
        <v>0.2</v>
      </c>
      <c r="J27" s="25">
        <v>0.2</v>
      </c>
      <c r="K27" s="25">
        <v>0.2</v>
      </c>
      <c r="L27" s="25">
        <v>0.2</v>
      </c>
      <c r="M27" s="25">
        <v>0.2</v>
      </c>
      <c r="N27" s="25">
        <v>0.2</v>
      </c>
      <c r="O27" s="25">
        <v>0.2</v>
      </c>
      <c r="P27" s="25">
        <v>0.2</v>
      </c>
      <c r="Q27" s="25">
        <v>0.2</v>
      </c>
      <c r="R27" s="25">
        <v>0.2</v>
      </c>
      <c r="S27" s="25">
        <v>0.2</v>
      </c>
      <c r="T27" s="25">
        <v>0.2</v>
      </c>
      <c r="U27" s="25">
        <v>0.2</v>
      </c>
      <c r="V27" s="25">
        <v>0.2</v>
      </c>
      <c r="W27" s="25">
        <v>0.2</v>
      </c>
      <c r="X27" s="25">
        <v>0.2</v>
      </c>
      <c r="Y27" s="25">
        <v>0.2</v>
      </c>
      <c r="Z27" s="25">
        <v>0.2</v>
      </c>
    </row>
    <row r="28" spans="1:26">
      <c r="A28" s="39" t="s">
        <v>26</v>
      </c>
      <c r="B28" s="39" t="s">
        <v>39</v>
      </c>
      <c r="C28" s="25">
        <v>0.2</v>
      </c>
      <c r="D28" s="25">
        <v>0.2</v>
      </c>
      <c r="E28" s="25">
        <v>0.2</v>
      </c>
      <c r="F28" s="25">
        <v>0.2</v>
      </c>
      <c r="G28" s="25">
        <v>0.2</v>
      </c>
      <c r="H28" s="25">
        <v>0.2</v>
      </c>
      <c r="I28" s="25">
        <v>0.2</v>
      </c>
      <c r="J28" s="25">
        <v>0.2</v>
      </c>
      <c r="K28" s="25">
        <v>0.2</v>
      </c>
      <c r="L28" s="25">
        <v>0.2</v>
      </c>
      <c r="M28" s="25">
        <v>0.2</v>
      </c>
      <c r="N28" s="25">
        <v>0.2</v>
      </c>
      <c r="O28" s="25">
        <v>0.2</v>
      </c>
      <c r="P28" s="25">
        <v>0.2</v>
      </c>
      <c r="Q28" s="25">
        <v>0.2</v>
      </c>
      <c r="R28" s="25">
        <v>0.2</v>
      </c>
      <c r="S28" s="25">
        <v>0.2</v>
      </c>
      <c r="T28" s="25">
        <v>0.2</v>
      </c>
      <c r="U28" s="25">
        <v>0.2</v>
      </c>
      <c r="V28" s="25">
        <v>0.2</v>
      </c>
      <c r="W28" s="25">
        <v>0.2</v>
      </c>
      <c r="X28" s="25">
        <v>0.2</v>
      </c>
      <c r="Y28" s="25">
        <v>0.2</v>
      </c>
      <c r="Z28" s="25">
        <v>0.2</v>
      </c>
    </row>
    <row r="29" spans="1:26">
      <c r="A29" s="39" t="s">
        <v>27</v>
      </c>
      <c r="B29" s="39" t="s">
        <v>39</v>
      </c>
      <c r="C29" s="25">
        <v>0.2</v>
      </c>
      <c r="D29" s="25">
        <v>0.2</v>
      </c>
      <c r="E29" s="25">
        <v>0.2</v>
      </c>
      <c r="F29" s="25">
        <v>0.2</v>
      </c>
      <c r="G29" s="25">
        <v>0.2</v>
      </c>
      <c r="H29" s="25">
        <v>0.2</v>
      </c>
      <c r="I29" s="25">
        <v>0.2</v>
      </c>
      <c r="J29" s="25">
        <v>0.2</v>
      </c>
      <c r="K29" s="25">
        <v>0.2</v>
      </c>
      <c r="L29" s="25">
        <v>0.2</v>
      </c>
      <c r="M29" s="25">
        <v>0.2</v>
      </c>
      <c r="N29" s="25">
        <v>0.2</v>
      </c>
      <c r="O29" s="25">
        <v>0.2</v>
      </c>
      <c r="P29" s="25">
        <v>0.2</v>
      </c>
      <c r="Q29" s="25">
        <v>0.2</v>
      </c>
      <c r="R29" s="25">
        <v>0.2</v>
      </c>
      <c r="S29" s="25">
        <v>0.2</v>
      </c>
      <c r="T29" s="25">
        <v>0.2</v>
      </c>
      <c r="U29" s="25">
        <v>0.2</v>
      </c>
      <c r="V29" s="25">
        <v>0.2</v>
      </c>
      <c r="W29" s="25">
        <v>0.2</v>
      </c>
      <c r="X29" s="25">
        <v>0.2</v>
      </c>
      <c r="Y29" s="25">
        <v>0.2</v>
      </c>
      <c r="Z29" s="25">
        <v>0.2</v>
      </c>
    </row>
    <row r="30" spans="1:26">
      <c r="A30" s="39" t="s">
        <v>28</v>
      </c>
      <c r="B30" s="39" t="s">
        <v>39</v>
      </c>
      <c r="C30" s="25">
        <v>0.2</v>
      </c>
      <c r="D30" s="25">
        <v>0.2</v>
      </c>
      <c r="E30" s="25">
        <v>0.2</v>
      </c>
      <c r="F30" s="25">
        <v>0.2</v>
      </c>
      <c r="G30" s="25">
        <v>0.2</v>
      </c>
      <c r="H30" s="25">
        <v>0.2</v>
      </c>
      <c r="I30" s="25">
        <v>0.2</v>
      </c>
      <c r="J30" s="25">
        <v>0.2</v>
      </c>
      <c r="K30" s="25">
        <v>0.2</v>
      </c>
      <c r="L30" s="25">
        <v>0.2</v>
      </c>
      <c r="M30" s="25">
        <v>0.2</v>
      </c>
      <c r="N30" s="25">
        <v>0.2</v>
      </c>
      <c r="O30" s="25">
        <v>0.2</v>
      </c>
      <c r="P30" s="25">
        <v>0.2</v>
      </c>
      <c r="Q30" s="25">
        <v>0.2</v>
      </c>
      <c r="R30" s="25">
        <v>0.2</v>
      </c>
      <c r="S30" s="25">
        <v>0.2</v>
      </c>
      <c r="T30" s="25">
        <v>0.2</v>
      </c>
      <c r="U30" s="25">
        <v>0.2</v>
      </c>
      <c r="V30" s="25">
        <v>0.2</v>
      </c>
      <c r="W30" s="25">
        <v>0.2</v>
      </c>
      <c r="X30" s="25">
        <v>0.2</v>
      </c>
      <c r="Y30" s="25">
        <v>0.2</v>
      </c>
      <c r="Z30" s="25">
        <v>0.2</v>
      </c>
    </row>
    <row r="31" spans="1:26">
      <c r="A31" s="39" t="s">
        <v>29</v>
      </c>
      <c r="B31" s="39" t="s">
        <v>39</v>
      </c>
      <c r="C31" s="25">
        <v>0.2</v>
      </c>
      <c r="D31" s="25">
        <v>0.2</v>
      </c>
      <c r="E31" s="25">
        <v>0.2</v>
      </c>
      <c r="F31" s="25">
        <v>0.2</v>
      </c>
      <c r="G31" s="25">
        <v>0.2</v>
      </c>
      <c r="H31" s="25">
        <v>0.2</v>
      </c>
      <c r="I31" s="25">
        <v>0.2</v>
      </c>
      <c r="J31" s="25">
        <v>0.2</v>
      </c>
      <c r="K31" s="25">
        <v>0.2</v>
      </c>
      <c r="L31" s="25">
        <v>0.2</v>
      </c>
      <c r="M31" s="25">
        <v>0.2</v>
      </c>
      <c r="N31" s="25">
        <v>0.2</v>
      </c>
      <c r="O31" s="25">
        <v>0.2</v>
      </c>
      <c r="P31" s="25">
        <v>0.2</v>
      </c>
      <c r="Q31" s="25">
        <v>0.2</v>
      </c>
      <c r="R31" s="25">
        <v>0.2</v>
      </c>
      <c r="S31" s="25">
        <v>0.2</v>
      </c>
      <c r="T31" s="25">
        <v>0.2</v>
      </c>
      <c r="U31" s="25">
        <v>0.2</v>
      </c>
      <c r="V31" s="25">
        <v>0.2</v>
      </c>
      <c r="W31" s="25">
        <v>0.2</v>
      </c>
      <c r="X31" s="25">
        <v>0.2</v>
      </c>
      <c r="Y31" s="25">
        <v>0.2</v>
      </c>
      <c r="Z31" s="25">
        <v>0.2</v>
      </c>
    </row>
    <row r="32" spans="1:26">
      <c r="A32" s="39" t="s">
        <v>30</v>
      </c>
      <c r="B32" s="39" t="s">
        <v>39</v>
      </c>
      <c r="C32" s="25">
        <v>0.2</v>
      </c>
      <c r="D32" s="25">
        <v>0.2</v>
      </c>
      <c r="E32" s="25">
        <v>0.2</v>
      </c>
      <c r="F32" s="25">
        <v>0.2</v>
      </c>
      <c r="G32" s="25">
        <v>0.2</v>
      </c>
      <c r="H32" s="25">
        <v>0.2</v>
      </c>
      <c r="I32" s="25">
        <v>0.2</v>
      </c>
      <c r="J32" s="25">
        <v>0.2</v>
      </c>
      <c r="K32" s="25">
        <v>0.2</v>
      </c>
      <c r="L32" s="25">
        <v>0.2</v>
      </c>
      <c r="M32" s="25">
        <v>0.2</v>
      </c>
      <c r="N32" s="25">
        <v>0.2</v>
      </c>
      <c r="O32" s="25">
        <v>0.2</v>
      </c>
      <c r="P32" s="25">
        <v>0.2</v>
      </c>
      <c r="Q32" s="25">
        <v>0.2</v>
      </c>
      <c r="R32" s="25">
        <v>0.2</v>
      </c>
      <c r="S32" s="25">
        <v>0.2</v>
      </c>
      <c r="T32" s="25">
        <v>0.2</v>
      </c>
      <c r="U32" s="25">
        <v>0.2</v>
      </c>
      <c r="V32" s="25">
        <v>0.2</v>
      </c>
      <c r="W32" s="25">
        <v>0.2</v>
      </c>
      <c r="X32" s="25">
        <v>0.2</v>
      </c>
      <c r="Y32" s="25">
        <v>0.2</v>
      </c>
      <c r="Z32" s="25">
        <v>0.2</v>
      </c>
    </row>
    <row r="33" spans="1:26">
      <c r="A33" s="39" t="s">
        <v>31</v>
      </c>
      <c r="B33" s="39" t="s">
        <v>39</v>
      </c>
      <c r="C33" s="25">
        <v>0.2</v>
      </c>
      <c r="D33" s="25">
        <v>0.2</v>
      </c>
      <c r="E33" s="25">
        <v>0.2</v>
      </c>
      <c r="F33" s="25">
        <v>0.2</v>
      </c>
      <c r="G33" s="25">
        <v>0.2</v>
      </c>
      <c r="H33" s="25">
        <v>0.2</v>
      </c>
      <c r="I33" s="25">
        <v>0.2</v>
      </c>
      <c r="J33" s="25">
        <v>0.2</v>
      </c>
      <c r="K33" s="25">
        <v>0.2</v>
      </c>
      <c r="L33" s="25">
        <v>0.2</v>
      </c>
      <c r="M33" s="25">
        <v>0.2</v>
      </c>
      <c r="N33" s="25">
        <v>0.2</v>
      </c>
      <c r="O33" s="25">
        <v>0.2</v>
      </c>
      <c r="P33" s="25">
        <v>0.2</v>
      </c>
      <c r="Q33" s="25">
        <v>0.2</v>
      </c>
      <c r="R33" s="25">
        <v>0.2</v>
      </c>
      <c r="S33" s="25">
        <v>0.2</v>
      </c>
      <c r="T33" s="25">
        <v>0.2</v>
      </c>
      <c r="U33" s="25">
        <v>0.2</v>
      </c>
      <c r="V33" s="25">
        <v>0.2</v>
      </c>
      <c r="W33" s="25">
        <v>0.2</v>
      </c>
      <c r="X33" s="25">
        <v>0.2</v>
      </c>
      <c r="Y33" s="25">
        <v>0.2</v>
      </c>
      <c r="Z33" s="25">
        <v>0.2</v>
      </c>
    </row>
    <row r="34" spans="1:26">
      <c r="A34" s="39" t="s">
        <v>32</v>
      </c>
      <c r="B34" s="39" t="s">
        <v>39</v>
      </c>
      <c r="C34" s="25">
        <v>0.2</v>
      </c>
      <c r="D34" s="25">
        <v>0.2</v>
      </c>
      <c r="E34" s="25">
        <v>0.2</v>
      </c>
      <c r="F34" s="25">
        <v>0.2</v>
      </c>
      <c r="G34" s="25">
        <v>0.2</v>
      </c>
      <c r="H34" s="25">
        <v>0.2</v>
      </c>
      <c r="I34" s="25">
        <v>0.2</v>
      </c>
      <c r="J34" s="25">
        <v>0.2</v>
      </c>
      <c r="K34" s="25">
        <v>0.2</v>
      </c>
      <c r="L34" s="25">
        <v>0.2</v>
      </c>
      <c r="M34" s="25">
        <v>0.2</v>
      </c>
      <c r="N34" s="25">
        <v>0.2</v>
      </c>
      <c r="O34" s="25">
        <v>0.2</v>
      </c>
      <c r="P34" s="25">
        <v>0.2</v>
      </c>
      <c r="Q34" s="25">
        <v>0.2</v>
      </c>
      <c r="R34" s="25">
        <v>0.2</v>
      </c>
      <c r="S34" s="25">
        <v>0.2</v>
      </c>
      <c r="T34" s="25">
        <v>0.2</v>
      </c>
      <c r="U34" s="25">
        <v>0.2</v>
      </c>
      <c r="V34" s="25">
        <v>0.2</v>
      </c>
      <c r="W34" s="25">
        <v>0.2</v>
      </c>
      <c r="X34" s="25">
        <v>0.2</v>
      </c>
      <c r="Y34" s="25">
        <v>0.2</v>
      </c>
      <c r="Z34" s="25">
        <v>0.2</v>
      </c>
    </row>
    <row r="35" spans="1:26">
      <c r="A35" s="39" t="s">
        <v>33</v>
      </c>
      <c r="B35" s="39" t="s">
        <v>39</v>
      </c>
      <c r="C35" s="25">
        <v>0.2</v>
      </c>
      <c r="D35" s="25">
        <v>0.2</v>
      </c>
      <c r="E35" s="25">
        <v>0.2</v>
      </c>
      <c r="F35" s="25">
        <v>0.2</v>
      </c>
      <c r="G35" s="25">
        <v>0.2</v>
      </c>
      <c r="H35" s="25">
        <v>0.2</v>
      </c>
      <c r="I35" s="25">
        <v>0.2</v>
      </c>
      <c r="J35" s="25">
        <v>0.2</v>
      </c>
      <c r="K35" s="25">
        <v>0.2</v>
      </c>
      <c r="L35" s="25">
        <v>0.2</v>
      </c>
      <c r="M35" s="25">
        <v>0.2</v>
      </c>
      <c r="N35" s="25">
        <v>0.2</v>
      </c>
      <c r="O35" s="25">
        <v>0.2</v>
      </c>
      <c r="P35" s="25">
        <v>0.2</v>
      </c>
      <c r="Q35" s="25">
        <v>0.2</v>
      </c>
      <c r="R35" s="25">
        <v>0.2</v>
      </c>
      <c r="S35" s="25">
        <v>0.2</v>
      </c>
      <c r="T35" s="25">
        <v>0.2</v>
      </c>
      <c r="U35" s="25">
        <v>0.2</v>
      </c>
      <c r="V35" s="25">
        <v>0.2</v>
      </c>
      <c r="W35" s="25">
        <v>0.2</v>
      </c>
      <c r="X35" s="25">
        <v>0.2</v>
      </c>
      <c r="Y35" s="25">
        <v>0.2</v>
      </c>
      <c r="Z35" s="25">
        <v>0.2</v>
      </c>
    </row>
    <row r="36" spans="1:26">
      <c r="A36" s="39" t="s">
        <v>34</v>
      </c>
      <c r="B36" s="39" t="s">
        <v>39</v>
      </c>
      <c r="C36" s="25">
        <v>0.2</v>
      </c>
      <c r="D36" s="25">
        <v>0.2</v>
      </c>
      <c r="E36" s="25">
        <v>0.2</v>
      </c>
      <c r="F36" s="25">
        <v>0.2</v>
      </c>
      <c r="G36" s="25">
        <v>0.2</v>
      </c>
      <c r="H36" s="25">
        <v>0.2</v>
      </c>
      <c r="I36" s="25">
        <v>0.2</v>
      </c>
      <c r="J36" s="25">
        <v>0.2</v>
      </c>
      <c r="K36" s="25">
        <v>0.2</v>
      </c>
      <c r="L36" s="25">
        <v>0.2</v>
      </c>
      <c r="M36" s="25">
        <v>0.2</v>
      </c>
      <c r="N36" s="25">
        <v>0.2</v>
      </c>
      <c r="O36" s="25">
        <v>0.2</v>
      </c>
      <c r="P36" s="25">
        <v>0.2</v>
      </c>
      <c r="Q36" s="25">
        <v>0.2</v>
      </c>
      <c r="R36" s="25">
        <v>0.2</v>
      </c>
      <c r="S36" s="25">
        <v>0.2</v>
      </c>
      <c r="T36" s="25">
        <v>0.2</v>
      </c>
      <c r="U36" s="25">
        <v>0.2</v>
      </c>
      <c r="V36" s="25">
        <v>0.2</v>
      </c>
      <c r="W36" s="25">
        <v>0.2</v>
      </c>
      <c r="X36" s="25">
        <v>0.2</v>
      </c>
      <c r="Y36" s="25">
        <v>0.2</v>
      </c>
      <c r="Z36" s="25">
        <v>0.2</v>
      </c>
    </row>
    <row r="37" spans="1:26">
      <c r="A37" s="39" t="s">
        <v>35</v>
      </c>
      <c r="B37" s="39" t="s">
        <v>39</v>
      </c>
      <c r="C37" s="25">
        <v>0.2</v>
      </c>
      <c r="D37" s="25">
        <v>0.2</v>
      </c>
      <c r="E37" s="25">
        <v>0.2</v>
      </c>
      <c r="F37" s="25">
        <v>0.2</v>
      </c>
      <c r="G37" s="25">
        <v>0.2</v>
      </c>
      <c r="H37" s="25">
        <v>0.2</v>
      </c>
      <c r="I37" s="25">
        <v>0.2</v>
      </c>
      <c r="J37" s="25">
        <v>0.2</v>
      </c>
      <c r="K37" s="25">
        <v>0.2</v>
      </c>
      <c r="L37" s="25">
        <v>0.2</v>
      </c>
      <c r="M37" s="25">
        <v>0.2</v>
      </c>
      <c r="N37" s="25">
        <v>0.2</v>
      </c>
      <c r="O37" s="25">
        <v>0.2</v>
      </c>
      <c r="P37" s="25">
        <v>0.2</v>
      </c>
      <c r="Q37" s="25">
        <v>0.2</v>
      </c>
      <c r="R37" s="25">
        <v>0.2</v>
      </c>
      <c r="S37" s="25">
        <v>0.2</v>
      </c>
      <c r="T37" s="25">
        <v>0.2</v>
      </c>
      <c r="U37" s="25">
        <v>0.2</v>
      </c>
      <c r="V37" s="25">
        <v>0.2</v>
      </c>
      <c r="W37" s="25">
        <v>0.2</v>
      </c>
      <c r="X37" s="25">
        <v>0.2</v>
      </c>
      <c r="Y37" s="25">
        <v>0.2</v>
      </c>
      <c r="Z37" s="25">
        <v>0.2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:B5"/>
    </sheetView>
  </sheetViews>
  <sheetFormatPr defaultColWidth="8.7109375" defaultRowHeight="15"/>
  <cols>
    <col min="1" max="1" width="16.140625" customWidth="1"/>
  </cols>
  <sheetData>
    <row r="1" spans="1:2">
      <c r="A1" s="19" t="s">
        <v>760</v>
      </c>
      <c r="B1" s="25">
        <v>30</v>
      </c>
    </row>
    <row r="2" spans="1:2">
      <c r="A2" s="19" t="s">
        <v>758</v>
      </c>
      <c r="B2" s="25">
        <v>2</v>
      </c>
    </row>
    <row r="3" spans="1:2">
      <c r="A3" s="19" t="s">
        <v>759</v>
      </c>
      <c r="B3" s="25">
        <v>100</v>
      </c>
    </row>
    <row r="4" spans="1:2">
      <c r="A4" s="19" t="s">
        <v>761</v>
      </c>
      <c r="B4" s="25">
        <v>0.1</v>
      </c>
    </row>
    <row r="5" spans="1:2">
      <c r="A5" s="19" t="s">
        <v>784</v>
      </c>
      <c r="B5" s="25">
        <v>1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C2" sqref="C2:Z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</row>
    <row r="3" spans="1:26">
      <c r="A3" s="39" t="s">
        <v>25</v>
      </c>
      <c r="B3" s="39" t="s">
        <v>37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</row>
    <row r="4" spans="1:26">
      <c r="A4" s="39" t="s">
        <v>26</v>
      </c>
      <c r="B4" s="39" t="s">
        <v>37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</row>
    <row r="5" spans="1:26">
      <c r="A5" s="39" t="s">
        <v>27</v>
      </c>
      <c r="B5" s="39" t="s">
        <v>37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</row>
    <row r="6" spans="1:26">
      <c r="A6" s="39" t="s">
        <v>28</v>
      </c>
      <c r="B6" s="39" t="s">
        <v>37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</row>
    <row r="7" spans="1:26">
      <c r="A7" s="39" t="s">
        <v>29</v>
      </c>
      <c r="B7" s="39" t="s">
        <v>37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</row>
    <row r="8" spans="1:26">
      <c r="A8" s="39" t="s">
        <v>30</v>
      </c>
      <c r="B8" s="39" t="s">
        <v>37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</row>
    <row r="9" spans="1:26">
      <c r="A9" s="39" t="s">
        <v>31</v>
      </c>
      <c r="B9" s="39" t="s">
        <v>37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</row>
    <row r="10" spans="1:26">
      <c r="A10" s="39" t="s">
        <v>32</v>
      </c>
      <c r="B10" s="39" t="s">
        <v>37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</row>
    <row r="11" spans="1:26">
      <c r="A11" s="39" t="s">
        <v>33</v>
      </c>
      <c r="B11" s="39" t="s">
        <v>37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</row>
    <row r="12" spans="1:26">
      <c r="A12" s="39" t="s">
        <v>34</v>
      </c>
      <c r="B12" s="39" t="s">
        <v>37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</row>
    <row r="13" spans="1:26">
      <c r="A13" s="39" t="s">
        <v>35</v>
      </c>
      <c r="B13" s="39" t="s">
        <v>37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</row>
    <row r="14" spans="1:26">
      <c r="A14" s="39" t="s">
        <v>24</v>
      </c>
      <c r="B14" s="39" t="s">
        <v>38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</row>
    <row r="15" spans="1:26">
      <c r="A15" s="39" t="s">
        <v>25</v>
      </c>
      <c r="B15" s="39" t="s">
        <v>38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</row>
    <row r="16" spans="1:26">
      <c r="A16" s="39" t="s">
        <v>26</v>
      </c>
      <c r="B16" s="39" t="s">
        <v>38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</row>
    <row r="17" spans="1:26">
      <c r="A17" s="39" t="s">
        <v>27</v>
      </c>
      <c r="B17" s="39" t="s">
        <v>38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</row>
    <row r="18" spans="1:26">
      <c r="A18" s="39" t="s">
        <v>28</v>
      </c>
      <c r="B18" s="39" t="s">
        <v>38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</row>
    <row r="19" spans="1:26">
      <c r="A19" s="39" t="s">
        <v>29</v>
      </c>
      <c r="B19" s="39" t="s">
        <v>38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</row>
    <row r="20" spans="1:26">
      <c r="A20" s="39" t="s">
        <v>30</v>
      </c>
      <c r="B20" s="39" t="s">
        <v>38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</row>
    <row r="21" spans="1:26">
      <c r="A21" s="39" t="s">
        <v>31</v>
      </c>
      <c r="B21" s="39" t="s">
        <v>38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</row>
    <row r="22" spans="1:26">
      <c r="A22" s="39" t="s">
        <v>32</v>
      </c>
      <c r="B22" s="39" t="s">
        <v>38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</row>
    <row r="23" spans="1:26">
      <c r="A23" s="39" t="s">
        <v>33</v>
      </c>
      <c r="B23" s="39" t="s">
        <v>38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</row>
    <row r="24" spans="1:26">
      <c r="A24" s="39" t="s">
        <v>34</v>
      </c>
      <c r="B24" s="39" t="s">
        <v>38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</row>
    <row r="25" spans="1:26">
      <c r="A25" s="39" t="s">
        <v>35</v>
      </c>
      <c r="B25" s="39" t="s">
        <v>38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</row>
    <row r="26" spans="1:26">
      <c r="A26" s="39" t="s">
        <v>24</v>
      </c>
      <c r="B26" s="39" t="s">
        <v>39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</row>
    <row r="27" spans="1:26">
      <c r="A27" s="39" t="s">
        <v>25</v>
      </c>
      <c r="B27" s="39" t="s">
        <v>39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</row>
    <row r="28" spans="1:26">
      <c r="A28" s="39" t="s">
        <v>26</v>
      </c>
      <c r="B28" s="39" t="s">
        <v>39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</row>
    <row r="29" spans="1:26">
      <c r="A29" s="39" t="s">
        <v>27</v>
      </c>
      <c r="B29" s="39" t="s">
        <v>39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</row>
    <row r="30" spans="1:26">
      <c r="A30" s="39" t="s">
        <v>28</v>
      </c>
      <c r="B30" s="39" t="s">
        <v>39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</row>
    <row r="31" spans="1:26">
      <c r="A31" s="39" t="s">
        <v>29</v>
      </c>
      <c r="B31" s="39" t="s">
        <v>39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</row>
    <row r="32" spans="1:26">
      <c r="A32" s="39" t="s">
        <v>30</v>
      </c>
      <c r="B32" s="39" t="s">
        <v>39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</row>
    <row r="33" spans="1:26">
      <c r="A33" s="39" t="s">
        <v>31</v>
      </c>
      <c r="B33" s="39" t="s">
        <v>39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</row>
    <row r="34" spans="1:26">
      <c r="A34" s="39" t="s">
        <v>32</v>
      </c>
      <c r="B34" s="39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</row>
    <row r="35" spans="1:26">
      <c r="A35" s="39" t="s">
        <v>33</v>
      </c>
      <c r="B35" s="39" t="s">
        <v>39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</row>
    <row r="36" spans="1:26">
      <c r="A36" s="39" t="s">
        <v>34</v>
      </c>
      <c r="B36" s="39" t="s">
        <v>39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</row>
    <row r="37" spans="1:26">
      <c r="A37" s="39" t="s">
        <v>35</v>
      </c>
      <c r="B37" s="39" t="s">
        <v>39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C2" sqref="C2:Z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</row>
    <row r="3" spans="1:26">
      <c r="A3" s="39" t="s">
        <v>25</v>
      </c>
      <c r="B3" s="39" t="s">
        <v>37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</row>
    <row r="4" spans="1:26">
      <c r="A4" s="39" t="s">
        <v>26</v>
      </c>
      <c r="B4" s="39" t="s">
        <v>37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</row>
    <row r="5" spans="1:26">
      <c r="A5" s="39" t="s">
        <v>27</v>
      </c>
      <c r="B5" s="39" t="s">
        <v>37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</row>
    <row r="6" spans="1:26">
      <c r="A6" s="39" t="s">
        <v>28</v>
      </c>
      <c r="B6" s="39" t="s">
        <v>37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</row>
    <row r="7" spans="1:26">
      <c r="A7" s="39" t="s">
        <v>29</v>
      </c>
      <c r="B7" s="39" t="s">
        <v>37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</row>
    <row r="8" spans="1:26">
      <c r="A8" s="39" t="s">
        <v>30</v>
      </c>
      <c r="B8" s="39" t="s">
        <v>37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</row>
    <row r="9" spans="1:26">
      <c r="A9" s="39" t="s">
        <v>31</v>
      </c>
      <c r="B9" s="39" t="s">
        <v>37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</row>
    <row r="10" spans="1:26">
      <c r="A10" s="39" t="s">
        <v>32</v>
      </c>
      <c r="B10" s="39" t="s">
        <v>37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</row>
    <row r="11" spans="1:26">
      <c r="A11" s="39" t="s">
        <v>33</v>
      </c>
      <c r="B11" s="39" t="s">
        <v>37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</row>
    <row r="12" spans="1:26">
      <c r="A12" s="39" t="s">
        <v>34</v>
      </c>
      <c r="B12" s="39" t="s">
        <v>37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</row>
    <row r="13" spans="1:26">
      <c r="A13" s="39" t="s">
        <v>35</v>
      </c>
      <c r="B13" s="39" t="s">
        <v>37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</row>
    <row r="14" spans="1:26">
      <c r="A14" s="39" t="s">
        <v>24</v>
      </c>
      <c r="B14" s="39" t="s">
        <v>38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</row>
    <row r="15" spans="1:26">
      <c r="A15" s="39" t="s">
        <v>25</v>
      </c>
      <c r="B15" s="39" t="s">
        <v>38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</row>
    <row r="16" spans="1:26">
      <c r="A16" s="39" t="s">
        <v>26</v>
      </c>
      <c r="B16" s="39" t="s">
        <v>38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</row>
    <row r="17" spans="1:26">
      <c r="A17" s="39" t="s">
        <v>27</v>
      </c>
      <c r="B17" s="39" t="s">
        <v>38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</row>
    <row r="18" spans="1:26">
      <c r="A18" s="39" t="s">
        <v>28</v>
      </c>
      <c r="B18" s="39" t="s">
        <v>38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</row>
    <row r="19" spans="1:26">
      <c r="A19" s="39" t="s">
        <v>29</v>
      </c>
      <c r="B19" s="39" t="s">
        <v>38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</row>
    <row r="20" spans="1:26">
      <c r="A20" s="39" t="s">
        <v>30</v>
      </c>
      <c r="B20" s="39" t="s">
        <v>38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</row>
    <row r="21" spans="1:26">
      <c r="A21" s="39" t="s">
        <v>31</v>
      </c>
      <c r="B21" s="39" t="s">
        <v>38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</row>
    <row r="22" spans="1:26">
      <c r="A22" s="39" t="s">
        <v>32</v>
      </c>
      <c r="B22" s="39" t="s">
        <v>38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</row>
    <row r="23" spans="1:26">
      <c r="A23" s="39" t="s">
        <v>33</v>
      </c>
      <c r="B23" s="39" t="s">
        <v>38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</row>
    <row r="24" spans="1:26">
      <c r="A24" s="39" t="s">
        <v>34</v>
      </c>
      <c r="B24" s="39" t="s">
        <v>38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</row>
    <row r="25" spans="1:26">
      <c r="A25" s="39" t="s">
        <v>35</v>
      </c>
      <c r="B25" s="39" t="s">
        <v>38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</row>
    <row r="26" spans="1:26">
      <c r="A26" s="39" t="s">
        <v>24</v>
      </c>
      <c r="B26" s="39" t="s">
        <v>39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</row>
    <row r="27" spans="1:26">
      <c r="A27" s="39" t="s">
        <v>25</v>
      </c>
      <c r="B27" s="39" t="s">
        <v>39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</row>
    <row r="28" spans="1:26">
      <c r="A28" s="39" t="s">
        <v>26</v>
      </c>
      <c r="B28" s="39" t="s">
        <v>39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</row>
    <row r="29" spans="1:26">
      <c r="A29" s="39" t="s">
        <v>27</v>
      </c>
      <c r="B29" s="39" t="s">
        <v>39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</row>
    <row r="30" spans="1:26">
      <c r="A30" s="39" t="s">
        <v>28</v>
      </c>
      <c r="B30" s="39" t="s">
        <v>39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</row>
    <row r="31" spans="1:26">
      <c r="A31" s="39" t="s">
        <v>29</v>
      </c>
      <c r="B31" s="39" t="s">
        <v>39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</row>
    <row r="32" spans="1:26">
      <c r="A32" s="39" t="s">
        <v>30</v>
      </c>
      <c r="B32" s="39" t="s">
        <v>39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</row>
    <row r="33" spans="1:26">
      <c r="A33" s="39" t="s">
        <v>31</v>
      </c>
      <c r="B33" s="39" t="s">
        <v>39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</row>
    <row r="34" spans="1:26">
      <c r="A34" s="39" t="s">
        <v>32</v>
      </c>
      <c r="B34" s="39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</row>
    <row r="35" spans="1:26">
      <c r="A35" s="39" t="s">
        <v>33</v>
      </c>
      <c r="B35" s="39" t="s">
        <v>39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</row>
    <row r="36" spans="1:26">
      <c r="A36" s="39" t="s">
        <v>34</v>
      </c>
      <c r="B36" s="39" t="s">
        <v>39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</row>
    <row r="37" spans="1:26">
      <c r="A37" s="39" t="s">
        <v>35</v>
      </c>
      <c r="B37" s="39" t="s">
        <v>39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A2" sqref="A2:B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0.2</v>
      </c>
      <c r="D2" s="25">
        <v>0.2</v>
      </c>
      <c r="E2" s="25">
        <v>0.2</v>
      </c>
      <c r="F2" s="25">
        <v>0.2</v>
      </c>
      <c r="G2" s="25">
        <v>0.2</v>
      </c>
      <c r="H2" s="25">
        <v>0.2</v>
      </c>
      <c r="I2" s="25">
        <v>0.2</v>
      </c>
      <c r="J2" s="25">
        <v>0.2</v>
      </c>
      <c r="K2" s="25">
        <v>0.2</v>
      </c>
      <c r="L2" s="25">
        <v>0.2</v>
      </c>
      <c r="M2" s="25">
        <v>0.2</v>
      </c>
      <c r="N2" s="25">
        <v>0.2</v>
      </c>
      <c r="O2" s="25">
        <v>0.2</v>
      </c>
      <c r="P2" s="25">
        <v>0.2</v>
      </c>
      <c r="Q2" s="25">
        <v>0.2</v>
      </c>
      <c r="R2" s="25">
        <v>0.2</v>
      </c>
      <c r="S2" s="25">
        <v>0.2</v>
      </c>
      <c r="T2" s="25">
        <v>0.2</v>
      </c>
      <c r="U2" s="25">
        <v>0.2</v>
      </c>
      <c r="V2" s="25">
        <v>0.2</v>
      </c>
      <c r="W2" s="25">
        <v>0.2</v>
      </c>
      <c r="X2" s="25">
        <v>0.2</v>
      </c>
      <c r="Y2" s="25">
        <v>0.2</v>
      </c>
      <c r="Z2" s="25">
        <v>0.2</v>
      </c>
    </row>
    <row r="3" spans="1:26">
      <c r="A3" s="39" t="s">
        <v>25</v>
      </c>
      <c r="B3" s="39" t="s">
        <v>37</v>
      </c>
      <c r="C3" s="25">
        <v>0.2</v>
      </c>
      <c r="D3" s="25">
        <v>0.2</v>
      </c>
      <c r="E3" s="25">
        <v>0.2</v>
      </c>
      <c r="F3" s="25">
        <v>0.2</v>
      </c>
      <c r="G3" s="25">
        <v>0.2</v>
      </c>
      <c r="H3" s="25">
        <v>0.2</v>
      </c>
      <c r="I3" s="25">
        <v>0.2</v>
      </c>
      <c r="J3" s="25">
        <v>0.2</v>
      </c>
      <c r="K3" s="25">
        <v>0.2</v>
      </c>
      <c r="L3" s="25">
        <v>0.2</v>
      </c>
      <c r="M3" s="25">
        <v>0.2</v>
      </c>
      <c r="N3" s="25">
        <v>0.2</v>
      </c>
      <c r="O3" s="25">
        <v>0.2</v>
      </c>
      <c r="P3" s="25">
        <v>0.2</v>
      </c>
      <c r="Q3" s="25">
        <v>0.2</v>
      </c>
      <c r="R3" s="25">
        <v>0.2</v>
      </c>
      <c r="S3" s="25">
        <v>0.2</v>
      </c>
      <c r="T3" s="25">
        <v>0.2</v>
      </c>
      <c r="U3" s="25">
        <v>0.2</v>
      </c>
      <c r="V3" s="25">
        <v>0.2</v>
      </c>
      <c r="W3" s="25">
        <v>0.2</v>
      </c>
      <c r="X3" s="25">
        <v>0.2</v>
      </c>
      <c r="Y3" s="25">
        <v>0.2</v>
      </c>
      <c r="Z3" s="25">
        <v>0.2</v>
      </c>
    </row>
    <row r="4" spans="1:26">
      <c r="A4" s="39" t="s">
        <v>26</v>
      </c>
      <c r="B4" s="39" t="s">
        <v>37</v>
      </c>
      <c r="C4" s="25">
        <v>0.2</v>
      </c>
      <c r="D4" s="25">
        <v>0.2</v>
      </c>
      <c r="E4" s="25">
        <v>0.2</v>
      </c>
      <c r="F4" s="25">
        <v>0.2</v>
      </c>
      <c r="G4" s="25">
        <v>0.2</v>
      </c>
      <c r="H4" s="25">
        <v>0.2</v>
      </c>
      <c r="I4" s="25">
        <v>0.2</v>
      </c>
      <c r="J4" s="25">
        <v>0.2</v>
      </c>
      <c r="K4" s="25">
        <v>0.2</v>
      </c>
      <c r="L4" s="25">
        <v>0.2</v>
      </c>
      <c r="M4" s="25">
        <v>0.2</v>
      </c>
      <c r="N4" s="25">
        <v>0.2</v>
      </c>
      <c r="O4" s="25">
        <v>0.2</v>
      </c>
      <c r="P4" s="25">
        <v>0.2</v>
      </c>
      <c r="Q4" s="25">
        <v>0.2</v>
      </c>
      <c r="R4" s="25">
        <v>0.2</v>
      </c>
      <c r="S4" s="25">
        <v>0.2</v>
      </c>
      <c r="T4" s="25">
        <v>0.2</v>
      </c>
      <c r="U4" s="25">
        <v>0.2</v>
      </c>
      <c r="V4" s="25">
        <v>0.2</v>
      </c>
      <c r="W4" s="25">
        <v>0.2</v>
      </c>
      <c r="X4" s="25">
        <v>0.2</v>
      </c>
      <c r="Y4" s="25">
        <v>0.2</v>
      </c>
      <c r="Z4" s="25">
        <v>0.2</v>
      </c>
    </row>
    <row r="5" spans="1:26">
      <c r="A5" s="39" t="s">
        <v>27</v>
      </c>
      <c r="B5" s="39" t="s">
        <v>37</v>
      </c>
      <c r="C5" s="25">
        <v>0.2</v>
      </c>
      <c r="D5" s="25">
        <v>0.2</v>
      </c>
      <c r="E5" s="25">
        <v>0.2</v>
      </c>
      <c r="F5" s="25">
        <v>0.2</v>
      </c>
      <c r="G5" s="25">
        <v>0.2</v>
      </c>
      <c r="H5" s="25">
        <v>0.2</v>
      </c>
      <c r="I5" s="25">
        <v>0.2</v>
      </c>
      <c r="J5" s="25">
        <v>0.2</v>
      </c>
      <c r="K5" s="25">
        <v>0.2</v>
      </c>
      <c r="L5" s="25">
        <v>0.2</v>
      </c>
      <c r="M5" s="25">
        <v>0.2</v>
      </c>
      <c r="N5" s="25">
        <v>0.2</v>
      </c>
      <c r="O5" s="25">
        <v>0.2</v>
      </c>
      <c r="P5" s="25">
        <v>0.2</v>
      </c>
      <c r="Q5" s="25">
        <v>0.2</v>
      </c>
      <c r="R5" s="25">
        <v>0.2</v>
      </c>
      <c r="S5" s="25">
        <v>0.2</v>
      </c>
      <c r="T5" s="25">
        <v>0.2</v>
      </c>
      <c r="U5" s="25">
        <v>0.2</v>
      </c>
      <c r="V5" s="25">
        <v>0.2</v>
      </c>
      <c r="W5" s="25">
        <v>0.2</v>
      </c>
      <c r="X5" s="25">
        <v>0.2</v>
      </c>
      <c r="Y5" s="25">
        <v>0.2</v>
      </c>
      <c r="Z5" s="25">
        <v>0.2</v>
      </c>
    </row>
    <row r="6" spans="1:26">
      <c r="A6" s="39" t="s">
        <v>28</v>
      </c>
      <c r="B6" s="39" t="s">
        <v>37</v>
      </c>
      <c r="C6" s="25">
        <v>0.2</v>
      </c>
      <c r="D6" s="25">
        <v>0.2</v>
      </c>
      <c r="E6" s="25">
        <v>0.2</v>
      </c>
      <c r="F6" s="25">
        <v>0.2</v>
      </c>
      <c r="G6" s="25">
        <v>0.2</v>
      </c>
      <c r="H6" s="25">
        <v>0.2</v>
      </c>
      <c r="I6" s="25">
        <v>0.2</v>
      </c>
      <c r="J6" s="25">
        <v>0.2</v>
      </c>
      <c r="K6" s="25">
        <v>0.2</v>
      </c>
      <c r="L6" s="25">
        <v>0.2</v>
      </c>
      <c r="M6" s="25">
        <v>0.2</v>
      </c>
      <c r="N6" s="25">
        <v>0.2</v>
      </c>
      <c r="O6" s="25">
        <v>0.2</v>
      </c>
      <c r="P6" s="25">
        <v>0.2</v>
      </c>
      <c r="Q6" s="25">
        <v>0.2</v>
      </c>
      <c r="R6" s="25">
        <v>0.2</v>
      </c>
      <c r="S6" s="25">
        <v>0.2</v>
      </c>
      <c r="T6" s="25">
        <v>0.2</v>
      </c>
      <c r="U6" s="25">
        <v>0.2</v>
      </c>
      <c r="V6" s="25">
        <v>0.2</v>
      </c>
      <c r="W6" s="25">
        <v>0.2</v>
      </c>
      <c r="X6" s="25">
        <v>0.2</v>
      </c>
      <c r="Y6" s="25">
        <v>0.2</v>
      </c>
      <c r="Z6" s="25">
        <v>0.2</v>
      </c>
    </row>
    <row r="7" spans="1:26">
      <c r="A7" s="39" t="s">
        <v>29</v>
      </c>
      <c r="B7" s="39" t="s">
        <v>37</v>
      </c>
      <c r="C7" s="25">
        <v>0.2</v>
      </c>
      <c r="D7" s="25">
        <v>0.2</v>
      </c>
      <c r="E7" s="25">
        <v>0.2</v>
      </c>
      <c r="F7" s="25">
        <v>0.2</v>
      </c>
      <c r="G7" s="25">
        <v>0.2</v>
      </c>
      <c r="H7" s="25">
        <v>0.2</v>
      </c>
      <c r="I7" s="25">
        <v>0.2</v>
      </c>
      <c r="J7" s="25">
        <v>0.2</v>
      </c>
      <c r="K7" s="25">
        <v>0.2</v>
      </c>
      <c r="L7" s="25">
        <v>0.2</v>
      </c>
      <c r="M7" s="25">
        <v>0.2</v>
      </c>
      <c r="N7" s="25">
        <v>0.2</v>
      </c>
      <c r="O7" s="25">
        <v>0.2</v>
      </c>
      <c r="P7" s="25">
        <v>0.2</v>
      </c>
      <c r="Q7" s="25">
        <v>0.2</v>
      </c>
      <c r="R7" s="25">
        <v>0.2</v>
      </c>
      <c r="S7" s="25">
        <v>0.2</v>
      </c>
      <c r="T7" s="25">
        <v>0.2</v>
      </c>
      <c r="U7" s="25">
        <v>0.2</v>
      </c>
      <c r="V7" s="25">
        <v>0.2</v>
      </c>
      <c r="W7" s="25">
        <v>0.2</v>
      </c>
      <c r="X7" s="25">
        <v>0.2</v>
      </c>
      <c r="Y7" s="25">
        <v>0.2</v>
      </c>
      <c r="Z7" s="25">
        <v>0.2</v>
      </c>
    </row>
    <row r="8" spans="1:26">
      <c r="A8" s="39" t="s">
        <v>30</v>
      </c>
      <c r="B8" s="39" t="s">
        <v>37</v>
      </c>
      <c r="C8" s="25">
        <v>0.2</v>
      </c>
      <c r="D8" s="25">
        <v>0.2</v>
      </c>
      <c r="E8" s="25">
        <v>0.2</v>
      </c>
      <c r="F8" s="25">
        <v>0.2</v>
      </c>
      <c r="G8" s="25">
        <v>0.2</v>
      </c>
      <c r="H8" s="25">
        <v>0.2</v>
      </c>
      <c r="I8" s="25">
        <v>0.2</v>
      </c>
      <c r="J8" s="25">
        <v>0.2</v>
      </c>
      <c r="K8" s="25">
        <v>0.2</v>
      </c>
      <c r="L8" s="25">
        <v>0.2</v>
      </c>
      <c r="M8" s="25">
        <v>0.2</v>
      </c>
      <c r="N8" s="25">
        <v>0.2</v>
      </c>
      <c r="O8" s="25">
        <v>0.2</v>
      </c>
      <c r="P8" s="25">
        <v>0.2</v>
      </c>
      <c r="Q8" s="25">
        <v>0.2</v>
      </c>
      <c r="R8" s="25">
        <v>0.2</v>
      </c>
      <c r="S8" s="25">
        <v>0.2</v>
      </c>
      <c r="T8" s="25">
        <v>0.2</v>
      </c>
      <c r="U8" s="25">
        <v>0.2</v>
      </c>
      <c r="V8" s="25">
        <v>0.2</v>
      </c>
      <c r="W8" s="25">
        <v>0.2</v>
      </c>
      <c r="X8" s="25">
        <v>0.2</v>
      </c>
      <c r="Y8" s="25">
        <v>0.2</v>
      </c>
      <c r="Z8" s="25">
        <v>0.2</v>
      </c>
    </row>
    <row r="9" spans="1:26">
      <c r="A9" s="39" t="s">
        <v>31</v>
      </c>
      <c r="B9" s="39" t="s">
        <v>37</v>
      </c>
      <c r="C9" s="25">
        <v>0.2</v>
      </c>
      <c r="D9" s="25">
        <v>0.2</v>
      </c>
      <c r="E9" s="25">
        <v>0.2</v>
      </c>
      <c r="F9" s="25">
        <v>0.2</v>
      </c>
      <c r="G9" s="25">
        <v>0.2</v>
      </c>
      <c r="H9" s="25">
        <v>0.2</v>
      </c>
      <c r="I9" s="25">
        <v>0.2</v>
      </c>
      <c r="J9" s="25">
        <v>0.2</v>
      </c>
      <c r="K9" s="25">
        <v>0.2</v>
      </c>
      <c r="L9" s="25">
        <v>0.2</v>
      </c>
      <c r="M9" s="25">
        <v>0.2</v>
      </c>
      <c r="N9" s="25">
        <v>0.2</v>
      </c>
      <c r="O9" s="25">
        <v>0.2</v>
      </c>
      <c r="P9" s="25">
        <v>0.2</v>
      </c>
      <c r="Q9" s="25">
        <v>0.2</v>
      </c>
      <c r="R9" s="25">
        <v>0.2</v>
      </c>
      <c r="S9" s="25">
        <v>0.2</v>
      </c>
      <c r="T9" s="25">
        <v>0.2</v>
      </c>
      <c r="U9" s="25">
        <v>0.2</v>
      </c>
      <c r="V9" s="25">
        <v>0.2</v>
      </c>
      <c r="W9" s="25">
        <v>0.2</v>
      </c>
      <c r="X9" s="25">
        <v>0.2</v>
      </c>
      <c r="Y9" s="25">
        <v>0.2</v>
      </c>
      <c r="Z9" s="25">
        <v>0.2</v>
      </c>
    </row>
    <row r="10" spans="1:26">
      <c r="A10" s="39" t="s">
        <v>32</v>
      </c>
      <c r="B10" s="39" t="s">
        <v>37</v>
      </c>
      <c r="C10" s="25">
        <v>0.2</v>
      </c>
      <c r="D10" s="25">
        <v>0.2</v>
      </c>
      <c r="E10" s="25">
        <v>0.2</v>
      </c>
      <c r="F10" s="25">
        <v>0.2</v>
      </c>
      <c r="G10" s="25">
        <v>0.2</v>
      </c>
      <c r="H10" s="25">
        <v>0.2</v>
      </c>
      <c r="I10" s="25">
        <v>0.2</v>
      </c>
      <c r="J10" s="25">
        <v>0.2</v>
      </c>
      <c r="K10" s="25">
        <v>0.2</v>
      </c>
      <c r="L10" s="25">
        <v>0.2</v>
      </c>
      <c r="M10" s="25">
        <v>0.2</v>
      </c>
      <c r="N10" s="25">
        <v>0.2</v>
      </c>
      <c r="O10" s="25">
        <v>0.2</v>
      </c>
      <c r="P10" s="25">
        <v>0.2</v>
      </c>
      <c r="Q10" s="25">
        <v>0.2</v>
      </c>
      <c r="R10" s="25">
        <v>0.2</v>
      </c>
      <c r="S10" s="25">
        <v>0.2</v>
      </c>
      <c r="T10" s="25">
        <v>0.2</v>
      </c>
      <c r="U10" s="25">
        <v>0.2</v>
      </c>
      <c r="V10" s="25">
        <v>0.2</v>
      </c>
      <c r="W10" s="25">
        <v>0.2</v>
      </c>
      <c r="X10" s="25">
        <v>0.2</v>
      </c>
      <c r="Y10" s="25">
        <v>0.2</v>
      </c>
      <c r="Z10" s="25">
        <v>0.2</v>
      </c>
    </row>
    <row r="11" spans="1:26">
      <c r="A11" s="39" t="s">
        <v>33</v>
      </c>
      <c r="B11" s="39" t="s">
        <v>37</v>
      </c>
      <c r="C11" s="25">
        <v>0.2</v>
      </c>
      <c r="D11" s="25">
        <v>0.2</v>
      </c>
      <c r="E11" s="25">
        <v>0.2</v>
      </c>
      <c r="F11" s="25">
        <v>0.2</v>
      </c>
      <c r="G11" s="25">
        <v>0.2</v>
      </c>
      <c r="H11" s="25">
        <v>0.2</v>
      </c>
      <c r="I11" s="25">
        <v>0.2</v>
      </c>
      <c r="J11" s="25">
        <v>0.2</v>
      </c>
      <c r="K11" s="25">
        <v>0.2</v>
      </c>
      <c r="L11" s="25">
        <v>0.2</v>
      </c>
      <c r="M11" s="25">
        <v>0.2</v>
      </c>
      <c r="N11" s="25">
        <v>0.2</v>
      </c>
      <c r="O11" s="25">
        <v>0.2</v>
      </c>
      <c r="P11" s="25">
        <v>0.2</v>
      </c>
      <c r="Q11" s="25">
        <v>0.2</v>
      </c>
      <c r="R11" s="25">
        <v>0.2</v>
      </c>
      <c r="S11" s="25">
        <v>0.2</v>
      </c>
      <c r="T11" s="25">
        <v>0.2</v>
      </c>
      <c r="U11" s="25">
        <v>0.2</v>
      </c>
      <c r="V11" s="25">
        <v>0.2</v>
      </c>
      <c r="W11" s="25">
        <v>0.2</v>
      </c>
      <c r="X11" s="25">
        <v>0.2</v>
      </c>
      <c r="Y11" s="25">
        <v>0.2</v>
      </c>
      <c r="Z11" s="25">
        <v>0.2</v>
      </c>
    </row>
    <row r="12" spans="1:26">
      <c r="A12" s="39" t="s">
        <v>34</v>
      </c>
      <c r="B12" s="39" t="s">
        <v>37</v>
      </c>
      <c r="C12" s="25">
        <v>0.2</v>
      </c>
      <c r="D12" s="25">
        <v>0.2</v>
      </c>
      <c r="E12" s="25">
        <v>0.2</v>
      </c>
      <c r="F12" s="25">
        <v>0.2</v>
      </c>
      <c r="G12" s="25">
        <v>0.2</v>
      </c>
      <c r="H12" s="25">
        <v>0.2</v>
      </c>
      <c r="I12" s="25">
        <v>0.2</v>
      </c>
      <c r="J12" s="25">
        <v>0.2</v>
      </c>
      <c r="K12" s="25">
        <v>0.2</v>
      </c>
      <c r="L12" s="25">
        <v>0.2</v>
      </c>
      <c r="M12" s="25">
        <v>0.2</v>
      </c>
      <c r="N12" s="25">
        <v>0.2</v>
      </c>
      <c r="O12" s="25">
        <v>0.2</v>
      </c>
      <c r="P12" s="25">
        <v>0.2</v>
      </c>
      <c r="Q12" s="25">
        <v>0.2</v>
      </c>
      <c r="R12" s="25">
        <v>0.2</v>
      </c>
      <c r="S12" s="25">
        <v>0.2</v>
      </c>
      <c r="T12" s="25">
        <v>0.2</v>
      </c>
      <c r="U12" s="25">
        <v>0.2</v>
      </c>
      <c r="V12" s="25">
        <v>0.2</v>
      </c>
      <c r="W12" s="25">
        <v>0.2</v>
      </c>
      <c r="X12" s="25">
        <v>0.2</v>
      </c>
      <c r="Y12" s="25">
        <v>0.2</v>
      </c>
      <c r="Z12" s="25">
        <v>0.2</v>
      </c>
    </row>
    <row r="13" spans="1:26">
      <c r="A13" s="39" t="s">
        <v>35</v>
      </c>
      <c r="B13" s="39" t="s">
        <v>37</v>
      </c>
      <c r="C13" s="25">
        <v>0.2</v>
      </c>
      <c r="D13" s="25">
        <v>0.2</v>
      </c>
      <c r="E13" s="25">
        <v>0.2</v>
      </c>
      <c r="F13" s="25">
        <v>0.2</v>
      </c>
      <c r="G13" s="25">
        <v>0.2</v>
      </c>
      <c r="H13" s="25">
        <v>0.2</v>
      </c>
      <c r="I13" s="25">
        <v>0.2</v>
      </c>
      <c r="J13" s="25">
        <v>0.2</v>
      </c>
      <c r="K13" s="25">
        <v>0.2</v>
      </c>
      <c r="L13" s="25">
        <v>0.2</v>
      </c>
      <c r="M13" s="25">
        <v>0.2</v>
      </c>
      <c r="N13" s="25">
        <v>0.2</v>
      </c>
      <c r="O13" s="25">
        <v>0.2</v>
      </c>
      <c r="P13" s="25">
        <v>0.2</v>
      </c>
      <c r="Q13" s="25">
        <v>0.2</v>
      </c>
      <c r="R13" s="25">
        <v>0.2</v>
      </c>
      <c r="S13" s="25">
        <v>0.2</v>
      </c>
      <c r="T13" s="25">
        <v>0.2</v>
      </c>
      <c r="U13" s="25">
        <v>0.2</v>
      </c>
      <c r="V13" s="25">
        <v>0.2</v>
      </c>
      <c r="W13" s="25">
        <v>0.2</v>
      </c>
      <c r="X13" s="25">
        <v>0.2</v>
      </c>
      <c r="Y13" s="25">
        <v>0.2</v>
      </c>
      <c r="Z13" s="25">
        <v>0.2</v>
      </c>
    </row>
    <row r="14" spans="1:26">
      <c r="A14" s="39" t="s">
        <v>24</v>
      </c>
      <c r="B14" s="39" t="s">
        <v>38</v>
      </c>
      <c r="C14" s="25">
        <v>0.2</v>
      </c>
      <c r="D14" s="25">
        <v>0.2</v>
      </c>
      <c r="E14" s="25">
        <v>0.2</v>
      </c>
      <c r="F14" s="25">
        <v>0.2</v>
      </c>
      <c r="G14" s="25">
        <v>0.2</v>
      </c>
      <c r="H14" s="25">
        <v>0.2</v>
      </c>
      <c r="I14" s="25">
        <v>0.2</v>
      </c>
      <c r="J14" s="25">
        <v>0.2</v>
      </c>
      <c r="K14" s="25">
        <v>0.2</v>
      </c>
      <c r="L14" s="25">
        <v>0.2</v>
      </c>
      <c r="M14" s="25">
        <v>0.2</v>
      </c>
      <c r="N14" s="25">
        <v>0.2</v>
      </c>
      <c r="O14" s="25">
        <v>0.2</v>
      </c>
      <c r="P14" s="25">
        <v>0.2</v>
      </c>
      <c r="Q14" s="25">
        <v>0.2</v>
      </c>
      <c r="R14" s="25">
        <v>0.2</v>
      </c>
      <c r="S14" s="25">
        <v>0.2</v>
      </c>
      <c r="T14" s="25">
        <v>0.2</v>
      </c>
      <c r="U14" s="25">
        <v>0.2</v>
      </c>
      <c r="V14" s="25">
        <v>0.2</v>
      </c>
      <c r="W14" s="25">
        <v>0.2</v>
      </c>
      <c r="X14" s="25">
        <v>0.2</v>
      </c>
      <c r="Y14" s="25">
        <v>0.2</v>
      </c>
      <c r="Z14" s="25">
        <v>0.2</v>
      </c>
    </row>
    <row r="15" spans="1:26">
      <c r="A15" s="39" t="s">
        <v>25</v>
      </c>
      <c r="B15" s="39" t="s">
        <v>38</v>
      </c>
      <c r="C15" s="25">
        <v>0.2</v>
      </c>
      <c r="D15" s="25">
        <v>0.2</v>
      </c>
      <c r="E15" s="25">
        <v>0.2</v>
      </c>
      <c r="F15" s="25">
        <v>0.2</v>
      </c>
      <c r="G15" s="25">
        <v>0.2</v>
      </c>
      <c r="H15" s="25">
        <v>0.2</v>
      </c>
      <c r="I15" s="25">
        <v>0.2</v>
      </c>
      <c r="J15" s="25">
        <v>0.2</v>
      </c>
      <c r="K15" s="25">
        <v>0.2</v>
      </c>
      <c r="L15" s="25">
        <v>0.2</v>
      </c>
      <c r="M15" s="25">
        <v>0.2</v>
      </c>
      <c r="N15" s="25">
        <v>0.2</v>
      </c>
      <c r="O15" s="25">
        <v>0.2</v>
      </c>
      <c r="P15" s="25">
        <v>0.2</v>
      </c>
      <c r="Q15" s="25">
        <v>0.2</v>
      </c>
      <c r="R15" s="25">
        <v>0.2</v>
      </c>
      <c r="S15" s="25">
        <v>0.2</v>
      </c>
      <c r="T15" s="25">
        <v>0.2</v>
      </c>
      <c r="U15" s="25">
        <v>0.2</v>
      </c>
      <c r="V15" s="25">
        <v>0.2</v>
      </c>
      <c r="W15" s="25">
        <v>0.2</v>
      </c>
      <c r="X15" s="25">
        <v>0.2</v>
      </c>
      <c r="Y15" s="25">
        <v>0.2</v>
      </c>
      <c r="Z15" s="25">
        <v>0.2</v>
      </c>
    </row>
    <row r="16" spans="1:26">
      <c r="A16" s="39" t="s">
        <v>26</v>
      </c>
      <c r="B16" s="39" t="s">
        <v>38</v>
      </c>
      <c r="C16" s="25">
        <v>0.2</v>
      </c>
      <c r="D16" s="25">
        <v>0.2</v>
      </c>
      <c r="E16" s="25">
        <v>0.2</v>
      </c>
      <c r="F16" s="25">
        <v>0.2</v>
      </c>
      <c r="G16" s="25">
        <v>0.2</v>
      </c>
      <c r="H16" s="25">
        <v>0.2</v>
      </c>
      <c r="I16" s="25">
        <v>0.2</v>
      </c>
      <c r="J16" s="25">
        <v>0.2</v>
      </c>
      <c r="K16" s="25">
        <v>0.2</v>
      </c>
      <c r="L16" s="25">
        <v>0.2</v>
      </c>
      <c r="M16" s="25">
        <v>0.2</v>
      </c>
      <c r="N16" s="25">
        <v>0.2</v>
      </c>
      <c r="O16" s="25">
        <v>0.2</v>
      </c>
      <c r="P16" s="25">
        <v>0.2</v>
      </c>
      <c r="Q16" s="25">
        <v>0.2</v>
      </c>
      <c r="R16" s="25">
        <v>0.2</v>
      </c>
      <c r="S16" s="25">
        <v>0.2</v>
      </c>
      <c r="T16" s="25">
        <v>0.2</v>
      </c>
      <c r="U16" s="25">
        <v>0.2</v>
      </c>
      <c r="V16" s="25">
        <v>0.2</v>
      </c>
      <c r="W16" s="25">
        <v>0.2</v>
      </c>
      <c r="X16" s="25">
        <v>0.2</v>
      </c>
      <c r="Y16" s="25">
        <v>0.2</v>
      </c>
      <c r="Z16" s="25">
        <v>0.2</v>
      </c>
    </row>
    <row r="17" spans="1:26">
      <c r="A17" s="39" t="s">
        <v>27</v>
      </c>
      <c r="B17" s="39" t="s">
        <v>38</v>
      </c>
      <c r="C17" s="25">
        <v>0.2</v>
      </c>
      <c r="D17" s="25">
        <v>0.2</v>
      </c>
      <c r="E17" s="25">
        <v>0.2</v>
      </c>
      <c r="F17" s="25">
        <v>0.2</v>
      </c>
      <c r="G17" s="25">
        <v>0.2</v>
      </c>
      <c r="H17" s="25">
        <v>0.2</v>
      </c>
      <c r="I17" s="25">
        <v>0.2</v>
      </c>
      <c r="J17" s="25">
        <v>0.2</v>
      </c>
      <c r="K17" s="25">
        <v>0.2</v>
      </c>
      <c r="L17" s="25">
        <v>0.2</v>
      </c>
      <c r="M17" s="25">
        <v>0.2</v>
      </c>
      <c r="N17" s="25">
        <v>0.2</v>
      </c>
      <c r="O17" s="25">
        <v>0.2</v>
      </c>
      <c r="P17" s="25">
        <v>0.2</v>
      </c>
      <c r="Q17" s="25">
        <v>0.2</v>
      </c>
      <c r="R17" s="25">
        <v>0.2</v>
      </c>
      <c r="S17" s="25">
        <v>0.2</v>
      </c>
      <c r="T17" s="25">
        <v>0.2</v>
      </c>
      <c r="U17" s="25">
        <v>0.2</v>
      </c>
      <c r="V17" s="25">
        <v>0.2</v>
      </c>
      <c r="W17" s="25">
        <v>0.2</v>
      </c>
      <c r="X17" s="25">
        <v>0.2</v>
      </c>
      <c r="Y17" s="25">
        <v>0.2</v>
      </c>
      <c r="Z17" s="25">
        <v>0.2</v>
      </c>
    </row>
    <row r="18" spans="1:26">
      <c r="A18" s="39" t="s">
        <v>28</v>
      </c>
      <c r="B18" s="39" t="s">
        <v>38</v>
      </c>
      <c r="C18" s="25">
        <v>0.2</v>
      </c>
      <c r="D18" s="25">
        <v>0.2</v>
      </c>
      <c r="E18" s="25">
        <v>0.2</v>
      </c>
      <c r="F18" s="25">
        <v>0.2</v>
      </c>
      <c r="G18" s="25">
        <v>0.2</v>
      </c>
      <c r="H18" s="25">
        <v>0.2</v>
      </c>
      <c r="I18" s="25">
        <v>0.2</v>
      </c>
      <c r="J18" s="25">
        <v>0.2</v>
      </c>
      <c r="K18" s="25">
        <v>0.2</v>
      </c>
      <c r="L18" s="25">
        <v>0.2</v>
      </c>
      <c r="M18" s="25">
        <v>0.2</v>
      </c>
      <c r="N18" s="25">
        <v>0.2</v>
      </c>
      <c r="O18" s="25">
        <v>0.2</v>
      </c>
      <c r="P18" s="25">
        <v>0.2</v>
      </c>
      <c r="Q18" s="25">
        <v>0.2</v>
      </c>
      <c r="R18" s="25">
        <v>0.2</v>
      </c>
      <c r="S18" s="25">
        <v>0.2</v>
      </c>
      <c r="T18" s="25">
        <v>0.2</v>
      </c>
      <c r="U18" s="25">
        <v>0.2</v>
      </c>
      <c r="V18" s="25">
        <v>0.2</v>
      </c>
      <c r="W18" s="25">
        <v>0.2</v>
      </c>
      <c r="X18" s="25">
        <v>0.2</v>
      </c>
      <c r="Y18" s="25">
        <v>0.2</v>
      </c>
      <c r="Z18" s="25">
        <v>0.2</v>
      </c>
    </row>
    <row r="19" spans="1:26">
      <c r="A19" s="39" t="s">
        <v>29</v>
      </c>
      <c r="B19" s="39" t="s">
        <v>38</v>
      </c>
      <c r="C19" s="25">
        <v>0.2</v>
      </c>
      <c r="D19" s="25">
        <v>0.2</v>
      </c>
      <c r="E19" s="25">
        <v>0.2</v>
      </c>
      <c r="F19" s="25">
        <v>0.2</v>
      </c>
      <c r="G19" s="25">
        <v>0.2</v>
      </c>
      <c r="H19" s="25">
        <v>0.2</v>
      </c>
      <c r="I19" s="25">
        <v>0.2</v>
      </c>
      <c r="J19" s="25">
        <v>0.2</v>
      </c>
      <c r="K19" s="25">
        <v>0.2</v>
      </c>
      <c r="L19" s="25">
        <v>0.2</v>
      </c>
      <c r="M19" s="25">
        <v>0.2</v>
      </c>
      <c r="N19" s="25">
        <v>0.2</v>
      </c>
      <c r="O19" s="25">
        <v>0.2</v>
      </c>
      <c r="P19" s="25">
        <v>0.2</v>
      </c>
      <c r="Q19" s="25">
        <v>0.2</v>
      </c>
      <c r="R19" s="25">
        <v>0.2</v>
      </c>
      <c r="S19" s="25">
        <v>0.2</v>
      </c>
      <c r="T19" s="25">
        <v>0.2</v>
      </c>
      <c r="U19" s="25">
        <v>0.2</v>
      </c>
      <c r="V19" s="25">
        <v>0.2</v>
      </c>
      <c r="W19" s="25">
        <v>0.2</v>
      </c>
      <c r="X19" s="25">
        <v>0.2</v>
      </c>
      <c r="Y19" s="25">
        <v>0.2</v>
      </c>
      <c r="Z19" s="25">
        <v>0.2</v>
      </c>
    </row>
    <row r="20" spans="1:26">
      <c r="A20" s="39" t="s">
        <v>30</v>
      </c>
      <c r="B20" s="39" t="s">
        <v>38</v>
      </c>
      <c r="C20" s="25">
        <v>0.2</v>
      </c>
      <c r="D20" s="25">
        <v>0.2</v>
      </c>
      <c r="E20" s="25">
        <v>0.2</v>
      </c>
      <c r="F20" s="25">
        <v>0.2</v>
      </c>
      <c r="G20" s="25">
        <v>0.2</v>
      </c>
      <c r="H20" s="25">
        <v>0.2</v>
      </c>
      <c r="I20" s="25">
        <v>0.2</v>
      </c>
      <c r="J20" s="25">
        <v>0.2</v>
      </c>
      <c r="K20" s="25">
        <v>0.2</v>
      </c>
      <c r="L20" s="25">
        <v>0.2</v>
      </c>
      <c r="M20" s="25">
        <v>0.2</v>
      </c>
      <c r="N20" s="25">
        <v>0.2</v>
      </c>
      <c r="O20" s="25">
        <v>0.2</v>
      </c>
      <c r="P20" s="25">
        <v>0.2</v>
      </c>
      <c r="Q20" s="25">
        <v>0.2</v>
      </c>
      <c r="R20" s="25">
        <v>0.2</v>
      </c>
      <c r="S20" s="25">
        <v>0.2</v>
      </c>
      <c r="T20" s="25">
        <v>0.2</v>
      </c>
      <c r="U20" s="25">
        <v>0.2</v>
      </c>
      <c r="V20" s="25">
        <v>0.2</v>
      </c>
      <c r="W20" s="25">
        <v>0.2</v>
      </c>
      <c r="X20" s="25">
        <v>0.2</v>
      </c>
      <c r="Y20" s="25">
        <v>0.2</v>
      </c>
      <c r="Z20" s="25">
        <v>0.2</v>
      </c>
    </row>
    <row r="21" spans="1:26">
      <c r="A21" s="39" t="s">
        <v>31</v>
      </c>
      <c r="B21" s="39" t="s">
        <v>38</v>
      </c>
      <c r="C21" s="25">
        <v>0.2</v>
      </c>
      <c r="D21" s="25">
        <v>0.2</v>
      </c>
      <c r="E21" s="25">
        <v>0.2</v>
      </c>
      <c r="F21" s="25">
        <v>0.2</v>
      </c>
      <c r="G21" s="25">
        <v>0.2</v>
      </c>
      <c r="H21" s="25">
        <v>0.2</v>
      </c>
      <c r="I21" s="25">
        <v>0.2</v>
      </c>
      <c r="J21" s="25">
        <v>0.2</v>
      </c>
      <c r="K21" s="25">
        <v>0.2</v>
      </c>
      <c r="L21" s="25">
        <v>0.2</v>
      </c>
      <c r="M21" s="25">
        <v>0.2</v>
      </c>
      <c r="N21" s="25">
        <v>0.2</v>
      </c>
      <c r="O21" s="25">
        <v>0.2</v>
      </c>
      <c r="P21" s="25">
        <v>0.2</v>
      </c>
      <c r="Q21" s="25">
        <v>0.2</v>
      </c>
      <c r="R21" s="25">
        <v>0.2</v>
      </c>
      <c r="S21" s="25">
        <v>0.2</v>
      </c>
      <c r="T21" s="25">
        <v>0.2</v>
      </c>
      <c r="U21" s="25">
        <v>0.2</v>
      </c>
      <c r="V21" s="25">
        <v>0.2</v>
      </c>
      <c r="W21" s="25">
        <v>0.2</v>
      </c>
      <c r="X21" s="25">
        <v>0.2</v>
      </c>
      <c r="Y21" s="25">
        <v>0.2</v>
      </c>
      <c r="Z21" s="25">
        <v>0.2</v>
      </c>
    </row>
    <row r="22" spans="1:26">
      <c r="A22" s="39" t="s">
        <v>32</v>
      </c>
      <c r="B22" s="39" t="s">
        <v>38</v>
      </c>
      <c r="C22" s="25">
        <v>0.2</v>
      </c>
      <c r="D22" s="25">
        <v>0.2</v>
      </c>
      <c r="E22" s="25">
        <v>0.2</v>
      </c>
      <c r="F22" s="25">
        <v>0.2</v>
      </c>
      <c r="G22" s="25">
        <v>0.2</v>
      </c>
      <c r="H22" s="25">
        <v>0.2</v>
      </c>
      <c r="I22" s="25">
        <v>0.2</v>
      </c>
      <c r="J22" s="25">
        <v>0.2</v>
      </c>
      <c r="K22" s="25">
        <v>0.2</v>
      </c>
      <c r="L22" s="25">
        <v>0.2</v>
      </c>
      <c r="M22" s="25">
        <v>0.2</v>
      </c>
      <c r="N22" s="25">
        <v>0.2</v>
      </c>
      <c r="O22" s="25">
        <v>0.2</v>
      </c>
      <c r="P22" s="25">
        <v>0.2</v>
      </c>
      <c r="Q22" s="25">
        <v>0.2</v>
      </c>
      <c r="R22" s="25">
        <v>0.2</v>
      </c>
      <c r="S22" s="25">
        <v>0.2</v>
      </c>
      <c r="T22" s="25">
        <v>0.2</v>
      </c>
      <c r="U22" s="25">
        <v>0.2</v>
      </c>
      <c r="V22" s="25">
        <v>0.2</v>
      </c>
      <c r="W22" s="25">
        <v>0.2</v>
      </c>
      <c r="X22" s="25">
        <v>0.2</v>
      </c>
      <c r="Y22" s="25">
        <v>0.2</v>
      </c>
      <c r="Z22" s="25">
        <v>0.2</v>
      </c>
    </row>
    <row r="23" spans="1:26">
      <c r="A23" s="39" t="s">
        <v>33</v>
      </c>
      <c r="B23" s="39" t="s">
        <v>38</v>
      </c>
      <c r="C23" s="25">
        <v>0.2</v>
      </c>
      <c r="D23" s="25">
        <v>0.2</v>
      </c>
      <c r="E23" s="25">
        <v>0.2</v>
      </c>
      <c r="F23" s="25">
        <v>0.2</v>
      </c>
      <c r="G23" s="25">
        <v>0.2</v>
      </c>
      <c r="H23" s="25">
        <v>0.2</v>
      </c>
      <c r="I23" s="25">
        <v>0.2</v>
      </c>
      <c r="J23" s="25">
        <v>0.2</v>
      </c>
      <c r="K23" s="25">
        <v>0.2</v>
      </c>
      <c r="L23" s="25">
        <v>0.2</v>
      </c>
      <c r="M23" s="25">
        <v>0.2</v>
      </c>
      <c r="N23" s="25">
        <v>0.2</v>
      </c>
      <c r="O23" s="25">
        <v>0.2</v>
      </c>
      <c r="P23" s="25">
        <v>0.2</v>
      </c>
      <c r="Q23" s="25">
        <v>0.2</v>
      </c>
      <c r="R23" s="25">
        <v>0.2</v>
      </c>
      <c r="S23" s="25">
        <v>0.2</v>
      </c>
      <c r="T23" s="25">
        <v>0.2</v>
      </c>
      <c r="U23" s="25">
        <v>0.2</v>
      </c>
      <c r="V23" s="25">
        <v>0.2</v>
      </c>
      <c r="W23" s="25">
        <v>0.2</v>
      </c>
      <c r="X23" s="25">
        <v>0.2</v>
      </c>
      <c r="Y23" s="25">
        <v>0.2</v>
      </c>
      <c r="Z23" s="25">
        <v>0.2</v>
      </c>
    </row>
    <row r="24" spans="1:26">
      <c r="A24" s="39" t="s">
        <v>34</v>
      </c>
      <c r="B24" s="39" t="s">
        <v>38</v>
      </c>
      <c r="C24" s="25">
        <v>0.2</v>
      </c>
      <c r="D24" s="25">
        <v>0.2</v>
      </c>
      <c r="E24" s="25">
        <v>0.2</v>
      </c>
      <c r="F24" s="25">
        <v>0.2</v>
      </c>
      <c r="G24" s="25">
        <v>0.2</v>
      </c>
      <c r="H24" s="25">
        <v>0.2</v>
      </c>
      <c r="I24" s="25">
        <v>0.2</v>
      </c>
      <c r="J24" s="25">
        <v>0.2</v>
      </c>
      <c r="K24" s="25">
        <v>0.2</v>
      </c>
      <c r="L24" s="25">
        <v>0.2</v>
      </c>
      <c r="M24" s="25">
        <v>0.2</v>
      </c>
      <c r="N24" s="25">
        <v>0.2</v>
      </c>
      <c r="O24" s="25">
        <v>0.2</v>
      </c>
      <c r="P24" s="25">
        <v>0.2</v>
      </c>
      <c r="Q24" s="25">
        <v>0.2</v>
      </c>
      <c r="R24" s="25">
        <v>0.2</v>
      </c>
      <c r="S24" s="25">
        <v>0.2</v>
      </c>
      <c r="T24" s="25">
        <v>0.2</v>
      </c>
      <c r="U24" s="25">
        <v>0.2</v>
      </c>
      <c r="V24" s="25">
        <v>0.2</v>
      </c>
      <c r="W24" s="25">
        <v>0.2</v>
      </c>
      <c r="X24" s="25">
        <v>0.2</v>
      </c>
      <c r="Y24" s="25">
        <v>0.2</v>
      </c>
      <c r="Z24" s="25">
        <v>0.2</v>
      </c>
    </row>
    <row r="25" spans="1:26">
      <c r="A25" s="39" t="s">
        <v>35</v>
      </c>
      <c r="B25" s="39" t="s">
        <v>38</v>
      </c>
      <c r="C25" s="25">
        <v>0.2</v>
      </c>
      <c r="D25" s="25">
        <v>0.2</v>
      </c>
      <c r="E25" s="25">
        <v>0.2</v>
      </c>
      <c r="F25" s="25">
        <v>0.2</v>
      </c>
      <c r="G25" s="25">
        <v>0.2</v>
      </c>
      <c r="H25" s="25">
        <v>0.2</v>
      </c>
      <c r="I25" s="25">
        <v>0.2</v>
      </c>
      <c r="J25" s="25">
        <v>0.2</v>
      </c>
      <c r="K25" s="25">
        <v>0.2</v>
      </c>
      <c r="L25" s="25">
        <v>0.2</v>
      </c>
      <c r="M25" s="25">
        <v>0.2</v>
      </c>
      <c r="N25" s="25">
        <v>0.2</v>
      </c>
      <c r="O25" s="25">
        <v>0.2</v>
      </c>
      <c r="P25" s="25">
        <v>0.2</v>
      </c>
      <c r="Q25" s="25">
        <v>0.2</v>
      </c>
      <c r="R25" s="25">
        <v>0.2</v>
      </c>
      <c r="S25" s="25">
        <v>0.2</v>
      </c>
      <c r="T25" s="25">
        <v>0.2</v>
      </c>
      <c r="U25" s="25">
        <v>0.2</v>
      </c>
      <c r="V25" s="25">
        <v>0.2</v>
      </c>
      <c r="W25" s="25">
        <v>0.2</v>
      </c>
      <c r="X25" s="25">
        <v>0.2</v>
      </c>
      <c r="Y25" s="25">
        <v>0.2</v>
      </c>
      <c r="Z25" s="25">
        <v>0.2</v>
      </c>
    </row>
    <row r="26" spans="1:26">
      <c r="A26" s="39" t="s">
        <v>24</v>
      </c>
      <c r="B26" s="39" t="s">
        <v>39</v>
      </c>
      <c r="C26" s="25">
        <v>0.2</v>
      </c>
      <c r="D26" s="25">
        <v>0.2</v>
      </c>
      <c r="E26" s="25">
        <v>0.2</v>
      </c>
      <c r="F26" s="25">
        <v>0.2</v>
      </c>
      <c r="G26" s="25">
        <v>0.2</v>
      </c>
      <c r="H26" s="25">
        <v>0.2</v>
      </c>
      <c r="I26" s="25">
        <v>0.2</v>
      </c>
      <c r="J26" s="25">
        <v>0.2</v>
      </c>
      <c r="K26" s="25">
        <v>0.2</v>
      </c>
      <c r="L26" s="25">
        <v>0.2</v>
      </c>
      <c r="M26" s="25">
        <v>0.2</v>
      </c>
      <c r="N26" s="25">
        <v>0.2</v>
      </c>
      <c r="O26" s="25">
        <v>0.2</v>
      </c>
      <c r="P26" s="25">
        <v>0.2</v>
      </c>
      <c r="Q26" s="25">
        <v>0.2</v>
      </c>
      <c r="R26" s="25">
        <v>0.2</v>
      </c>
      <c r="S26" s="25">
        <v>0.2</v>
      </c>
      <c r="T26" s="25">
        <v>0.2</v>
      </c>
      <c r="U26" s="25">
        <v>0.2</v>
      </c>
      <c r="V26" s="25">
        <v>0.2</v>
      </c>
      <c r="W26" s="25">
        <v>0.2</v>
      </c>
      <c r="X26" s="25">
        <v>0.2</v>
      </c>
      <c r="Y26" s="25">
        <v>0.2</v>
      </c>
      <c r="Z26" s="25">
        <v>0.2</v>
      </c>
    </row>
    <row r="27" spans="1:26">
      <c r="A27" s="39" t="s">
        <v>25</v>
      </c>
      <c r="B27" s="39" t="s">
        <v>39</v>
      </c>
      <c r="C27" s="25">
        <v>0.2</v>
      </c>
      <c r="D27" s="25">
        <v>0.2</v>
      </c>
      <c r="E27" s="25">
        <v>0.2</v>
      </c>
      <c r="F27" s="25">
        <v>0.2</v>
      </c>
      <c r="G27" s="25">
        <v>0.2</v>
      </c>
      <c r="H27" s="25">
        <v>0.2</v>
      </c>
      <c r="I27" s="25">
        <v>0.2</v>
      </c>
      <c r="J27" s="25">
        <v>0.2</v>
      </c>
      <c r="K27" s="25">
        <v>0.2</v>
      </c>
      <c r="L27" s="25">
        <v>0.2</v>
      </c>
      <c r="M27" s="25">
        <v>0.2</v>
      </c>
      <c r="N27" s="25">
        <v>0.2</v>
      </c>
      <c r="O27" s="25">
        <v>0.2</v>
      </c>
      <c r="P27" s="25">
        <v>0.2</v>
      </c>
      <c r="Q27" s="25">
        <v>0.2</v>
      </c>
      <c r="R27" s="25">
        <v>0.2</v>
      </c>
      <c r="S27" s="25">
        <v>0.2</v>
      </c>
      <c r="T27" s="25">
        <v>0.2</v>
      </c>
      <c r="U27" s="25">
        <v>0.2</v>
      </c>
      <c r="V27" s="25">
        <v>0.2</v>
      </c>
      <c r="W27" s="25">
        <v>0.2</v>
      </c>
      <c r="X27" s="25">
        <v>0.2</v>
      </c>
      <c r="Y27" s="25">
        <v>0.2</v>
      </c>
      <c r="Z27" s="25">
        <v>0.2</v>
      </c>
    </row>
    <row r="28" spans="1:26">
      <c r="A28" s="39" t="s">
        <v>26</v>
      </c>
      <c r="B28" s="39" t="s">
        <v>39</v>
      </c>
      <c r="C28" s="25">
        <v>0.2</v>
      </c>
      <c r="D28" s="25">
        <v>0.2</v>
      </c>
      <c r="E28" s="25">
        <v>0.2</v>
      </c>
      <c r="F28" s="25">
        <v>0.2</v>
      </c>
      <c r="G28" s="25">
        <v>0.2</v>
      </c>
      <c r="H28" s="25">
        <v>0.2</v>
      </c>
      <c r="I28" s="25">
        <v>0.2</v>
      </c>
      <c r="J28" s="25">
        <v>0.2</v>
      </c>
      <c r="K28" s="25">
        <v>0.2</v>
      </c>
      <c r="L28" s="25">
        <v>0.2</v>
      </c>
      <c r="M28" s="25">
        <v>0.2</v>
      </c>
      <c r="N28" s="25">
        <v>0.2</v>
      </c>
      <c r="O28" s="25">
        <v>0.2</v>
      </c>
      <c r="P28" s="25">
        <v>0.2</v>
      </c>
      <c r="Q28" s="25">
        <v>0.2</v>
      </c>
      <c r="R28" s="25">
        <v>0.2</v>
      </c>
      <c r="S28" s="25">
        <v>0.2</v>
      </c>
      <c r="T28" s="25">
        <v>0.2</v>
      </c>
      <c r="U28" s="25">
        <v>0.2</v>
      </c>
      <c r="V28" s="25">
        <v>0.2</v>
      </c>
      <c r="W28" s="25">
        <v>0.2</v>
      </c>
      <c r="X28" s="25">
        <v>0.2</v>
      </c>
      <c r="Y28" s="25">
        <v>0.2</v>
      </c>
      <c r="Z28" s="25">
        <v>0.2</v>
      </c>
    </row>
    <row r="29" spans="1:26">
      <c r="A29" s="39" t="s">
        <v>27</v>
      </c>
      <c r="B29" s="39" t="s">
        <v>39</v>
      </c>
      <c r="C29" s="25">
        <v>0.2</v>
      </c>
      <c r="D29" s="25">
        <v>0.2</v>
      </c>
      <c r="E29" s="25">
        <v>0.2</v>
      </c>
      <c r="F29" s="25">
        <v>0.2</v>
      </c>
      <c r="G29" s="25">
        <v>0.2</v>
      </c>
      <c r="H29" s="25">
        <v>0.2</v>
      </c>
      <c r="I29" s="25">
        <v>0.2</v>
      </c>
      <c r="J29" s="25">
        <v>0.2</v>
      </c>
      <c r="K29" s="25">
        <v>0.2</v>
      </c>
      <c r="L29" s="25">
        <v>0.2</v>
      </c>
      <c r="M29" s="25">
        <v>0.2</v>
      </c>
      <c r="N29" s="25">
        <v>0.2</v>
      </c>
      <c r="O29" s="25">
        <v>0.2</v>
      </c>
      <c r="P29" s="25">
        <v>0.2</v>
      </c>
      <c r="Q29" s="25">
        <v>0.2</v>
      </c>
      <c r="R29" s="25">
        <v>0.2</v>
      </c>
      <c r="S29" s="25">
        <v>0.2</v>
      </c>
      <c r="T29" s="25">
        <v>0.2</v>
      </c>
      <c r="U29" s="25">
        <v>0.2</v>
      </c>
      <c r="V29" s="25">
        <v>0.2</v>
      </c>
      <c r="W29" s="25">
        <v>0.2</v>
      </c>
      <c r="X29" s="25">
        <v>0.2</v>
      </c>
      <c r="Y29" s="25">
        <v>0.2</v>
      </c>
      <c r="Z29" s="25">
        <v>0.2</v>
      </c>
    </row>
    <row r="30" spans="1:26">
      <c r="A30" s="39" t="s">
        <v>28</v>
      </c>
      <c r="B30" s="39" t="s">
        <v>39</v>
      </c>
      <c r="C30" s="25">
        <v>0.2</v>
      </c>
      <c r="D30" s="25">
        <v>0.2</v>
      </c>
      <c r="E30" s="25">
        <v>0.2</v>
      </c>
      <c r="F30" s="25">
        <v>0.2</v>
      </c>
      <c r="G30" s="25">
        <v>0.2</v>
      </c>
      <c r="H30" s="25">
        <v>0.2</v>
      </c>
      <c r="I30" s="25">
        <v>0.2</v>
      </c>
      <c r="J30" s="25">
        <v>0.2</v>
      </c>
      <c r="K30" s="25">
        <v>0.2</v>
      </c>
      <c r="L30" s="25">
        <v>0.2</v>
      </c>
      <c r="M30" s="25">
        <v>0.2</v>
      </c>
      <c r="N30" s="25">
        <v>0.2</v>
      </c>
      <c r="O30" s="25">
        <v>0.2</v>
      </c>
      <c r="P30" s="25">
        <v>0.2</v>
      </c>
      <c r="Q30" s="25">
        <v>0.2</v>
      </c>
      <c r="R30" s="25">
        <v>0.2</v>
      </c>
      <c r="S30" s="25">
        <v>0.2</v>
      </c>
      <c r="T30" s="25">
        <v>0.2</v>
      </c>
      <c r="U30" s="25">
        <v>0.2</v>
      </c>
      <c r="V30" s="25">
        <v>0.2</v>
      </c>
      <c r="W30" s="25">
        <v>0.2</v>
      </c>
      <c r="X30" s="25">
        <v>0.2</v>
      </c>
      <c r="Y30" s="25">
        <v>0.2</v>
      </c>
      <c r="Z30" s="25">
        <v>0.2</v>
      </c>
    </row>
    <row r="31" spans="1:26">
      <c r="A31" s="39" t="s">
        <v>29</v>
      </c>
      <c r="B31" s="39" t="s">
        <v>39</v>
      </c>
      <c r="C31" s="25">
        <v>0.2</v>
      </c>
      <c r="D31" s="25">
        <v>0.2</v>
      </c>
      <c r="E31" s="25">
        <v>0.2</v>
      </c>
      <c r="F31" s="25">
        <v>0.2</v>
      </c>
      <c r="G31" s="25">
        <v>0.2</v>
      </c>
      <c r="H31" s="25">
        <v>0.2</v>
      </c>
      <c r="I31" s="25">
        <v>0.2</v>
      </c>
      <c r="J31" s="25">
        <v>0.2</v>
      </c>
      <c r="K31" s="25">
        <v>0.2</v>
      </c>
      <c r="L31" s="25">
        <v>0.2</v>
      </c>
      <c r="M31" s="25">
        <v>0.2</v>
      </c>
      <c r="N31" s="25">
        <v>0.2</v>
      </c>
      <c r="O31" s="25">
        <v>0.2</v>
      </c>
      <c r="P31" s="25">
        <v>0.2</v>
      </c>
      <c r="Q31" s="25">
        <v>0.2</v>
      </c>
      <c r="R31" s="25">
        <v>0.2</v>
      </c>
      <c r="S31" s="25">
        <v>0.2</v>
      </c>
      <c r="T31" s="25">
        <v>0.2</v>
      </c>
      <c r="U31" s="25">
        <v>0.2</v>
      </c>
      <c r="V31" s="25">
        <v>0.2</v>
      </c>
      <c r="W31" s="25">
        <v>0.2</v>
      </c>
      <c r="X31" s="25">
        <v>0.2</v>
      </c>
      <c r="Y31" s="25">
        <v>0.2</v>
      </c>
      <c r="Z31" s="25">
        <v>0.2</v>
      </c>
    </row>
    <row r="32" spans="1:26">
      <c r="A32" s="39" t="s">
        <v>30</v>
      </c>
      <c r="B32" s="39" t="s">
        <v>39</v>
      </c>
      <c r="C32" s="25">
        <v>0.2</v>
      </c>
      <c r="D32" s="25">
        <v>0.2</v>
      </c>
      <c r="E32" s="25">
        <v>0.2</v>
      </c>
      <c r="F32" s="25">
        <v>0.2</v>
      </c>
      <c r="G32" s="25">
        <v>0.2</v>
      </c>
      <c r="H32" s="25">
        <v>0.2</v>
      </c>
      <c r="I32" s="25">
        <v>0.2</v>
      </c>
      <c r="J32" s="25">
        <v>0.2</v>
      </c>
      <c r="K32" s="25">
        <v>0.2</v>
      </c>
      <c r="L32" s="25">
        <v>0.2</v>
      </c>
      <c r="M32" s="25">
        <v>0.2</v>
      </c>
      <c r="N32" s="25">
        <v>0.2</v>
      </c>
      <c r="O32" s="25">
        <v>0.2</v>
      </c>
      <c r="P32" s="25">
        <v>0.2</v>
      </c>
      <c r="Q32" s="25">
        <v>0.2</v>
      </c>
      <c r="R32" s="25">
        <v>0.2</v>
      </c>
      <c r="S32" s="25">
        <v>0.2</v>
      </c>
      <c r="T32" s="25">
        <v>0.2</v>
      </c>
      <c r="U32" s="25">
        <v>0.2</v>
      </c>
      <c r="V32" s="25">
        <v>0.2</v>
      </c>
      <c r="W32" s="25">
        <v>0.2</v>
      </c>
      <c r="X32" s="25">
        <v>0.2</v>
      </c>
      <c r="Y32" s="25">
        <v>0.2</v>
      </c>
      <c r="Z32" s="25">
        <v>0.2</v>
      </c>
    </row>
    <row r="33" spans="1:26">
      <c r="A33" s="39" t="s">
        <v>31</v>
      </c>
      <c r="B33" s="39" t="s">
        <v>39</v>
      </c>
      <c r="C33" s="25">
        <v>0.2</v>
      </c>
      <c r="D33" s="25">
        <v>0.2</v>
      </c>
      <c r="E33" s="25">
        <v>0.2</v>
      </c>
      <c r="F33" s="25">
        <v>0.2</v>
      </c>
      <c r="G33" s="25">
        <v>0.2</v>
      </c>
      <c r="H33" s="25">
        <v>0.2</v>
      </c>
      <c r="I33" s="25">
        <v>0.2</v>
      </c>
      <c r="J33" s="25">
        <v>0.2</v>
      </c>
      <c r="K33" s="25">
        <v>0.2</v>
      </c>
      <c r="L33" s="25">
        <v>0.2</v>
      </c>
      <c r="M33" s="25">
        <v>0.2</v>
      </c>
      <c r="N33" s="25">
        <v>0.2</v>
      </c>
      <c r="O33" s="25">
        <v>0.2</v>
      </c>
      <c r="P33" s="25">
        <v>0.2</v>
      </c>
      <c r="Q33" s="25">
        <v>0.2</v>
      </c>
      <c r="R33" s="25">
        <v>0.2</v>
      </c>
      <c r="S33" s="25">
        <v>0.2</v>
      </c>
      <c r="T33" s="25">
        <v>0.2</v>
      </c>
      <c r="U33" s="25">
        <v>0.2</v>
      </c>
      <c r="V33" s="25">
        <v>0.2</v>
      </c>
      <c r="W33" s="25">
        <v>0.2</v>
      </c>
      <c r="X33" s="25">
        <v>0.2</v>
      </c>
      <c r="Y33" s="25">
        <v>0.2</v>
      </c>
      <c r="Z33" s="25">
        <v>0.2</v>
      </c>
    </row>
    <row r="34" spans="1:26">
      <c r="A34" s="39" t="s">
        <v>32</v>
      </c>
      <c r="B34" s="39" t="s">
        <v>39</v>
      </c>
      <c r="C34" s="25">
        <v>0.2</v>
      </c>
      <c r="D34" s="25">
        <v>0.2</v>
      </c>
      <c r="E34" s="25">
        <v>0.2</v>
      </c>
      <c r="F34" s="25">
        <v>0.2</v>
      </c>
      <c r="G34" s="25">
        <v>0.2</v>
      </c>
      <c r="H34" s="25">
        <v>0.2</v>
      </c>
      <c r="I34" s="25">
        <v>0.2</v>
      </c>
      <c r="J34" s="25">
        <v>0.2</v>
      </c>
      <c r="K34" s="25">
        <v>0.2</v>
      </c>
      <c r="L34" s="25">
        <v>0.2</v>
      </c>
      <c r="M34" s="25">
        <v>0.2</v>
      </c>
      <c r="N34" s="25">
        <v>0.2</v>
      </c>
      <c r="O34" s="25">
        <v>0.2</v>
      </c>
      <c r="P34" s="25">
        <v>0.2</v>
      </c>
      <c r="Q34" s="25">
        <v>0.2</v>
      </c>
      <c r="R34" s="25">
        <v>0.2</v>
      </c>
      <c r="S34" s="25">
        <v>0.2</v>
      </c>
      <c r="T34" s="25">
        <v>0.2</v>
      </c>
      <c r="U34" s="25">
        <v>0.2</v>
      </c>
      <c r="V34" s="25">
        <v>0.2</v>
      </c>
      <c r="W34" s="25">
        <v>0.2</v>
      </c>
      <c r="X34" s="25">
        <v>0.2</v>
      </c>
      <c r="Y34" s="25">
        <v>0.2</v>
      </c>
      <c r="Z34" s="25">
        <v>0.2</v>
      </c>
    </row>
    <row r="35" spans="1:26">
      <c r="A35" s="39" t="s">
        <v>33</v>
      </c>
      <c r="B35" s="39" t="s">
        <v>39</v>
      </c>
      <c r="C35" s="25">
        <v>0.2</v>
      </c>
      <c r="D35" s="25">
        <v>0.2</v>
      </c>
      <c r="E35" s="25">
        <v>0.2</v>
      </c>
      <c r="F35" s="25">
        <v>0.2</v>
      </c>
      <c r="G35" s="25">
        <v>0.2</v>
      </c>
      <c r="H35" s="25">
        <v>0.2</v>
      </c>
      <c r="I35" s="25">
        <v>0.2</v>
      </c>
      <c r="J35" s="25">
        <v>0.2</v>
      </c>
      <c r="K35" s="25">
        <v>0.2</v>
      </c>
      <c r="L35" s="25">
        <v>0.2</v>
      </c>
      <c r="M35" s="25">
        <v>0.2</v>
      </c>
      <c r="N35" s="25">
        <v>0.2</v>
      </c>
      <c r="O35" s="25">
        <v>0.2</v>
      </c>
      <c r="P35" s="25">
        <v>0.2</v>
      </c>
      <c r="Q35" s="25">
        <v>0.2</v>
      </c>
      <c r="R35" s="25">
        <v>0.2</v>
      </c>
      <c r="S35" s="25">
        <v>0.2</v>
      </c>
      <c r="T35" s="25">
        <v>0.2</v>
      </c>
      <c r="U35" s="25">
        <v>0.2</v>
      </c>
      <c r="V35" s="25">
        <v>0.2</v>
      </c>
      <c r="W35" s="25">
        <v>0.2</v>
      </c>
      <c r="X35" s="25">
        <v>0.2</v>
      </c>
      <c r="Y35" s="25">
        <v>0.2</v>
      </c>
      <c r="Z35" s="25">
        <v>0.2</v>
      </c>
    </row>
    <row r="36" spans="1:26">
      <c r="A36" s="39" t="s">
        <v>34</v>
      </c>
      <c r="B36" s="39" t="s">
        <v>39</v>
      </c>
      <c r="C36" s="25">
        <v>0.2</v>
      </c>
      <c r="D36" s="25">
        <v>0.2</v>
      </c>
      <c r="E36" s="25">
        <v>0.2</v>
      </c>
      <c r="F36" s="25">
        <v>0.2</v>
      </c>
      <c r="G36" s="25">
        <v>0.2</v>
      </c>
      <c r="H36" s="25">
        <v>0.2</v>
      </c>
      <c r="I36" s="25">
        <v>0.2</v>
      </c>
      <c r="J36" s="25">
        <v>0.2</v>
      </c>
      <c r="K36" s="25">
        <v>0.2</v>
      </c>
      <c r="L36" s="25">
        <v>0.2</v>
      </c>
      <c r="M36" s="25">
        <v>0.2</v>
      </c>
      <c r="N36" s="25">
        <v>0.2</v>
      </c>
      <c r="O36" s="25">
        <v>0.2</v>
      </c>
      <c r="P36" s="25">
        <v>0.2</v>
      </c>
      <c r="Q36" s="25">
        <v>0.2</v>
      </c>
      <c r="R36" s="25">
        <v>0.2</v>
      </c>
      <c r="S36" s="25">
        <v>0.2</v>
      </c>
      <c r="T36" s="25">
        <v>0.2</v>
      </c>
      <c r="U36" s="25">
        <v>0.2</v>
      </c>
      <c r="V36" s="25">
        <v>0.2</v>
      </c>
      <c r="W36" s="25">
        <v>0.2</v>
      </c>
      <c r="X36" s="25">
        <v>0.2</v>
      </c>
      <c r="Y36" s="25">
        <v>0.2</v>
      </c>
      <c r="Z36" s="25">
        <v>0.2</v>
      </c>
    </row>
    <row r="37" spans="1:26">
      <c r="A37" s="39" t="s">
        <v>35</v>
      </c>
      <c r="B37" s="39" t="s">
        <v>39</v>
      </c>
      <c r="C37" s="25">
        <v>0.2</v>
      </c>
      <c r="D37" s="25">
        <v>0.2</v>
      </c>
      <c r="E37" s="25">
        <v>0.2</v>
      </c>
      <c r="F37" s="25">
        <v>0.2</v>
      </c>
      <c r="G37" s="25">
        <v>0.2</v>
      </c>
      <c r="H37" s="25">
        <v>0.2</v>
      </c>
      <c r="I37" s="25">
        <v>0.2</v>
      </c>
      <c r="J37" s="25">
        <v>0.2</v>
      </c>
      <c r="K37" s="25">
        <v>0.2</v>
      </c>
      <c r="L37" s="25">
        <v>0.2</v>
      </c>
      <c r="M37" s="25">
        <v>0.2</v>
      </c>
      <c r="N37" s="25">
        <v>0.2</v>
      </c>
      <c r="O37" s="25">
        <v>0.2</v>
      </c>
      <c r="P37" s="25">
        <v>0.2</v>
      </c>
      <c r="Q37" s="25">
        <v>0.2</v>
      </c>
      <c r="R37" s="25">
        <v>0.2</v>
      </c>
      <c r="S37" s="25">
        <v>0.2</v>
      </c>
      <c r="T37" s="25">
        <v>0.2</v>
      </c>
      <c r="U37" s="25">
        <v>0.2</v>
      </c>
      <c r="V37" s="25">
        <v>0.2</v>
      </c>
      <c r="W37" s="25">
        <v>0.2</v>
      </c>
      <c r="X37" s="25">
        <v>0.2</v>
      </c>
      <c r="Y37" s="25">
        <v>0.2</v>
      </c>
      <c r="Z37" s="25">
        <v>0.2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:L1048576"/>
    </sheetView>
  </sheetViews>
  <sheetFormatPr defaultColWidth="8.7109375" defaultRowHeight="15"/>
  <cols>
    <col min="1" max="1" width="19.5703125" customWidth="1"/>
  </cols>
  <sheetData>
    <row r="1" spans="1:2">
      <c r="A1" s="19" t="s">
        <v>760</v>
      </c>
      <c r="B1" s="25">
        <v>4</v>
      </c>
    </row>
    <row r="2" spans="1:2">
      <c r="A2" s="19" t="s">
        <v>758</v>
      </c>
      <c r="B2" s="25">
        <v>1</v>
      </c>
    </row>
    <row r="3" spans="1:2">
      <c r="A3" s="19" t="s">
        <v>759</v>
      </c>
      <c r="B3" s="25">
        <v>100</v>
      </c>
    </row>
    <row r="4" spans="1:2">
      <c r="A4" s="19" t="s">
        <v>761</v>
      </c>
      <c r="B4" s="25">
        <v>0.1</v>
      </c>
    </row>
    <row r="5" spans="1:2">
      <c r="A5" s="19" t="s">
        <v>784</v>
      </c>
      <c r="B5" s="25">
        <v>1</v>
      </c>
    </row>
    <row r="6" spans="1:2">
      <c r="A6" s="19" t="s">
        <v>762</v>
      </c>
      <c r="B6" s="2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"/>
    </sheetView>
  </sheetViews>
  <sheetFormatPr defaultColWidth="9.140625" defaultRowHeight="15"/>
  <cols>
    <col min="1" max="1" width="9.140625" style="19"/>
    <col min="2" max="2" width="19.5703125" style="19" bestFit="1" customWidth="1"/>
    <col min="3" max="3" width="11.28515625" style="19" bestFit="1" customWidth="1"/>
    <col min="4" max="4" width="20.140625" style="19" bestFit="1" customWidth="1"/>
    <col min="5" max="5" width="10.28515625" style="19" bestFit="1" customWidth="1"/>
    <col min="6" max="16384" width="9.140625" style="19"/>
  </cols>
  <sheetData>
    <row r="1" spans="1:6">
      <c r="A1" s="19" t="s">
        <v>510</v>
      </c>
      <c r="B1" s="19" t="s">
        <v>512</v>
      </c>
      <c r="C1" s="14" t="s">
        <v>292</v>
      </c>
      <c r="D1" s="14" t="s">
        <v>511</v>
      </c>
      <c r="E1" s="14" t="s">
        <v>293</v>
      </c>
      <c r="F1" s="14" t="s">
        <v>283</v>
      </c>
    </row>
    <row r="2" spans="1:6">
      <c r="A2" s="19" t="s">
        <v>353</v>
      </c>
      <c r="B2" s="19" t="s">
        <v>517</v>
      </c>
      <c r="C2" s="19">
        <v>0</v>
      </c>
      <c r="D2" s="19">
        <v>0</v>
      </c>
      <c r="E2" s="19">
        <v>0</v>
      </c>
      <c r="F2" s="19">
        <v>0</v>
      </c>
    </row>
    <row r="3" spans="1:6">
      <c r="A3" s="19" t="s">
        <v>353</v>
      </c>
      <c r="B3" s="19" t="s">
        <v>518</v>
      </c>
      <c r="C3" s="19">
        <v>0</v>
      </c>
      <c r="D3" s="19">
        <v>0</v>
      </c>
      <c r="E3" s="19">
        <v>0</v>
      </c>
      <c r="F3" s="19">
        <v>0</v>
      </c>
    </row>
    <row r="4" spans="1:6">
      <c r="A4" s="19" t="s">
        <v>353</v>
      </c>
      <c r="B4" s="19" t="s">
        <v>519</v>
      </c>
      <c r="C4" s="19">
        <v>0</v>
      </c>
      <c r="D4" s="19">
        <v>0</v>
      </c>
      <c r="E4" s="19">
        <v>0</v>
      </c>
      <c r="F4" s="19">
        <v>0</v>
      </c>
    </row>
    <row r="5" spans="1:6">
      <c r="A5" s="19" t="s">
        <v>353</v>
      </c>
      <c r="B5" s="19" t="s">
        <v>520</v>
      </c>
      <c r="C5" s="19">
        <v>0</v>
      </c>
      <c r="D5" s="19">
        <v>0</v>
      </c>
      <c r="E5" s="19">
        <v>0</v>
      </c>
      <c r="F5" s="19">
        <v>0</v>
      </c>
    </row>
    <row r="6" spans="1:6">
      <c r="A6" s="19" t="s">
        <v>353</v>
      </c>
      <c r="B6" s="19" t="s">
        <v>521</v>
      </c>
      <c r="C6" s="19">
        <v>0</v>
      </c>
      <c r="D6" s="19">
        <v>0</v>
      </c>
      <c r="E6" s="19">
        <v>0</v>
      </c>
      <c r="F6" s="19">
        <v>0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C2" sqref="C2:Z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</row>
    <row r="3" spans="1:26">
      <c r="A3" s="39" t="s">
        <v>25</v>
      </c>
      <c r="B3" s="39" t="s">
        <v>37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</row>
    <row r="4" spans="1:26">
      <c r="A4" s="39" t="s">
        <v>26</v>
      </c>
      <c r="B4" s="39" t="s">
        <v>37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</row>
    <row r="5" spans="1:26">
      <c r="A5" s="39" t="s">
        <v>27</v>
      </c>
      <c r="B5" s="39" t="s">
        <v>37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</row>
    <row r="6" spans="1:26">
      <c r="A6" s="39" t="s">
        <v>28</v>
      </c>
      <c r="B6" s="39" t="s">
        <v>37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</row>
    <row r="7" spans="1:26">
      <c r="A7" s="39" t="s">
        <v>29</v>
      </c>
      <c r="B7" s="39" t="s">
        <v>37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</row>
    <row r="8" spans="1:26">
      <c r="A8" s="39" t="s">
        <v>30</v>
      </c>
      <c r="B8" s="39" t="s">
        <v>37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</row>
    <row r="9" spans="1:26">
      <c r="A9" s="39" t="s">
        <v>31</v>
      </c>
      <c r="B9" s="39" t="s">
        <v>37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</row>
    <row r="10" spans="1:26">
      <c r="A10" s="39" t="s">
        <v>32</v>
      </c>
      <c r="B10" s="39" t="s">
        <v>37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</row>
    <row r="11" spans="1:26">
      <c r="A11" s="39" t="s">
        <v>33</v>
      </c>
      <c r="B11" s="39" t="s">
        <v>37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</row>
    <row r="12" spans="1:26">
      <c r="A12" s="39" t="s">
        <v>34</v>
      </c>
      <c r="B12" s="39" t="s">
        <v>37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</row>
    <row r="13" spans="1:26">
      <c r="A13" s="39" t="s">
        <v>35</v>
      </c>
      <c r="B13" s="39" t="s">
        <v>37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</row>
    <row r="14" spans="1:26">
      <c r="A14" s="39" t="s">
        <v>24</v>
      </c>
      <c r="B14" s="39" t="s">
        <v>38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</row>
    <row r="15" spans="1:26">
      <c r="A15" s="39" t="s">
        <v>25</v>
      </c>
      <c r="B15" s="39" t="s">
        <v>38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</row>
    <row r="16" spans="1:26">
      <c r="A16" s="39" t="s">
        <v>26</v>
      </c>
      <c r="B16" s="39" t="s">
        <v>38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</row>
    <row r="17" spans="1:26">
      <c r="A17" s="39" t="s">
        <v>27</v>
      </c>
      <c r="B17" s="39" t="s">
        <v>38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</row>
    <row r="18" spans="1:26">
      <c r="A18" s="39" t="s">
        <v>28</v>
      </c>
      <c r="B18" s="39" t="s">
        <v>38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</row>
    <row r="19" spans="1:26">
      <c r="A19" s="39" t="s">
        <v>29</v>
      </c>
      <c r="B19" s="39" t="s">
        <v>38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</row>
    <row r="20" spans="1:26">
      <c r="A20" s="39" t="s">
        <v>30</v>
      </c>
      <c r="B20" s="39" t="s">
        <v>38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</row>
    <row r="21" spans="1:26">
      <c r="A21" s="39" t="s">
        <v>31</v>
      </c>
      <c r="B21" s="39" t="s">
        <v>38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</row>
    <row r="22" spans="1:26">
      <c r="A22" s="39" t="s">
        <v>32</v>
      </c>
      <c r="B22" s="39" t="s">
        <v>38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</row>
    <row r="23" spans="1:26">
      <c r="A23" s="39" t="s">
        <v>33</v>
      </c>
      <c r="B23" s="39" t="s">
        <v>38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</row>
    <row r="24" spans="1:26">
      <c r="A24" s="39" t="s">
        <v>34</v>
      </c>
      <c r="B24" s="39" t="s">
        <v>38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</row>
    <row r="25" spans="1:26">
      <c r="A25" s="39" t="s">
        <v>35</v>
      </c>
      <c r="B25" s="39" t="s">
        <v>38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</row>
    <row r="26" spans="1:26">
      <c r="A26" s="39" t="s">
        <v>24</v>
      </c>
      <c r="B26" s="39" t="s">
        <v>39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</row>
    <row r="27" spans="1:26">
      <c r="A27" s="39" t="s">
        <v>25</v>
      </c>
      <c r="B27" s="39" t="s">
        <v>39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</row>
    <row r="28" spans="1:26">
      <c r="A28" s="39" t="s">
        <v>26</v>
      </c>
      <c r="B28" s="39" t="s">
        <v>39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</row>
    <row r="29" spans="1:26">
      <c r="A29" s="39" t="s">
        <v>27</v>
      </c>
      <c r="B29" s="39" t="s">
        <v>39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</row>
    <row r="30" spans="1:26">
      <c r="A30" s="39" t="s">
        <v>28</v>
      </c>
      <c r="B30" s="39" t="s">
        <v>39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</row>
    <row r="31" spans="1:26">
      <c r="A31" s="39" t="s">
        <v>29</v>
      </c>
      <c r="B31" s="39" t="s">
        <v>39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</row>
    <row r="32" spans="1:26">
      <c r="A32" s="39" t="s">
        <v>30</v>
      </c>
      <c r="B32" s="39" t="s">
        <v>39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</row>
    <row r="33" spans="1:26">
      <c r="A33" s="39" t="s">
        <v>31</v>
      </c>
      <c r="B33" s="39" t="s">
        <v>39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</row>
    <row r="34" spans="1:26">
      <c r="A34" s="39" t="s">
        <v>32</v>
      </c>
      <c r="B34" s="39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</row>
    <row r="35" spans="1:26">
      <c r="A35" s="39" t="s">
        <v>33</v>
      </c>
      <c r="B35" s="39" t="s">
        <v>39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</row>
    <row r="36" spans="1:26">
      <c r="A36" s="39" t="s">
        <v>34</v>
      </c>
      <c r="B36" s="39" t="s">
        <v>39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</row>
    <row r="37" spans="1:26">
      <c r="A37" s="39" t="s">
        <v>35</v>
      </c>
      <c r="B37" s="39" t="s">
        <v>39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A2" sqref="A2:B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0.2</v>
      </c>
      <c r="D2" s="25">
        <v>0.2</v>
      </c>
      <c r="E2" s="25">
        <v>0.2</v>
      </c>
      <c r="F2" s="25">
        <v>0.2</v>
      </c>
      <c r="G2" s="25">
        <v>0.2</v>
      </c>
      <c r="H2" s="25">
        <v>0.2</v>
      </c>
      <c r="I2" s="25">
        <v>0.2</v>
      </c>
      <c r="J2" s="25">
        <v>0.2</v>
      </c>
      <c r="K2" s="25">
        <v>0.2</v>
      </c>
      <c r="L2" s="25">
        <v>0.2</v>
      </c>
      <c r="M2" s="25">
        <v>0.2</v>
      </c>
      <c r="N2" s="25">
        <v>0.2</v>
      </c>
      <c r="O2" s="25">
        <v>0.2</v>
      </c>
      <c r="P2" s="25">
        <v>0.2</v>
      </c>
      <c r="Q2" s="25">
        <v>0.2</v>
      </c>
      <c r="R2" s="25">
        <v>0.2</v>
      </c>
      <c r="S2" s="25">
        <v>0.2</v>
      </c>
      <c r="T2" s="25">
        <v>0.2</v>
      </c>
      <c r="U2" s="25">
        <v>0.2</v>
      </c>
      <c r="V2" s="25">
        <v>0.2</v>
      </c>
      <c r="W2" s="25">
        <v>0.2</v>
      </c>
      <c r="X2" s="25">
        <v>0.2</v>
      </c>
      <c r="Y2" s="25">
        <v>0.2</v>
      </c>
      <c r="Z2" s="25">
        <v>0.2</v>
      </c>
    </row>
    <row r="3" spans="1:26">
      <c r="A3" s="39" t="s">
        <v>25</v>
      </c>
      <c r="B3" s="39" t="s">
        <v>37</v>
      </c>
      <c r="C3" s="25">
        <v>0.2</v>
      </c>
      <c r="D3" s="25">
        <v>0.2</v>
      </c>
      <c r="E3" s="25">
        <v>0.2</v>
      </c>
      <c r="F3" s="25">
        <v>0.2</v>
      </c>
      <c r="G3" s="25">
        <v>0.2</v>
      </c>
      <c r="H3" s="25">
        <v>0.2</v>
      </c>
      <c r="I3" s="25">
        <v>0.2</v>
      </c>
      <c r="J3" s="25">
        <v>0.2</v>
      </c>
      <c r="K3" s="25">
        <v>0.2</v>
      </c>
      <c r="L3" s="25">
        <v>0.2</v>
      </c>
      <c r="M3" s="25">
        <v>0.2</v>
      </c>
      <c r="N3" s="25">
        <v>0.2</v>
      </c>
      <c r="O3" s="25">
        <v>0.2</v>
      </c>
      <c r="P3" s="25">
        <v>0.2</v>
      </c>
      <c r="Q3" s="25">
        <v>0.2</v>
      </c>
      <c r="R3" s="25">
        <v>0.2</v>
      </c>
      <c r="S3" s="25">
        <v>0.2</v>
      </c>
      <c r="T3" s="25">
        <v>0.2</v>
      </c>
      <c r="U3" s="25">
        <v>0.2</v>
      </c>
      <c r="V3" s="25">
        <v>0.2</v>
      </c>
      <c r="W3" s="25">
        <v>0.2</v>
      </c>
      <c r="X3" s="25">
        <v>0.2</v>
      </c>
      <c r="Y3" s="25">
        <v>0.2</v>
      </c>
      <c r="Z3" s="25">
        <v>0.2</v>
      </c>
    </row>
    <row r="4" spans="1:26">
      <c r="A4" s="39" t="s">
        <v>26</v>
      </c>
      <c r="B4" s="39" t="s">
        <v>37</v>
      </c>
      <c r="C4" s="25">
        <v>0.2</v>
      </c>
      <c r="D4" s="25">
        <v>0.2</v>
      </c>
      <c r="E4" s="25">
        <v>0.2</v>
      </c>
      <c r="F4" s="25">
        <v>0.2</v>
      </c>
      <c r="G4" s="25">
        <v>0.2</v>
      </c>
      <c r="H4" s="25">
        <v>0.2</v>
      </c>
      <c r="I4" s="25">
        <v>0.2</v>
      </c>
      <c r="J4" s="25">
        <v>0.2</v>
      </c>
      <c r="K4" s="25">
        <v>0.2</v>
      </c>
      <c r="L4" s="25">
        <v>0.2</v>
      </c>
      <c r="M4" s="25">
        <v>0.2</v>
      </c>
      <c r="N4" s="25">
        <v>0.2</v>
      </c>
      <c r="O4" s="25">
        <v>0.2</v>
      </c>
      <c r="P4" s="25">
        <v>0.2</v>
      </c>
      <c r="Q4" s="25">
        <v>0.2</v>
      </c>
      <c r="R4" s="25">
        <v>0.2</v>
      </c>
      <c r="S4" s="25">
        <v>0.2</v>
      </c>
      <c r="T4" s="25">
        <v>0.2</v>
      </c>
      <c r="U4" s="25">
        <v>0.2</v>
      </c>
      <c r="V4" s="25">
        <v>0.2</v>
      </c>
      <c r="W4" s="25">
        <v>0.2</v>
      </c>
      <c r="X4" s="25">
        <v>0.2</v>
      </c>
      <c r="Y4" s="25">
        <v>0.2</v>
      </c>
      <c r="Z4" s="25">
        <v>0.2</v>
      </c>
    </row>
    <row r="5" spans="1:26">
      <c r="A5" s="39" t="s">
        <v>27</v>
      </c>
      <c r="B5" s="39" t="s">
        <v>37</v>
      </c>
      <c r="C5" s="25">
        <v>0.2</v>
      </c>
      <c r="D5" s="25">
        <v>0.2</v>
      </c>
      <c r="E5" s="25">
        <v>0.2</v>
      </c>
      <c r="F5" s="25">
        <v>0.2</v>
      </c>
      <c r="G5" s="25">
        <v>0.2</v>
      </c>
      <c r="H5" s="25">
        <v>0.2</v>
      </c>
      <c r="I5" s="25">
        <v>0.2</v>
      </c>
      <c r="J5" s="25">
        <v>0.2</v>
      </c>
      <c r="K5" s="25">
        <v>0.2</v>
      </c>
      <c r="L5" s="25">
        <v>0.2</v>
      </c>
      <c r="M5" s="25">
        <v>0.2</v>
      </c>
      <c r="N5" s="25">
        <v>0.2</v>
      </c>
      <c r="O5" s="25">
        <v>0.2</v>
      </c>
      <c r="P5" s="25">
        <v>0.2</v>
      </c>
      <c r="Q5" s="25">
        <v>0.2</v>
      </c>
      <c r="R5" s="25">
        <v>0.2</v>
      </c>
      <c r="S5" s="25">
        <v>0.2</v>
      </c>
      <c r="T5" s="25">
        <v>0.2</v>
      </c>
      <c r="U5" s="25">
        <v>0.2</v>
      </c>
      <c r="V5" s="25">
        <v>0.2</v>
      </c>
      <c r="W5" s="25">
        <v>0.2</v>
      </c>
      <c r="X5" s="25">
        <v>0.2</v>
      </c>
      <c r="Y5" s="25">
        <v>0.2</v>
      </c>
      <c r="Z5" s="25">
        <v>0.2</v>
      </c>
    </row>
    <row r="6" spans="1:26">
      <c r="A6" s="39" t="s">
        <v>28</v>
      </c>
      <c r="B6" s="39" t="s">
        <v>37</v>
      </c>
      <c r="C6" s="25">
        <v>0.2</v>
      </c>
      <c r="D6" s="25">
        <v>0.2</v>
      </c>
      <c r="E6" s="25">
        <v>0.2</v>
      </c>
      <c r="F6" s="25">
        <v>0.2</v>
      </c>
      <c r="G6" s="25">
        <v>0.2</v>
      </c>
      <c r="H6" s="25">
        <v>0.2</v>
      </c>
      <c r="I6" s="25">
        <v>0.2</v>
      </c>
      <c r="J6" s="25">
        <v>0.2</v>
      </c>
      <c r="K6" s="25">
        <v>0.2</v>
      </c>
      <c r="L6" s="25">
        <v>0.2</v>
      </c>
      <c r="M6" s="25">
        <v>0.2</v>
      </c>
      <c r="N6" s="25">
        <v>0.2</v>
      </c>
      <c r="O6" s="25">
        <v>0.2</v>
      </c>
      <c r="P6" s="25">
        <v>0.2</v>
      </c>
      <c r="Q6" s="25">
        <v>0.2</v>
      </c>
      <c r="R6" s="25">
        <v>0.2</v>
      </c>
      <c r="S6" s="25">
        <v>0.2</v>
      </c>
      <c r="T6" s="25">
        <v>0.2</v>
      </c>
      <c r="U6" s="25">
        <v>0.2</v>
      </c>
      <c r="V6" s="25">
        <v>0.2</v>
      </c>
      <c r="W6" s="25">
        <v>0.2</v>
      </c>
      <c r="X6" s="25">
        <v>0.2</v>
      </c>
      <c r="Y6" s="25">
        <v>0.2</v>
      </c>
      <c r="Z6" s="25">
        <v>0.2</v>
      </c>
    </row>
    <row r="7" spans="1:26">
      <c r="A7" s="39" t="s">
        <v>29</v>
      </c>
      <c r="B7" s="39" t="s">
        <v>37</v>
      </c>
      <c r="C7" s="25">
        <v>0.2</v>
      </c>
      <c r="D7" s="25">
        <v>0.2</v>
      </c>
      <c r="E7" s="25">
        <v>0.2</v>
      </c>
      <c r="F7" s="25">
        <v>0.2</v>
      </c>
      <c r="G7" s="25">
        <v>0.2</v>
      </c>
      <c r="H7" s="25">
        <v>0.2</v>
      </c>
      <c r="I7" s="25">
        <v>0.2</v>
      </c>
      <c r="J7" s="25">
        <v>0.2</v>
      </c>
      <c r="K7" s="25">
        <v>0.2</v>
      </c>
      <c r="L7" s="25">
        <v>0.2</v>
      </c>
      <c r="M7" s="25">
        <v>0.2</v>
      </c>
      <c r="N7" s="25">
        <v>0.2</v>
      </c>
      <c r="O7" s="25">
        <v>0.2</v>
      </c>
      <c r="P7" s="25">
        <v>0.2</v>
      </c>
      <c r="Q7" s="25">
        <v>0.2</v>
      </c>
      <c r="R7" s="25">
        <v>0.2</v>
      </c>
      <c r="S7" s="25">
        <v>0.2</v>
      </c>
      <c r="T7" s="25">
        <v>0.2</v>
      </c>
      <c r="U7" s="25">
        <v>0.2</v>
      </c>
      <c r="V7" s="25">
        <v>0.2</v>
      </c>
      <c r="W7" s="25">
        <v>0.2</v>
      </c>
      <c r="X7" s="25">
        <v>0.2</v>
      </c>
      <c r="Y7" s="25">
        <v>0.2</v>
      </c>
      <c r="Z7" s="25">
        <v>0.2</v>
      </c>
    </row>
    <row r="8" spans="1:26">
      <c r="A8" s="39" t="s">
        <v>30</v>
      </c>
      <c r="B8" s="39" t="s">
        <v>37</v>
      </c>
      <c r="C8" s="25">
        <v>0.2</v>
      </c>
      <c r="D8" s="25">
        <v>0.2</v>
      </c>
      <c r="E8" s="25">
        <v>0.2</v>
      </c>
      <c r="F8" s="25">
        <v>0.2</v>
      </c>
      <c r="G8" s="25">
        <v>0.2</v>
      </c>
      <c r="H8" s="25">
        <v>0.2</v>
      </c>
      <c r="I8" s="25">
        <v>0.2</v>
      </c>
      <c r="J8" s="25">
        <v>0.2</v>
      </c>
      <c r="K8" s="25">
        <v>0.2</v>
      </c>
      <c r="L8" s="25">
        <v>0.2</v>
      </c>
      <c r="M8" s="25">
        <v>0.2</v>
      </c>
      <c r="N8" s="25">
        <v>0.2</v>
      </c>
      <c r="O8" s="25">
        <v>0.2</v>
      </c>
      <c r="P8" s="25">
        <v>0.2</v>
      </c>
      <c r="Q8" s="25">
        <v>0.2</v>
      </c>
      <c r="R8" s="25">
        <v>0.2</v>
      </c>
      <c r="S8" s="25">
        <v>0.2</v>
      </c>
      <c r="T8" s="25">
        <v>0.2</v>
      </c>
      <c r="U8" s="25">
        <v>0.2</v>
      </c>
      <c r="V8" s="25">
        <v>0.2</v>
      </c>
      <c r="W8" s="25">
        <v>0.2</v>
      </c>
      <c r="X8" s="25">
        <v>0.2</v>
      </c>
      <c r="Y8" s="25">
        <v>0.2</v>
      </c>
      <c r="Z8" s="25">
        <v>0.2</v>
      </c>
    </row>
    <row r="9" spans="1:26">
      <c r="A9" s="39" t="s">
        <v>31</v>
      </c>
      <c r="B9" s="39" t="s">
        <v>37</v>
      </c>
      <c r="C9" s="25">
        <v>0.2</v>
      </c>
      <c r="D9" s="25">
        <v>0.2</v>
      </c>
      <c r="E9" s="25">
        <v>0.2</v>
      </c>
      <c r="F9" s="25">
        <v>0.2</v>
      </c>
      <c r="G9" s="25">
        <v>0.2</v>
      </c>
      <c r="H9" s="25">
        <v>0.2</v>
      </c>
      <c r="I9" s="25">
        <v>0.2</v>
      </c>
      <c r="J9" s="25">
        <v>0.2</v>
      </c>
      <c r="K9" s="25">
        <v>0.2</v>
      </c>
      <c r="L9" s="25">
        <v>0.2</v>
      </c>
      <c r="M9" s="25">
        <v>0.2</v>
      </c>
      <c r="N9" s="25">
        <v>0.2</v>
      </c>
      <c r="O9" s="25">
        <v>0.2</v>
      </c>
      <c r="P9" s="25">
        <v>0.2</v>
      </c>
      <c r="Q9" s="25">
        <v>0.2</v>
      </c>
      <c r="R9" s="25">
        <v>0.2</v>
      </c>
      <c r="S9" s="25">
        <v>0.2</v>
      </c>
      <c r="T9" s="25">
        <v>0.2</v>
      </c>
      <c r="U9" s="25">
        <v>0.2</v>
      </c>
      <c r="V9" s="25">
        <v>0.2</v>
      </c>
      <c r="W9" s="25">
        <v>0.2</v>
      </c>
      <c r="X9" s="25">
        <v>0.2</v>
      </c>
      <c r="Y9" s="25">
        <v>0.2</v>
      </c>
      <c r="Z9" s="25">
        <v>0.2</v>
      </c>
    </row>
    <row r="10" spans="1:26">
      <c r="A10" s="39" t="s">
        <v>32</v>
      </c>
      <c r="B10" s="39" t="s">
        <v>37</v>
      </c>
      <c r="C10" s="25">
        <v>0.2</v>
      </c>
      <c r="D10" s="25">
        <v>0.2</v>
      </c>
      <c r="E10" s="25">
        <v>0.2</v>
      </c>
      <c r="F10" s="25">
        <v>0.2</v>
      </c>
      <c r="G10" s="25">
        <v>0.2</v>
      </c>
      <c r="H10" s="25">
        <v>0.2</v>
      </c>
      <c r="I10" s="25">
        <v>0.2</v>
      </c>
      <c r="J10" s="25">
        <v>0.2</v>
      </c>
      <c r="K10" s="25">
        <v>0.2</v>
      </c>
      <c r="L10" s="25">
        <v>0.2</v>
      </c>
      <c r="M10" s="25">
        <v>0.2</v>
      </c>
      <c r="N10" s="25">
        <v>0.2</v>
      </c>
      <c r="O10" s="25">
        <v>0.2</v>
      </c>
      <c r="P10" s="25">
        <v>0.2</v>
      </c>
      <c r="Q10" s="25">
        <v>0.2</v>
      </c>
      <c r="R10" s="25">
        <v>0.2</v>
      </c>
      <c r="S10" s="25">
        <v>0.2</v>
      </c>
      <c r="T10" s="25">
        <v>0.2</v>
      </c>
      <c r="U10" s="25">
        <v>0.2</v>
      </c>
      <c r="V10" s="25">
        <v>0.2</v>
      </c>
      <c r="W10" s="25">
        <v>0.2</v>
      </c>
      <c r="X10" s="25">
        <v>0.2</v>
      </c>
      <c r="Y10" s="25">
        <v>0.2</v>
      </c>
      <c r="Z10" s="25">
        <v>0.2</v>
      </c>
    </row>
    <row r="11" spans="1:26">
      <c r="A11" s="39" t="s">
        <v>33</v>
      </c>
      <c r="B11" s="39" t="s">
        <v>37</v>
      </c>
      <c r="C11" s="25">
        <v>0.2</v>
      </c>
      <c r="D11" s="25">
        <v>0.2</v>
      </c>
      <c r="E11" s="25">
        <v>0.2</v>
      </c>
      <c r="F11" s="25">
        <v>0.2</v>
      </c>
      <c r="G11" s="25">
        <v>0.2</v>
      </c>
      <c r="H11" s="25">
        <v>0.2</v>
      </c>
      <c r="I11" s="25">
        <v>0.2</v>
      </c>
      <c r="J11" s="25">
        <v>0.2</v>
      </c>
      <c r="K11" s="25">
        <v>0.2</v>
      </c>
      <c r="L11" s="25">
        <v>0.2</v>
      </c>
      <c r="M11" s="25">
        <v>0.2</v>
      </c>
      <c r="N11" s="25">
        <v>0.2</v>
      </c>
      <c r="O11" s="25">
        <v>0.2</v>
      </c>
      <c r="P11" s="25">
        <v>0.2</v>
      </c>
      <c r="Q11" s="25">
        <v>0.2</v>
      </c>
      <c r="R11" s="25">
        <v>0.2</v>
      </c>
      <c r="S11" s="25">
        <v>0.2</v>
      </c>
      <c r="T11" s="25">
        <v>0.2</v>
      </c>
      <c r="U11" s="25">
        <v>0.2</v>
      </c>
      <c r="V11" s="25">
        <v>0.2</v>
      </c>
      <c r="W11" s="25">
        <v>0.2</v>
      </c>
      <c r="X11" s="25">
        <v>0.2</v>
      </c>
      <c r="Y11" s="25">
        <v>0.2</v>
      </c>
      <c r="Z11" s="25">
        <v>0.2</v>
      </c>
    </row>
    <row r="12" spans="1:26">
      <c r="A12" s="39" t="s">
        <v>34</v>
      </c>
      <c r="B12" s="39" t="s">
        <v>37</v>
      </c>
      <c r="C12" s="25">
        <v>0.2</v>
      </c>
      <c r="D12" s="25">
        <v>0.2</v>
      </c>
      <c r="E12" s="25">
        <v>0.2</v>
      </c>
      <c r="F12" s="25">
        <v>0.2</v>
      </c>
      <c r="G12" s="25">
        <v>0.2</v>
      </c>
      <c r="H12" s="25">
        <v>0.2</v>
      </c>
      <c r="I12" s="25">
        <v>0.2</v>
      </c>
      <c r="J12" s="25">
        <v>0.2</v>
      </c>
      <c r="K12" s="25">
        <v>0.2</v>
      </c>
      <c r="L12" s="25">
        <v>0.2</v>
      </c>
      <c r="M12" s="25">
        <v>0.2</v>
      </c>
      <c r="N12" s="25">
        <v>0.2</v>
      </c>
      <c r="O12" s="25">
        <v>0.2</v>
      </c>
      <c r="P12" s="25">
        <v>0.2</v>
      </c>
      <c r="Q12" s="25">
        <v>0.2</v>
      </c>
      <c r="R12" s="25">
        <v>0.2</v>
      </c>
      <c r="S12" s="25">
        <v>0.2</v>
      </c>
      <c r="T12" s="25">
        <v>0.2</v>
      </c>
      <c r="U12" s="25">
        <v>0.2</v>
      </c>
      <c r="V12" s="25">
        <v>0.2</v>
      </c>
      <c r="W12" s="25">
        <v>0.2</v>
      </c>
      <c r="X12" s="25">
        <v>0.2</v>
      </c>
      <c r="Y12" s="25">
        <v>0.2</v>
      </c>
      <c r="Z12" s="25">
        <v>0.2</v>
      </c>
    </row>
    <row r="13" spans="1:26">
      <c r="A13" s="39" t="s">
        <v>35</v>
      </c>
      <c r="B13" s="39" t="s">
        <v>37</v>
      </c>
      <c r="C13" s="25">
        <v>0.2</v>
      </c>
      <c r="D13" s="25">
        <v>0.2</v>
      </c>
      <c r="E13" s="25">
        <v>0.2</v>
      </c>
      <c r="F13" s="25">
        <v>0.2</v>
      </c>
      <c r="G13" s="25">
        <v>0.2</v>
      </c>
      <c r="H13" s="25">
        <v>0.2</v>
      </c>
      <c r="I13" s="25">
        <v>0.2</v>
      </c>
      <c r="J13" s="25">
        <v>0.2</v>
      </c>
      <c r="K13" s="25">
        <v>0.2</v>
      </c>
      <c r="L13" s="25">
        <v>0.2</v>
      </c>
      <c r="M13" s="25">
        <v>0.2</v>
      </c>
      <c r="N13" s="25">
        <v>0.2</v>
      </c>
      <c r="O13" s="25">
        <v>0.2</v>
      </c>
      <c r="P13" s="25">
        <v>0.2</v>
      </c>
      <c r="Q13" s="25">
        <v>0.2</v>
      </c>
      <c r="R13" s="25">
        <v>0.2</v>
      </c>
      <c r="S13" s="25">
        <v>0.2</v>
      </c>
      <c r="T13" s="25">
        <v>0.2</v>
      </c>
      <c r="U13" s="25">
        <v>0.2</v>
      </c>
      <c r="V13" s="25">
        <v>0.2</v>
      </c>
      <c r="W13" s="25">
        <v>0.2</v>
      </c>
      <c r="X13" s="25">
        <v>0.2</v>
      </c>
      <c r="Y13" s="25">
        <v>0.2</v>
      </c>
      <c r="Z13" s="25">
        <v>0.2</v>
      </c>
    </row>
    <row r="14" spans="1:26">
      <c r="A14" s="39" t="s">
        <v>24</v>
      </c>
      <c r="B14" s="39" t="s">
        <v>38</v>
      </c>
      <c r="C14" s="25">
        <v>0.2</v>
      </c>
      <c r="D14" s="25">
        <v>0.2</v>
      </c>
      <c r="E14" s="25">
        <v>0.2</v>
      </c>
      <c r="F14" s="25">
        <v>0.2</v>
      </c>
      <c r="G14" s="25">
        <v>0.2</v>
      </c>
      <c r="H14" s="25">
        <v>0.2</v>
      </c>
      <c r="I14" s="25">
        <v>0.2</v>
      </c>
      <c r="J14" s="25">
        <v>0.2</v>
      </c>
      <c r="K14" s="25">
        <v>0.2</v>
      </c>
      <c r="L14" s="25">
        <v>0.2</v>
      </c>
      <c r="M14" s="25">
        <v>0.2</v>
      </c>
      <c r="N14" s="25">
        <v>0.2</v>
      </c>
      <c r="O14" s="25">
        <v>0.2</v>
      </c>
      <c r="P14" s="25">
        <v>0.2</v>
      </c>
      <c r="Q14" s="25">
        <v>0.2</v>
      </c>
      <c r="R14" s="25">
        <v>0.2</v>
      </c>
      <c r="S14" s="25">
        <v>0.2</v>
      </c>
      <c r="T14" s="25">
        <v>0.2</v>
      </c>
      <c r="U14" s="25">
        <v>0.2</v>
      </c>
      <c r="V14" s="25">
        <v>0.2</v>
      </c>
      <c r="W14" s="25">
        <v>0.2</v>
      </c>
      <c r="X14" s="25">
        <v>0.2</v>
      </c>
      <c r="Y14" s="25">
        <v>0.2</v>
      </c>
      <c r="Z14" s="25">
        <v>0.2</v>
      </c>
    </row>
    <row r="15" spans="1:26">
      <c r="A15" s="39" t="s">
        <v>25</v>
      </c>
      <c r="B15" s="39" t="s">
        <v>38</v>
      </c>
      <c r="C15" s="25">
        <v>0.2</v>
      </c>
      <c r="D15" s="25">
        <v>0.2</v>
      </c>
      <c r="E15" s="25">
        <v>0.2</v>
      </c>
      <c r="F15" s="25">
        <v>0.2</v>
      </c>
      <c r="G15" s="25">
        <v>0.2</v>
      </c>
      <c r="H15" s="25">
        <v>0.2</v>
      </c>
      <c r="I15" s="25">
        <v>0.2</v>
      </c>
      <c r="J15" s="25">
        <v>0.2</v>
      </c>
      <c r="K15" s="25">
        <v>0.2</v>
      </c>
      <c r="L15" s="25">
        <v>0.2</v>
      </c>
      <c r="M15" s="25">
        <v>0.2</v>
      </c>
      <c r="N15" s="25">
        <v>0.2</v>
      </c>
      <c r="O15" s="25">
        <v>0.2</v>
      </c>
      <c r="P15" s="25">
        <v>0.2</v>
      </c>
      <c r="Q15" s="25">
        <v>0.2</v>
      </c>
      <c r="R15" s="25">
        <v>0.2</v>
      </c>
      <c r="S15" s="25">
        <v>0.2</v>
      </c>
      <c r="T15" s="25">
        <v>0.2</v>
      </c>
      <c r="U15" s="25">
        <v>0.2</v>
      </c>
      <c r="V15" s="25">
        <v>0.2</v>
      </c>
      <c r="W15" s="25">
        <v>0.2</v>
      </c>
      <c r="X15" s="25">
        <v>0.2</v>
      </c>
      <c r="Y15" s="25">
        <v>0.2</v>
      </c>
      <c r="Z15" s="25">
        <v>0.2</v>
      </c>
    </row>
    <row r="16" spans="1:26">
      <c r="A16" s="39" t="s">
        <v>26</v>
      </c>
      <c r="B16" s="39" t="s">
        <v>38</v>
      </c>
      <c r="C16" s="25">
        <v>0.2</v>
      </c>
      <c r="D16" s="25">
        <v>0.2</v>
      </c>
      <c r="E16" s="25">
        <v>0.2</v>
      </c>
      <c r="F16" s="25">
        <v>0.2</v>
      </c>
      <c r="G16" s="25">
        <v>0.2</v>
      </c>
      <c r="H16" s="25">
        <v>0.2</v>
      </c>
      <c r="I16" s="25">
        <v>0.2</v>
      </c>
      <c r="J16" s="25">
        <v>0.2</v>
      </c>
      <c r="K16" s="25">
        <v>0.2</v>
      </c>
      <c r="L16" s="25">
        <v>0.2</v>
      </c>
      <c r="M16" s="25">
        <v>0.2</v>
      </c>
      <c r="N16" s="25">
        <v>0.2</v>
      </c>
      <c r="O16" s="25">
        <v>0.2</v>
      </c>
      <c r="P16" s="25">
        <v>0.2</v>
      </c>
      <c r="Q16" s="25">
        <v>0.2</v>
      </c>
      <c r="R16" s="25">
        <v>0.2</v>
      </c>
      <c r="S16" s="25">
        <v>0.2</v>
      </c>
      <c r="T16" s="25">
        <v>0.2</v>
      </c>
      <c r="U16" s="25">
        <v>0.2</v>
      </c>
      <c r="V16" s="25">
        <v>0.2</v>
      </c>
      <c r="W16" s="25">
        <v>0.2</v>
      </c>
      <c r="X16" s="25">
        <v>0.2</v>
      </c>
      <c r="Y16" s="25">
        <v>0.2</v>
      </c>
      <c r="Z16" s="25">
        <v>0.2</v>
      </c>
    </row>
    <row r="17" spans="1:26">
      <c r="A17" s="39" t="s">
        <v>27</v>
      </c>
      <c r="B17" s="39" t="s">
        <v>38</v>
      </c>
      <c r="C17" s="25">
        <v>0.2</v>
      </c>
      <c r="D17" s="25">
        <v>0.2</v>
      </c>
      <c r="E17" s="25">
        <v>0.2</v>
      </c>
      <c r="F17" s="25">
        <v>0.2</v>
      </c>
      <c r="G17" s="25">
        <v>0.2</v>
      </c>
      <c r="H17" s="25">
        <v>0.2</v>
      </c>
      <c r="I17" s="25">
        <v>0.2</v>
      </c>
      <c r="J17" s="25">
        <v>0.2</v>
      </c>
      <c r="K17" s="25">
        <v>0.2</v>
      </c>
      <c r="L17" s="25">
        <v>0.2</v>
      </c>
      <c r="M17" s="25">
        <v>0.2</v>
      </c>
      <c r="N17" s="25">
        <v>0.2</v>
      </c>
      <c r="O17" s="25">
        <v>0.2</v>
      </c>
      <c r="P17" s="25">
        <v>0.2</v>
      </c>
      <c r="Q17" s="25">
        <v>0.2</v>
      </c>
      <c r="R17" s="25">
        <v>0.2</v>
      </c>
      <c r="S17" s="25">
        <v>0.2</v>
      </c>
      <c r="T17" s="25">
        <v>0.2</v>
      </c>
      <c r="U17" s="25">
        <v>0.2</v>
      </c>
      <c r="V17" s="25">
        <v>0.2</v>
      </c>
      <c r="W17" s="25">
        <v>0.2</v>
      </c>
      <c r="X17" s="25">
        <v>0.2</v>
      </c>
      <c r="Y17" s="25">
        <v>0.2</v>
      </c>
      <c r="Z17" s="25">
        <v>0.2</v>
      </c>
    </row>
    <row r="18" spans="1:26">
      <c r="A18" s="39" t="s">
        <v>28</v>
      </c>
      <c r="B18" s="39" t="s">
        <v>38</v>
      </c>
      <c r="C18" s="25">
        <v>0.2</v>
      </c>
      <c r="D18" s="25">
        <v>0.2</v>
      </c>
      <c r="E18" s="25">
        <v>0.2</v>
      </c>
      <c r="F18" s="25">
        <v>0.2</v>
      </c>
      <c r="G18" s="25">
        <v>0.2</v>
      </c>
      <c r="H18" s="25">
        <v>0.2</v>
      </c>
      <c r="I18" s="25">
        <v>0.2</v>
      </c>
      <c r="J18" s="25">
        <v>0.2</v>
      </c>
      <c r="K18" s="25">
        <v>0.2</v>
      </c>
      <c r="L18" s="25">
        <v>0.2</v>
      </c>
      <c r="M18" s="25">
        <v>0.2</v>
      </c>
      <c r="N18" s="25">
        <v>0.2</v>
      </c>
      <c r="O18" s="25">
        <v>0.2</v>
      </c>
      <c r="P18" s="25">
        <v>0.2</v>
      </c>
      <c r="Q18" s="25">
        <v>0.2</v>
      </c>
      <c r="R18" s="25">
        <v>0.2</v>
      </c>
      <c r="S18" s="25">
        <v>0.2</v>
      </c>
      <c r="T18" s="25">
        <v>0.2</v>
      </c>
      <c r="U18" s="25">
        <v>0.2</v>
      </c>
      <c r="V18" s="25">
        <v>0.2</v>
      </c>
      <c r="W18" s="25">
        <v>0.2</v>
      </c>
      <c r="X18" s="25">
        <v>0.2</v>
      </c>
      <c r="Y18" s="25">
        <v>0.2</v>
      </c>
      <c r="Z18" s="25">
        <v>0.2</v>
      </c>
    </row>
    <row r="19" spans="1:26">
      <c r="A19" s="39" t="s">
        <v>29</v>
      </c>
      <c r="B19" s="39" t="s">
        <v>38</v>
      </c>
      <c r="C19" s="25">
        <v>0.2</v>
      </c>
      <c r="D19" s="25">
        <v>0.2</v>
      </c>
      <c r="E19" s="25">
        <v>0.2</v>
      </c>
      <c r="F19" s="25">
        <v>0.2</v>
      </c>
      <c r="G19" s="25">
        <v>0.2</v>
      </c>
      <c r="H19" s="25">
        <v>0.2</v>
      </c>
      <c r="I19" s="25">
        <v>0.2</v>
      </c>
      <c r="J19" s="25">
        <v>0.2</v>
      </c>
      <c r="K19" s="25">
        <v>0.2</v>
      </c>
      <c r="L19" s="25">
        <v>0.2</v>
      </c>
      <c r="M19" s="25">
        <v>0.2</v>
      </c>
      <c r="N19" s="25">
        <v>0.2</v>
      </c>
      <c r="O19" s="25">
        <v>0.2</v>
      </c>
      <c r="P19" s="25">
        <v>0.2</v>
      </c>
      <c r="Q19" s="25">
        <v>0.2</v>
      </c>
      <c r="R19" s="25">
        <v>0.2</v>
      </c>
      <c r="S19" s="25">
        <v>0.2</v>
      </c>
      <c r="T19" s="25">
        <v>0.2</v>
      </c>
      <c r="U19" s="25">
        <v>0.2</v>
      </c>
      <c r="V19" s="25">
        <v>0.2</v>
      </c>
      <c r="W19" s="25">
        <v>0.2</v>
      </c>
      <c r="X19" s="25">
        <v>0.2</v>
      </c>
      <c r="Y19" s="25">
        <v>0.2</v>
      </c>
      <c r="Z19" s="25">
        <v>0.2</v>
      </c>
    </row>
    <row r="20" spans="1:26">
      <c r="A20" s="39" t="s">
        <v>30</v>
      </c>
      <c r="B20" s="39" t="s">
        <v>38</v>
      </c>
      <c r="C20" s="25">
        <v>0.2</v>
      </c>
      <c r="D20" s="25">
        <v>0.2</v>
      </c>
      <c r="E20" s="25">
        <v>0.2</v>
      </c>
      <c r="F20" s="25">
        <v>0.2</v>
      </c>
      <c r="G20" s="25">
        <v>0.2</v>
      </c>
      <c r="H20" s="25">
        <v>0.2</v>
      </c>
      <c r="I20" s="25">
        <v>0.2</v>
      </c>
      <c r="J20" s="25">
        <v>0.2</v>
      </c>
      <c r="K20" s="25">
        <v>0.2</v>
      </c>
      <c r="L20" s="25">
        <v>0.2</v>
      </c>
      <c r="M20" s="25">
        <v>0.2</v>
      </c>
      <c r="N20" s="25">
        <v>0.2</v>
      </c>
      <c r="O20" s="25">
        <v>0.2</v>
      </c>
      <c r="P20" s="25">
        <v>0.2</v>
      </c>
      <c r="Q20" s="25">
        <v>0.2</v>
      </c>
      <c r="R20" s="25">
        <v>0.2</v>
      </c>
      <c r="S20" s="25">
        <v>0.2</v>
      </c>
      <c r="T20" s="25">
        <v>0.2</v>
      </c>
      <c r="U20" s="25">
        <v>0.2</v>
      </c>
      <c r="V20" s="25">
        <v>0.2</v>
      </c>
      <c r="W20" s="25">
        <v>0.2</v>
      </c>
      <c r="X20" s="25">
        <v>0.2</v>
      </c>
      <c r="Y20" s="25">
        <v>0.2</v>
      </c>
      <c r="Z20" s="25">
        <v>0.2</v>
      </c>
    </row>
    <row r="21" spans="1:26">
      <c r="A21" s="39" t="s">
        <v>31</v>
      </c>
      <c r="B21" s="39" t="s">
        <v>38</v>
      </c>
      <c r="C21" s="25">
        <v>0.2</v>
      </c>
      <c r="D21" s="25">
        <v>0.2</v>
      </c>
      <c r="E21" s="25">
        <v>0.2</v>
      </c>
      <c r="F21" s="25">
        <v>0.2</v>
      </c>
      <c r="G21" s="25">
        <v>0.2</v>
      </c>
      <c r="H21" s="25">
        <v>0.2</v>
      </c>
      <c r="I21" s="25">
        <v>0.2</v>
      </c>
      <c r="J21" s="25">
        <v>0.2</v>
      </c>
      <c r="K21" s="25">
        <v>0.2</v>
      </c>
      <c r="L21" s="25">
        <v>0.2</v>
      </c>
      <c r="M21" s="25">
        <v>0.2</v>
      </c>
      <c r="N21" s="25">
        <v>0.2</v>
      </c>
      <c r="O21" s="25">
        <v>0.2</v>
      </c>
      <c r="P21" s="25">
        <v>0.2</v>
      </c>
      <c r="Q21" s="25">
        <v>0.2</v>
      </c>
      <c r="R21" s="25">
        <v>0.2</v>
      </c>
      <c r="S21" s="25">
        <v>0.2</v>
      </c>
      <c r="T21" s="25">
        <v>0.2</v>
      </c>
      <c r="U21" s="25">
        <v>0.2</v>
      </c>
      <c r="V21" s="25">
        <v>0.2</v>
      </c>
      <c r="W21" s="25">
        <v>0.2</v>
      </c>
      <c r="X21" s="25">
        <v>0.2</v>
      </c>
      <c r="Y21" s="25">
        <v>0.2</v>
      </c>
      <c r="Z21" s="25">
        <v>0.2</v>
      </c>
    </row>
    <row r="22" spans="1:26">
      <c r="A22" s="39" t="s">
        <v>32</v>
      </c>
      <c r="B22" s="39" t="s">
        <v>38</v>
      </c>
      <c r="C22" s="25">
        <v>0.2</v>
      </c>
      <c r="D22" s="25">
        <v>0.2</v>
      </c>
      <c r="E22" s="25">
        <v>0.2</v>
      </c>
      <c r="F22" s="25">
        <v>0.2</v>
      </c>
      <c r="G22" s="25">
        <v>0.2</v>
      </c>
      <c r="H22" s="25">
        <v>0.2</v>
      </c>
      <c r="I22" s="25">
        <v>0.2</v>
      </c>
      <c r="J22" s="25">
        <v>0.2</v>
      </c>
      <c r="K22" s="25">
        <v>0.2</v>
      </c>
      <c r="L22" s="25">
        <v>0.2</v>
      </c>
      <c r="M22" s="25">
        <v>0.2</v>
      </c>
      <c r="N22" s="25">
        <v>0.2</v>
      </c>
      <c r="O22" s="25">
        <v>0.2</v>
      </c>
      <c r="P22" s="25">
        <v>0.2</v>
      </c>
      <c r="Q22" s="25">
        <v>0.2</v>
      </c>
      <c r="R22" s="25">
        <v>0.2</v>
      </c>
      <c r="S22" s="25">
        <v>0.2</v>
      </c>
      <c r="T22" s="25">
        <v>0.2</v>
      </c>
      <c r="U22" s="25">
        <v>0.2</v>
      </c>
      <c r="V22" s="25">
        <v>0.2</v>
      </c>
      <c r="W22" s="25">
        <v>0.2</v>
      </c>
      <c r="X22" s="25">
        <v>0.2</v>
      </c>
      <c r="Y22" s="25">
        <v>0.2</v>
      </c>
      <c r="Z22" s="25">
        <v>0.2</v>
      </c>
    </row>
    <row r="23" spans="1:26">
      <c r="A23" s="39" t="s">
        <v>33</v>
      </c>
      <c r="B23" s="39" t="s">
        <v>38</v>
      </c>
      <c r="C23" s="25">
        <v>0.2</v>
      </c>
      <c r="D23" s="25">
        <v>0.2</v>
      </c>
      <c r="E23" s="25">
        <v>0.2</v>
      </c>
      <c r="F23" s="25">
        <v>0.2</v>
      </c>
      <c r="G23" s="25">
        <v>0.2</v>
      </c>
      <c r="H23" s="25">
        <v>0.2</v>
      </c>
      <c r="I23" s="25">
        <v>0.2</v>
      </c>
      <c r="J23" s="25">
        <v>0.2</v>
      </c>
      <c r="K23" s="25">
        <v>0.2</v>
      </c>
      <c r="L23" s="25">
        <v>0.2</v>
      </c>
      <c r="M23" s="25">
        <v>0.2</v>
      </c>
      <c r="N23" s="25">
        <v>0.2</v>
      </c>
      <c r="O23" s="25">
        <v>0.2</v>
      </c>
      <c r="P23" s="25">
        <v>0.2</v>
      </c>
      <c r="Q23" s="25">
        <v>0.2</v>
      </c>
      <c r="R23" s="25">
        <v>0.2</v>
      </c>
      <c r="S23" s="25">
        <v>0.2</v>
      </c>
      <c r="T23" s="25">
        <v>0.2</v>
      </c>
      <c r="U23" s="25">
        <v>0.2</v>
      </c>
      <c r="V23" s="25">
        <v>0.2</v>
      </c>
      <c r="W23" s="25">
        <v>0.2</v>
      </c>
      <c r="X23" s="25">
        <v>0.2</v>
      </c>
      <c r="Y23" s="25">
        <v>0.2</v>
      </c>
      <c r="Z23" s="25">
        <v>0.2</v>
      </c>
    </row>
    <row r="24" spans="1:26">
      <c r="A24" s="39" t="s">
        <v>34</v>
      </c>
      <c r="B24" s="39" t="s">
        <v>38</v>
      </c>
      <c r="C24" s="25">
        <v>0.2</v>
      </c>
      <c r="D24" s="25">
        <v>0.2</v>
      </c>
      <c r="E24" s="25">
        <v>0.2</v>
      </c>
      <c r="F24" s="25">
        <v>0.2</v>
      </c>
      <c r="G24" s="25">
        <v>0.2</v>
      </c>
      <c r="H24" s="25">
        <v>0.2</v>
      </c>
      <c r="I24" s="25">
        <v>0.2</v>
      </c>
      <c r="J24" s="25">
        <v>0.2</v>
      </c>
      <c r="K24" s="25">
        <v>0.2</v>
      </c>
      <c r="L24" s="25">
        <v>0.2</v>
      </c>
      <c r="M24" s="25">
        <v>0.2</v>
      </c>
      <c r="N24" s="25">
        <v>0.2</v>
      </c>
      <c r="O24" s="25">
        <v>0.2</v>
      </c>
      <c r="P24" s="25">
        <v>0.2</v>
      </c>
      <c r="Q24" s="25">
        <v>0.2</v>
      </c>
      <c r="R24" s="25">
        <v>0.2</v>
      </c>
      <c r="S24" s="25">
        <v>0.2</v>
      </c>
      <c r="T24" s="25">
        <v>0.2</v>
      </c>
      <c r="U24" s="25">
        <v>0.2</v>
      </c>
      <c r="V24" s="25">
        <v>0.2</v>
      </c>
      <c r="W24" s="25">
        <v>0.2</v>
      </c>
      <c r="X24" s="25">
        <v>0.2</v>
      </c>
      <c r="Y24" s="25">
        <v>0.2</v>
      </c>
      <c r="Z24" s="25">
        <v>0.2</v>
      </c>
    </row>
    <row r="25" spans="1:26">
      <c r="A25" s="39" t="s">
        <v>35</v>
      </c>
      <c r="B25" s="39" t="s">
        <v>38</v>
      </c>
      <c r="C25" s="25">
        <v>0.2</v>
      </c>
      <c r="D25" s="25">
        <v>0.2</v>
      </c>
      <c r="E25" s="25">
        <v>0.2</v>
      </c>
      <c r="F25" s="25">
        <v>0.2</v>
      </c>
      <c r="G25" s="25">
        <v>0.2</v>
      </c>
      <c r="H25" s="25">
        <v>0.2</v>
      </c>
      <c r="I25" s="25">
        <v>0.2</v>
      </c>
      <c r="J25" s="25">
        <v>0.2</v>
      </c>
      <c r="K25" s="25">
        <v>0.2</v>
      </c>
      <c r="L25" s="25">
        <v>0.2</v>
      </c>
      <c r="M25" s="25">
        <v>0.2</v>
      </c>
      <c r="N25" s="25">
        <v>0.2</v>
      </c>
      <c r="O25" s="25">
        <v>0.2</v>
      </c>
      <c r="P25" s="25">
        <v>0.2</v>
      </c>
      <c r="Q25" s="25">
        <v>0.2</v>
      </c>
      <c r="R25" s="25">
        <v>0.2</v>
      </c>
      <c r="S25" s="25">
        <v>0.2</v>
      </c>
      <c r="T25" s="25">
        <v>0.2</v>
      </c>
      <c r="U25" s="25">
        <v>0.2</v>
      </c>
      <c r="V25" s="25">
        <v>0.2</v>
      </c>
      <c r="W25" s="25">
        <v>0.2</v>
      </c>
      <c r="X25" s="25">
        <v>0.2</v>
      </c>
      <c r="Y25" s="25">
        <v>0.2</v>
      </c>
      <c r="Z25" s="25">
        <v>0.2</v>
      </c>
    </row>
    <row r="26" spans="1:26">
      <c r="A26" s="39" t="s">
        <v>24</v>
      </c>
      <c r="B26" s="39" t="s">
        <v>39</v>
      </c>
      <c r="C26" s="25">
        <v>0.2</v>
      </c>
      <c r="D26" s="25">
        <v>0.2</v>
      </c>
      <c r="E26" s="25">
        <v>0.2</v>
      </c>
      <c r="F26" s="25">
        <v>0.2</v>
      </c>
      <c r="G26" s="25">
        <v>0.2</v>
      </c>
      <c r="H26" s="25">
        <v>0.2</v>
      </c>
      <c r="I26" s="25">
        <v>0.2</v>
      </c>
      <c r="J26" s="25">
        <v>0.2</v>
      </c>
      <c r="K26" s="25">
        <v>0.2</v>
      </c>
      <c r="L26" s="25">
        <v>0.2</v>
      </c>
      <c r="M26" s="25">
        <v>0.2</v>
      </c>
      <c r="N26" s="25">
        <v>0.2</v>
      </c>
      <c r="O26" s="25">
        <v>0.2</v>
      </c>
      <c r="P26" s="25">
        <v>0.2</v>
      </c>
      <c r="Q26" s="25">
        <v>0.2</v>
      </c>
      <c r="R26" s="25">
        <v>0.2</v>
      </c>
      <c r="S26" s="25">
        <v>0.2</v>
      </c>
      <c r="T26" s="25">
        <v>0.2</v>
      </c>
      <c r="U26" s="25">
        <v>0.2</v>
      </c>
      <c r="V26" s="25">
        <v>0.2</v>
      </c>
      <c r="W26" s="25">
        <v>0.2</v>
      </c>
      <c r="X26" s="25">
        <v>0.2</v>
      </c>
      <c r="Y26" s="25">
        <v>0.2</v>
      </c>
      <c r="Z26" s="25">
        <v>0.2</v>
      </c>
    </row>
    <row r="27" spans="1:26">
      <c r="A27" s="39" t="s">
        <v>25</v>
      </c>
      <c r="B27" s="39" t="s">
        <v>39</v>
      </c>
      <c r="C27" s="25">
        <v>0.2</v>
      </c>
      <c r="D27" s="25">
        <v>0.2</v>
      </c>
      <c r="E27" s="25">
        <v>0.2</v>
      </c>
      <c r="F27" s="25">
        <v>0.2</v>
      </c>
      <c r="G27" s="25">
        <v>0.2</v>
      </c>
      <c r="H27" s="25">
        <v>0.2</v>
      </c>
      <c r="I27" s="25">
        <v>0.2</v>
      </c>
      <c r="J27" s="25">
        <v>0.2</v>
      </c>
      <c r="K27" s="25">
        <v>0.2</v>
      </c>
      <c r="L27" s="25">
        <v>0.2</v>
      </c>
      <c r="M27" s="25">
        <v>0.2</v>
      </c>
      <c r="N27" s="25">
        <v>0.2</v>
      </c>
      <c r="O27" s="25">
        <v>0.2</v>
      </c>
      <c r="P27" s="25">
        <v>0.2</v>
      </c>
      <c r="Q27" s="25">
        <v>0.2</v>
      </c>
      <c r="R27" s="25">
        <v>0.2</v>
      </c>
      <c r="S27" s="25">
        <v>0.2</v>
      </c>
      <c r="T27" s="25">
        <v>0.2</v>
      </c>
      <c r="U27" s="25">
        <v>0.2</v>
      </c>
      <c r="V27" s="25">
        <v>0.2</v>
      </c>
      <c r="W27" s="25">
        <v>0.2</v>
      </c>
      <c r="X27" s="25">
        <v>0.2</v>
      </c>
      <c r="Y27" s="25">
        <v>0.2</v>
      </c>
      <c r="Z27" s="25">
        <v>0.2</v>
      </c>
    </row>
    <row r="28" spans="1:26">
      <c r="A28" s="39" t="s">
        <v>26</v>
      </c>
      <c r="B28" s="39" t="s">
        <v>39</v>
      </c>
      <c r="C28" s="25">
        <v>0.2</v>
      </c>
      <c r="D28" s="25">
        <v>0.2</v>
      </c>
      <c r="E28" s="25">
        <v>0.2</v>
      </c>
      <c r="F28" s="25">
        <v>0.2</v>
      </c>
      <c r="G28" s="25">
        <v>0.2</v>
      </c>
      <c r="H28" s="25">
        <v>0.2</v>
      </c>
      <c r="I28" s="25">
        <v>0.2</v>
      </c>
      <c r="J28" s="25">
        <v>0.2</v>
      </c>
      <c r="K28" s="25">
        <v>0.2</v>
      </c>
      <c r="L28" s="25">
        <v>0.2</v>
      </c>
      <c r="M28" s="25">
        <v>0.2</v>
      </c>
      <c r="N28" s="25">
        <v>0.2</v>
      </c>
      <c r="O28" s="25">
        <v>0.2</v>
      </c>
      <c r="P28" s="25">
        <v>0.2</v>
      </c>
      <c r="Q28" s="25">
        <v>0.2</v>
      </c>
      <c r="R28" s="25">
        <v>0.2</v>
      </c>
      <c r="S28" s="25">
        <v>0.2</v>
      </c>
      <c r="T28" s="25">
        <v>0.2</v>
      </c>
      <c r="U28" s="25">
        <v>0.2</v>
      </c>
      <c r="V28" s="25">
        <v>0.2</v>
      </c>
      <c r="W28" s="25">
        <v>0.2</v>
      </c>
      <c r="X28" s="25">
        <v>0.2</v>
      </c>
      <c r="Y28" s="25">
        <v>0.2</v>
      </c>
      <c r="Z28" s="25">
        <v>0.2</v>
      </c>
    </row>
    <row r="29" spans="1:26">
      <c r="A29" s="39" t="s">
        <v>27</v>
      </c>
      <c r="B29" s="39" t="s">
        <v>39</v>
      </c>
      <c r="C29" s="25">
        <v>0.2</v>
      </c>
      <c r="D29" s="25">
        <v>0.2</v>
      </c>
      <c r="E29" s="25">
        <v>0.2</v>
      </c>
      <c r="F29" s="25">
        <v>0.2</v>
      </c>
      <c r="G29" s="25">
        <v>0.2</v>
      </c>
      <c r="H29" s="25">
        <v>0.2</v>
      </c>
      <c r="I29" s="25">
        <v>0.2</v>
      </c>
      <c r="J29" s="25">
        <v>0.2</v>
      </c>
      <c r="K29" s="25">
        <v>0.2</v>
      </c>
      <c r="L29" s="25">
        <v>0.2</v>
      </c>
      <c r="M29" s="25">
        <v>0.2</v>
      </c>
      <c r="N29" s="25">
        <v>0.2</v>
      </c>
      <c r="O29" s="25">
        <v>0.2</v>
      </c>
      <c r="P29" s="25">
        <v>0.2</v>
      </c>
      <c r="Q29" s="25">
        <v>0.2</v>
      </c>
      <c r="R29" s="25">
        <v>0.2</v>
      </c>
      <c r="S29" s="25">
        <v>0.2</v>
      </c>
      <c r="T29" s="25">
        <v>0.2</v>
      </c>
      <c r="U29" s="25">
        <v>0.2</v>
      </c>
      <c r="V29" s="25">
        <v>0.2</v>
      </c>
      <c r="W29" s="25">
        <v>0.2</v>
      </c>
      <c r="X29" s="25">
        <v>0.2</v>
      </c>
      <c r="Y29" s="25">
        <v>0.2</v>
      </c>
      <c r="Z29" s="25">
        <v>0.2</v>
      </c>
    </row>
    <row r="30" spans="1:26">
      <c r="A30" s="39" t="s">
        <v>28</v>
      </c>
      <c r="B30" s="39" t="s">
        <v>39</v>
      </c>
      <c r="C30" s="25">
        <v>0.2</v>
      </c>
      <c r="D30" s="25">
        <v>0.2</v>
      </c>
      <c r="E30" s="25">
        <v>0.2</v>
      </c>
      <c r="F30" s="25">
        <v>0.2</v>
      </c>
      <c r="G30" s="25">
        <v>0.2</v>
      </c>
      <c r="H30" s="25">
        <v>0.2</v>
      </c>
      <c r="I30" s="25">
        <v>0.2</v>
      </c>
      <c r="J30" s="25">
        <v>0.2</v>
      </c>
      <c r="K30" s="25">
        <v>0.2</v>
      </c>
      <c r="L30" s="25">
        <v>0.2</v>
      </c>
      <c r="M30" s="25">
        <v>0.2</v>
      </c>
      <c r="N30" s="25">
        <v>0.2</v>
      </c>
      <c r="O30" s="25">
        <v>0.2</v>
      </c>
      <c r="P30" s="25">
        <v>0.2</v>
      </c>
      <c r="Q30" s="25">
        <v>0.2</v>
      </c>
      <c r="R30" s="25">
        <v>0.2</v>
      </c>
      <c r="S30" s="25">
        <v>0.2</v>
      </c>
      <c r="T30" s="25">
        <v>0.2</v>
      </c>
      <c r="U30" s="25">
        <v>0.2</v>
      </c>
      <c r="V30" s="25">
        <v>0.2</v>
      </c>
      <c r="W30" s="25">
        <v>0.2</v>
      </c>
      <c r="X30" s="25">
        <v>0.2</v>
      </c>
      <c r="Y30" s="25">
        <v>0.2</v>
      </c>
      <c r="Z30" s="25">
        <v>0.2</v>
      </c>
    </row>
    <row r="31" spans="1:26">
      <c r="A31" s="39" t="s">
        <v>29</v>
      </c>
      <c r="B31" s="39" t="s">
        <v>39</v>
      </c>
      <c r="C31" s="25">
        <v>0.2</v>
      </c>
      <c r="D31" s="25">
        <v>0.2</v>
      </c>
      <c r="E31" s="25">
        <v>0.2</v>
      </c>
      <c r="F31" s="25">
        <v>0.2</v>
      </c>
      <c r="G31" s="25">
        <v>0.2</v>
      </c>
      <c r="H31" s="25">
        <v>0.2</v>
      </c>
      <c r="I31" s="25">
        <v>0.2</v>
      </c>
      <c r="J31" s="25">
        <v>0.2</v>
      </c>
      <c r="K31" s="25">
        <v>0.2</v>
      </c>
      <c r="L31" s="25">
        <v>0.2</v>
      </c>
      <c r="M31" s="25">
        <v>0.2</v>
      </c>
      <c r="N31" s="25">
        <v>0.2</v>
      </c>
      <c r="O31" s="25">
        <v>0.2</v>
      </c>
      <c r="P31" s="25">
        <v>0.2</v>
      </c>
      <c r="Q31" s="25">
        <v>0.2</v>
      </c>
      <c r="R31" s="25">
        <v>0.2</v>
      </c>
      <c r="S31" s="25">
        <v>0.2</v>
      </c>
      <c r="T31" s="25">
        <v>0.2</v>
      </c>
      <c r="U31" s="25">
        <v>0.2</v>
      </c>
      <c r="V31" s="25">
        <v>0.2</v>
      </c>
      <c r="W31" s="25">
        <v>0.2</v>
      </c>
      <c r="X31" s="25">
        <v>0.2</v>
      </c>
      <c r="Y31" s="25">
        <v>0.2</v>
      </c>
      <c r="Z31" s="25">
        <v>0.2</v>
      </c>
    </row>
    <row r="32" spans="1:26">
      <c r="A32" s="39" t="s">
        <v>30</v>
      </c>
      <c r="B32" s="39" t="s">
        <v>39</v>
      </c>
      <c r="C32" s="25">
        <v>0.2</v>
      </c>
      <c r="D32" s="25">
        <v>0.2</v>
      </c>
      <c r="E32" s="25">
        <v>0.2</v>
      </c>
      <c r="F32" s="25">
        <v>0.2</v>
      </c>
      <c r="G32" s="25">
        <v>0.2</v>
      </c>
      <c r="H32" s="25">
        <v>0.2</v>
      </c>
      <c r="I32" s="25">
        <v>0.2</v>
      </c>
      <c r="J32" s="25">
        <v>0.2</v>
      </c>
      <c r="K32" s="25">
        <v>0.2</v>
      </c>
      <c r="L32" s="25">
        <v>0.2</v>
      </c>
      <c r="M32" s="25">
        <v>0.2</v>
      </c>
      <c r="N32" s="25">
        <v>0.2</v>
      </c>
      <c r="O32" s="25">
        <v>0.2</v>
      </c>
      <c r="P32" s="25">
        <v>0.2</v>
      </c>
      <c r="Q32" s="25">
        <v>0.2</v>
      </c>
      <c r="R32" s="25">
        <v>0.2</v>
      </c>
      <c r="S32" s="25">
        <v>0.2</v>
      </c>
      <c r="T32" s="25">
        <v>0.2</v>
      </c>
      <c r="U32" s="25">
        <v>0.2</v>
      </c>
      <c r="V32" s="25">
        <v>0.2</v>
      </c>
      <c r="W32" s="25">
        <v>0.2</v>
      </c>
      <c r="X32" s="25">
        <v>0.2</v>
      </c>
      <c r="Y32" s="25">
        <v>0.2</v>
      </c>
      <c r="Z32" s="25">
        <v>0.2</v>
      </c>
    </row>
    <row r="33" spans="1:26">
      <c r="A33" s="39" t="s">
        <v>31</v>
      </c>
      <c r="B33" s="39" t="s">
        <v>39</v>
      </c>
      <c r="C33" s="25">
        <v>0.2</v>
      </c>
      <c r="D33" s="25">
        <v>0.2</v>
      </c>
      <c r="E33" s="25">
        <v>0.2</v>
      </c>
      <c r="F33" s="25">
        <v>0.2</v>
      </c>
      <c r="G33" s="25">
        <v>0.2</v>
      </c>
      <c r="H33" s="25">
        <v>0.2</v>
      </c>
      <c r="I33" s="25">
        <v>0.2</v>
      </c>
      <c r="J33" s="25">
        <v>0.2</v>
      </c>
      <c r="K33" s="25">
        <v>0.2</v>
      </c>
      <c r="L33" s="25">
        <v>0.2</v>
      </c>
      <c r="M33" s="25">
        <v>0.2</v>
      </c>
      <c r="N33" s="25">
        <v>0.2</v>
      </c>
      <c r="O33" s="25">
        <v>0.2</v>
      </c>
      <c r="P33" s="25">
        <v>0.2</v>
      </c>
      <c r="Q33" s="25">
        <v>0.2</v>
      </c>
      <c r="R33" s="25">
        <v>0.2</v>
      </c>
      <c r="S33" s="25">
        <v>0.2</v>
      </c>
      <c r="T33" s="25">
        <v>0.2</v>
      </c>
      <c r="U33" s="25">
        <v>0.2</v>
      </c>
      <c r="V33" s="25">
        <v>0.2</v>
      </c>
      <c r="W33" s="25">
        <v>0.2</v>
      </c>
      <c r="X33" s="25">
        <v>0.2</v>
      </c>
      <c r="Y33" s="25">
        <v>0.2</v>
      </c>
      <c r="Z33" s="25">
        <v>0.2</v>
      </c>
    </row>
    <row r="34" spans="1:26">
      <c r="A34" s="39" t="s">
        <v>32</v>
      </c>
      <c r="B34" s="39" t="s">
        <v>39</v>
      </c>
      <c r="C34" s="25">
        <v>0.2</v>
      </c>
      <c r="D34" s="25">
        <v>0.2</v>
      </c>
      <c r="E34" s="25">
        <v>0.2</v>
      </c>
      <c r="F34" s="25">
        <v>0.2</v>
      </c>
      <c r="G34" s="25">
        <v>0.2</v>
      </c>
      <c r="H34" s="25">
        <v>0.2</v>
      </c>
      <c r="I34" s="25">
        <v>0.2</v>
      </c>
      <c r="J34" s="25">
        <v>0.2</v>
      </c>
      <c r="K34" s="25">
        <v>0.2</v>
      </c>
      <c r="L34" s="25">
        <v>0.2</v>
      </c>
      <c r="M34" s="25">
        <v>0.2</v>
      </c>
      <c r="N34" s="25">
        <v>0.2</v>
      </c>
      <c r="O34" s="25">
        <v>0.2</v>
      </c>
      <c r="P34" s="25">
        <v>0.2</v>
      </c>
      <c r="Q34" s="25">
        <v>0.2</v>
      </c>
      <c r="R34" s="25">
        <v>0.2</v>
      </c>
      <c r="S34" s="25">
        <v>0.2</v>
      </c>
      <c r="T34" s="25">
        <v>0.2</v>
      </c>
      <c r="U34" s="25">
        <v>0.2</v>
      </c>
      <c r="V34" s="25">
        <v>0.2</v>
      </c>
      <c r="W34" s="25">
        <v>0.2</v>
      </c>
      <c r="X34" s="25">
        <v>0.2</v>
      </c>
      <c r="Y34" s="25">
        <v>0.2</v>
      </c>
      <c r="Z34" s="25">
        <v>0.2</v>
      </c>
    </row>
    <row r="35" spans="1:26">
      <c r="A35" s="39" t="s">
        <v>33</v>
      </c>
      <c r="B35" s="39" t="s">
        <v>39</v>
      </c>
      <c r="C35" s="25">
        <v>0.2</v>
      </c>
      <c r="D35" s="25">
        <v>0.2</v>
      </c>
      <c r="E35" s="25">
        <v>0.2</v>
      </c>
      <c r="F35" s="25">
        <v>0.2</v>
      </c>
      <c r="G35" s="25">
        <v>0.2</v>
      </c>
      <c r="H35" s="25">
        <v>0.2</v>
      </c>
      <c r="I35" s="25">
        <v>0.2</v>
      </c>
      <c r="J35" s="25">
        <v>0.2</v>
      </c>
      <c r="K35" s="25">
        <v>0.2</v>
      </c>
      <c r="L35" s="25">
        <v>0.2</v>
      </c>
      <c r="M35" s="25">
        <v>0.2</v>
      </c>
      <c r="N35" s="25">
        <v>0.2</v>
      </c>
      <c r="O35" s="25">
        <v>0.2</v>
      </c>
      <c r="P35" s="25">
        <v>0.2</v>
      </c>
      <c r="Q35" s="25">
        <v>0.2</v>
      </c>
      <c r="R35" s="25">
        <v>0.2</v>
      </c>
      <c r="S35" s="25">
        <v>0.2</v>
      </c>
      <c r="T35" s="25">
        <v>0.2</v>
      </c>
      <c r="U35" s="25">
        <v>0.2</v>
      </c>
      <c r="V35" s="25">
        <v>0.2</v>
      </c>
      <c r="W35" s="25">
        <v>0.2</v>
      </c>
      <c r="X35" s="25">
        <v>0.2</v>
      </c>
      <c r="Y35" s="25">
        <v>0.2</v>
      </c>
      <c r="Z35" s="25">
        <v>0.2</v>
      </c>
    </row>
    <row r="36" spans="1:26">
      <c r="A36" s="39" t="s">
        <v>34</v>
      </c>
      <c r="B36" s="39" t="s">
        <v>39</v>
      </c>
      <c r="C36" s="25">
        <v>0.2</v>
      </c>
      <c r="D36" s="25">
        <v>0.2</v>
      </c>
      <c r="E36" s="25">
        <v>0.2</v>
      </c>
      <c r="F36" s="25">
        <v>0.2</v>
      </c>
      <c r="G36" s="25">
        <v>0.2</v>
      </c>
      <c r="H36" s="25">
        <v>0.2</v>
      </c>
      <c r="I36" s="25">
        <v>0.2</v>
      </c>
      <c r="J36" s="25">
        <v>0.2</v>
      </c>
      <c r="K36" s="25">
        <v>0.2</v>
      </c>
      <c r="L36" s="25">
        <v>0.2</v>
      </c>
      <c r="M36" s="25">
        <v>0.2</v>
      </c>
      <c r="N36" s="25">
        <v>0.2</v>
      </c>
      <c r="O36" s="25">
        <v>0.2</v>
      </c>
      <c r="P36" s="25">
        <v>0.2</v>
      </c>
      <c r="Q36" s="25">
        <v>0.2</v>
      </c>
      <c r="R36" s="25">
        <v>0.2</v>
      </c>
      <c r="S36" s="25">
        <v>0.2</v>
      </c>
      <c r="T36" s="25">
        <v>0.2</v>
      </c>
      <c r="U36" s="25">
        <v>0.2</v>
      </c>
      <c r="V36" s="25">
        <v>0.2</v>
      </c>
      <c r="W36" s="25">
        <v>0.2</v>
      </c>
      <c r="X36" s="25">
        <v>0.2</v>
      </c>
      <c r="Y36" s="25">
        <v>0.2</v>
      </c>
      <c r="Z36" s="25">
        <v>0.2</v>
      </c>
    </row>
    <row r="37" spans="1:26">
      <c r="A37" s="39" t="s">
        <v>35</v>
      </c>
      <c r="B37" s="39" t="s">
        <v>39</v>
      </c>
      <c r="C37" s="25">
        <v>0.2</v>
      </c>
      <c r="D37" s="25">
        <v>0.2</v>
      </c>
      <c r="E37" s="25">
        <v>0.2</v>
      </c>
      <c r="F37" s="25">
        <v>0.2</v>
      </c>
      <c r="G37" s="25">
        <v>0.2</v>
      </c>
      <c r="H37" s="25">
        <v>0.2</v>
      </c>
      <c r="I37" s="25">
        <v>0.2</v>
      </c>
      <c r="J37" s="25">
        <v>0.2</v>
      </c>
      <c r="K37" s="25">
        <v>0.2</v>
      </c>
      <c r="L37" s="25">
        <v>0.2</v>
      </c>
      <c r="M37" s="25">
        <v>0.2</v>
      </c>
      <c r="N37" s="25">
        <v>0.2</v>
      </c>
      <c r="O37" s="25">
        <v>0.2</v>
      </c>
      <c r="P37" s="25">
        <v>0.2</v>
      </c>
      <c r="Q37" s="25">
        <v>0.2</v>
      </c>
      <c r="R37" s="25">
        <v>0.2</v>
      </c>
      <c r="S37" s="25">
        <v>0.2</v>
      </c>
      <c r="T37" s="25">
        <v>0.2</v>
      </c>
      <c r="U37" s="25">
        <v>0.2</v>
      </c>
      <c r="V37" s="25">
        <v>0.2</v>
      </c>
      <c r="W37" s="25">
        <v>0.2</v>
      </c>
      <c r="X37" s="25">
        <v>0.2</v>
      </c>
      <c r="Y37" s="25">
        <v>0.2</v>
      </c>
      <c r="Z37" s="25">
        <v>0.2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:B6"/>
    </sheetView>
  </sheetViews>
  <sheetFormatPr defaultColWidth="8.7109375" defaultRowHeight="15"/>
  <sheetData>
    <row r="1" spans="1:2">
      <c r="A1" s="19" t="s">
        <v>760</v>
      </c>
      <c r="B1" s="25">
        <v>4</v>
      </c>
    </row>
    <row r="2" spans="1:2">
      <c r="A2" s="19" t="s">
        <v>758</v>
      </c>
      <c r="B2" s="25">
        <v>1</v>
      </c>
    </row>
    <row r="3" spans="1:2">
      <c r="A3" s="19" t="s">
        <v>759</v>
      </c>
      <c r="B3" s="25">
        <v>100</v>
      </c>
    </row>
    <row r="4" spans="1:2">
      <c r="A4" s="19" t="s">
        <v>761</v>
      </c>
      <c r="B4" s="25">
        <v>0.1</v>
      </c>
    </row>
    <row r="5" spans="1:2">
      <c r="A5" s="19" t="s">
        <v>784</v>
      </c>
      <c r="B5" s="25">
        <v>1</v>
      </c>
    </row>
    <row r="6" spans="1:2">
      <c r="A6" s="19" t="s">
        <v>762</v>
      </c>
      <c r="B6" s="25">
        <v>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7" workbookViewId="0">
      <selection activeCell="C2" sqref="C2:Z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</row>
    <row r="3" spans="1:26">
      <c r="A3" s="39" t="s">
        <v>25</v>
      </c>
      <c r="B3" s="39" t="s">
        <v>37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</row>
    <row r="4" spans="1:26">
      <c r="A4" s="39" t="s">
        <v>26</v>
      </c>
      <c r="B4" s="39" t="s">
        <v>37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</row>
    <row r="5" spans="1:26">
      <c r="A5" s="39" t="s">
        <v>27</v>
      </c>
      <c r="B5" s="39" t="s">
        <v>37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</row>
    <row r="6" spans="1:26">
      <c r="A6" s="39" t="s">
        <v>28</v>
      </c>
      <c r="B6" s="39" t="s">
        <v>37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</row>
    <row r="7" spans="1:26">
      <c r="A7" s="39" t="s">
        <v>29</v>
      </c>
      <c r="B7" s="39" t="s">
        <v>37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</row>
    <row r="8" spans="1:26">
      <c r="A8" s="39" t="s">
        <v>30</v>
      </c>
      <c r="B8" s="39" t="s">
        <v>37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</row>
    <row r="9" spans="1:26">
      <c r="A9" s="39" t="s">
        <v>31</v>
      </c>
      <c r="B9" s="39" t="s">
        <v>37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</row>
    <row r="10" spans="1:26">
      <c r="A10" s="39" t="s">
        <v>32</v>
      </c>
      <c r="B10" s="39" t="s">
        <v>37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</row>
    <row r="11" spans="1:26">
      <c r="A11" s="39" t="s">
        <v>33</v>
      </c>
      <c r="B11" s="39" t="s">
        <v>37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</row>
    <row r="12" spans="1:26">
      <c r="A12" s="39" t="s">
        <v>34</v>
      </c>
      <c r="B12" s="39" t="s">
        <v>37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</row>
    <row r="13" spans="1:26">
      <c r="A13" s="39" t="s">
        <v>35</v>
      </c>
      <c r="B13" s="39" t="s">
        <v>37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</row>
    <row r="14" spans="1:26">
      <c r="A14" s="39" t="s">
        <v>24</v>
      </c>
      <c r="B14" s="39" t="s">
        <v>38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</row>
    <row r="15" spans="1:26">
      <c r="A15" s="39" t="s">
        <v>25</v>
      </c>
      <c r="B15" s="39" t="s">
        <v>38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</row>
    <row r="16" spans="1:26">
      <c r="A16" s="39" t="s">
        <v>26</v>
      </c>
      <c r="B16" s="39" t="s">
        <v>38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</row>
    <row r="17" spans="1:26">
      <c r="A17" s="39" t="s">
        <v>27</v>
      </c>
      <c r="B17" s="39" t="s">
        <v>38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</row>
    <row r="18" spans="1:26">
      <c r="A18" s="39" t="s">
        <v>28</v>
      </c>
      <c r="B18" s="39" t="s">
        <v>38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</row>
    <row r="19" spans="1:26">
      <c r="A19" s="39" t="s">
        <v>29</v>
      </c>
      <c r="B19" s="39" t="s">
        <v>38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</row>
    <row r="20" spans="1:26">
      <c r="A20" s="39" t="s">
        <v>30</v>
      </c>
      <c r="B20" s="39" t="s">
        <v>38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</row>
    <row r="21" spans="1:26">
      <c r="A21" s="39" t="s">
        <v>31</v>
      </c>
      <c r="B21" s="39" t="s">
        <v>38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</row>
    <row r="22" spans="1:26">
      <c r="A22" s="39" t="s">
        <v>32</v>
      </c>
      <c r="B22" s="39" t="s">
        <v>38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</row>
    <row r="23" spans="1:26">
      <c r="A23" s="39" t="s">
        <v>33</v>
      </c>
      <c r="B23" s="39" t="s">
        <v>38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</row>
    <row r="24" spans="1:26">
      <c r="A24" s="39" t="s">
        <v>34</v>
      </c>
      <c r="B24" s="39" t="s">
        <v>38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</row>
    <row r="25" spans="1:26">
      <c r="A25" s="39" t="s">
        <v>35</v>
      </c>
      <c r="B25" s="39" t="s">
        <v>38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</row>
    <row r="26" spans="1:26">
      <c r="A26" s="39" t="s">
        <v>24</v>
      </c>
      <c r="B26" s="39" t="s">
        <v>39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</row>
    <row r="27" spans="1:26">
      <c r="A27" s="39" t="s">
        <v>25</v>
      </c>
      <c r="B27" s="39" t="s">
        <v>39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</row>
    <row r="28" spans="1:26">
      <c r="A28" s="39" t="s">
        <v>26</v>
      </c>
      <c r="B28" s="39" t="s">
        <v>39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</row>
    <row r="29" spans="1:26">
      <c r="A29" s="39" t="s">
        <v>27</v>
      </c>
      <c r="B29" s="39" t="s">
        <v>39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</row>
    <row r="30" spans="1:26">
      <c r="A30" s="39" t="s">
        <v>28</v>
      </c>
      <c r="B30" s="39" t="s">
        <v>39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</row>
    <row r="31" spans="1:26">
      <c r="A31" s="39" t="s">
        <v>29</v>
      </c>
      <c r="B31" s="39" t="s">
        <v>39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</row>
    <row r="32" spans="1:26">
      <c r="A32" s="39" t="s">
        <v>30</v>
      </c>
      <c r="B32" s="39" t="s">
        <v>39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</row>
    <row r="33" spans="1:26">
      <c r="A33" s="39" t="s">
        <v>31</v>
      </c>
      <c r="B33" s="39" t="s">
        <v>39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</row>
    <row r="34" spans="1:26">
      <c r="A34" s="39" t="s">
        <v>32</v>
      </c>
      <c r="B34" s="39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</row>
    <row r="35" spans="1:26">
      <c r="A35" s="39" t="s">
        <v>33</v>
      </c>
      <c r="B35" s="39" t="s">
        <v>39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</row>
    <row r="36" spans="1:26">
      <c r="A36" s="39" t="s">
        <v>34</v>
      </c>
      <c r="B36" s="39" t="s">
        <v>39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</row>
    <row r="37" spans="1:26">
      <c r="A37" s="39" t="s">
        <v>35</v>
      </c>
      <c r="B37" s="39" t="s">
        <v>39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A2" sqref="A2:B37"/>
    </sheetView>
  </sheetViews>
  <sheetFormatPr defaultColWidth="8.7109375" defaultRowHeight="15"/>
  <sheetData>
    <row r="1" spans="1:26">
      <c r="A1" s="25"/>
      <c r="B1" s="25"/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</row>
    <row r="2" spans="1:26">
      <c r="A2" s="39" t="s">
        <v>24</v>
      </c>
      <c r="B2" s="39" t="s">
        <v>37</v>
      </c>
      <c r="C2" s="25">
        <v>0.2</v>
      </c>
      <c r="D2" s="25">
        <v>0.2</v>
      </c>
      <c r="E2" s="25">
        <v>0.2</v>
      </c>
      <c r="F2" s="25">
        <v>0.2</v>
      </c>
      <c r="G2" s="25">
        <v>0.2</v>
      </c>
      <c r="H2" s="25">
        <v>0.2</v>
      </c>
      <c r="I2" s="25">
        <v>0.2</v>
      </c>
      <c r="J2" s="25">
        <v>0.2</v>
      </c>
      <c r="K2" s="25">
        <v>0.2</v>
      </c>
      <c r="L2" s="25">
        <v>0.2</v>
      </c>
      <c r="M2" s="25">
        <v>0.2</v>
      </c>
      <c r="N2" s="25">
        <v>0.2</v>
      </c>
      <c r="O2" s="25">
        <v>0.2</v>
      </c>
      <c r="P2" s="25">
        <v>0.2</v>
      </c>
      <c r="Q2" s="25">
        <v>0.2</v>
      </c>
      <c r="R2" s="25">
        <v>0.2</v>
      </c>
      <c r="S2" s="25">
        <v>0.2</v>
      </c>
      <c r="T2" s="25">
        <v>0.2</v>
      </c>
      <c r="U2" s="25">
        <v>0.2</v>
      </c>
      <c r="V2" s="25">
        <v>0.2</v>
      </c>
      <c r="W2" s="25">
        <v>0.2</v>
      </c>
      <c r="X2" s="25">
        <v>0.2</v>
      </c>
      <c r="Y2" s="25">
        <v>0.2</v>
      </c>
      <c r="Z2" s="25">
        <v>0.2</v>
      </c>
    </row>
    <row r="3" spans="1:26">
      <c r="A3" s="39" t="s">
        <v>25</v>
      </c>
      <c r="B3" s="39" t="s">
        <v>37</v>
      </c>
      <c r="C3" s="25">
        <v>0.2</v>
      </c>
      <c r="D3" s="25">
        <v>0.2</v>
      </c>
      <c r="E3" s="25">
        <v>0.2</v>
      </c>
      <c r="F3" s="25">
        <v>0.2</v>
      </c>
      <c r="G3" s="25">
        <v>0.2</v>
      </c>
      <c r="H3" s="25">
        <v>0.2</v>
      </c>
      <c r="I3" s="25">
        <v>0.2</v>
      </c>
      <c r="J3" s="25">
        <v>0.2</v>
      </c>
      <c r="K3" s="25">
        <v>0.2</v>
      </c>
      <c r="L3" s="25">
        <v>0.2</v>
      </c>
      <c r="M3" s="25">
        <v>0.2</v>
      </c>
      <c r="N3" s="25">
        <v>0.2</v>
      </c>
      <c r="O3" s="25">
        <v>0.2</v>
      </c>
      <c r="P3" s="25">
        <v>0.2</v>
      </c>
      <c r="Q3" s="25">
        <v>0.2</v>
      </c>
      <c r="R3" s="25">
        <v>0.2</v>
      </c>
      <c r="S3" s="25">
        <v>0.2</v>
      </c>
      <c r="T3" s="25">
        <v>0.2</v>
      </c>
      <c r="U3" s="25">
        <v>0.2</v>
      </c>
      <c r="V3" s="25">
        <v>0.2</v>
      </c>
      <c r="W3" s="25">
        <v>0.2</v>
      </c>
      <c r="X3" s="25">
        <v>0.2</v>
      </c>
      <c r="Y3" s="25">
        <v>0.2</v>
      </c>
      <c r="Z3" s="25">
        <v>0.2</v>
      </c>
    </row>
    <row r="4" spans="1:26">
      <c r="A4" s="39" t="s">
        <v>26</v>
      </c>
      <c r="B4" s="39" t="s">
        <v>37</v>
      </c>
      <c r="C4" s="25">
        <v>0.2</v>
      </c>
      <c r="D4" s="25">
        <v>0.2</v>
      </c>
      <c r="E4" s="25">
        <v>0.2</v>
      </c>
      <c r="F4" s="25">
        <v>0.2</v>
      </c>
      <c r="G4" s="25">
        <v>0.2</v>
      </c>
      <c r="H4" s="25">
        <v>0.2</v>
      </c>
      <c r="I4" s="25">
        <v>0.2</v>
      </c>
      <c r="J4" s="25">
        <v>0.2</v>
      </c>
      <c r="K4" s="25">
        <v>0.2</v>
      </c>
      <c r="L4" s="25">
        <v>0.2</v>
      </c>
      <c r="M4" s="25">
        <v>0.2</v>
      </c>
      <c r="N4" s="25">
        <v>0.2</v>
      </c>
      <c r="O4" s="25">
        <v>0.2</v>
      </c>
      <c r="P4" s="25">
        <v>0.2</v>
      </c>
      <c r="Q4" s="25">
        <v>0.2</v>
      </c>
      <c r="R4" s="25">
        <v>0.2</v>
      </c>
      <c r="S4" s="25">
        <v>0.2</v>
      </c>
      <c r="T4" s="25">
        <v>0.2</v>
      </c>
      <c r="U4" s="25">
        <v>0.2</v>
      </c>
      <c r="V4" s="25">
        <v>0.2</v>
      </c>
      <c r="W4" s="25">
        <v>0.2</v>
      </c>
      <c r="X4" s="25">
        <v>0.2</v>
      </c>
      <c r="Y4" s="25">
        <v>0.2</v>
      </c>
      <c r="Z4" s="25">
        <v>0.2</v>
      </c>
    </row>
    <row r="5" spans="1:26">
      <c r="A5" s="39" t="s">
        <v>27</v>
      </c>
      <c r="B5" s="39" t="s">
        <v>37</v>
      </c>
      <c r="C5" s="25">
        <v>0.2</v>
      </c>
      <c r="D5" s="25">
        <v>0.2</v>
      </c>
      <c r="E5" s="25">
        <v>0.2</v>
      </c>
      <c r="F5" s="25">
        <v>0.2</v>
      </c>
      <c r="G5" s="25">
        <v>0.2</v>
      </c>
      <c r="H5" s="25">
        <v>0.2</v>
      </c>
      <c r="I5" s="25">
        <v>0.2</v>
      </c>
      <c r="J5" s="25">
        <v>0.2</v>
      </c>
      <c r="K5" s="25">
        <v>0.2</v>
      </c>
      <c r="L5" s="25">
        <v>0.2</v>
      </c>
      <c r="M5" s="25">
        <v>0.2</v>
      </c>
      <c r="N5" s="25">
        <v>0.2</v>
      </c>
      <c r="O5" s="25">
        <v>0.2</v>
      </c>
      <c r="P5" s="25">
        <v>0.2</v>
      </c>
      <c r="Q5" s="25">
        <v>0.2</v>
      </c>
      <c r="R5" s="25">
        <v>0.2</v>
      </c>
      <c r="S5" s="25">
        <v>0.2</v>
      </c>
      <c r="T5" s="25">
        <v>0.2</v>
      </c>
      <c r="U5" s="25">
        <v>0.2</v>
      </c>
      <c r="V5" s="25">
        <v>0.2</v>
      </c>
      <c r="W5" s="25">
        <v>0.2</v>
      </c>
      <c r="X5" s="25">
        <v>0.2</v>
      </c>
      <c r="Y5" s="25">
        <v>0.2</v>
      </c>
      <c r="Z5" s="25">
        <v>0.2</v>
      </c>
    </row>
    <row r="6" spans="1:26">
      <c r="A6" s="39" t="s">
        <v>28</v>
      </c>
      <c r="B6" s="39" t="s">
        <v>37</v>
      </c>
      <c r="C6" s="25">
        <v>0.2</v>
      </c>
      <c r="D6" s="25">
        <v>0.2</v>
      </c>
      <c r="E6" s="25">
        <v>0.2</v>
      </c>
      <c r="F6" s="25">
        <v>0.2</v>
      </c>
      <c r="G6" s="25">
        <v>0.2</v>
      </c>
      <c r="H6" s="25">
        <v>0.2</v>
      </c>
      <c r="I6" s="25">
        <v>0.2</v>
      </c>
      <c r="J6" s="25">
        <v>0.2</v>
      </c>
      <c r="K6" s="25">
        <v>0.2</v>
      </c>
      <c r="L6" s="25">
        <v>0.2</v>
      </c>
      <c r="M6" s="25">
        <v>0.2</v>
      </c>
      <c r="N6" s="25">
        <v>0.2</v>
      </c>
      <c r="O6" s="25">
        <v>0.2</v>
      </c>
      <c r="P6" s="25">
        <v>0.2</v>
      </c>
      <c r="Q6" s="25">
        <v>0.2</v>
      </c>
      <c r="R6" s="25">
        <v>0.2</v>
      </c>
      <c r="S6" s="25">
        <v>0.2</v>
      </c>
      <c r="T6" s="25">
        <v>0.2</v>
      </c>
      <c r="U6" s="25">
        <v>0.2</v>
      </c>
      <c r="V6" s="25">
        <v>0.2</v>
      </c>
      <c r="W6" s="25">
        <v>0.2</v>
      </c>
      <c r="X6" s="25">
        <v>0.2</v>
      </c>
      <c r="Y6" s="25">
        <v>0.2</v>
      </c>
      <c r="Z6" s="25">
        <v>0.2</v>
      </c>
    </row>
    <row r="7" spans="1:26">
      <c r="A7" s="39" t="s">
        <v>29</v>
      </c>
      <c r="B7" s="39" t="s">
        <v>37</v>
      </c>
      <c r="C7" s="25">
        <v>0.2</v>
      </c>
      <c r="D7" s="25">
        <v>0.2</v>
      </c>
      <c r="E7" s="25">
        <v>0.2</v>
      </c>
      <c r="F7" s="25">
        <v>0.2</v>
      </c>
      <c r="G7" s="25">
        <v>0.2</v>
      </c>
      <c r="H7" s="25">
        <v>0.2</v>
      </c>
      <c r="I7" s="25">
        <v>0.2</v>
      </c>
      <c r="J7" s="25">
        <v>0.2</v>
      </c>
      <c r="K7" s="25">
        <v>0.2</v>
      </c>
      <c r="L7" s="25">
        <v>0.2</v>
      </c>
      <c r="M7" s="25">
        <v>0.2</v>
      </c>
      <c r="N7" s="25">
        <v>0.2</v>
      </c>
      <c r="O7" s="25">
        <v>0.2</v>
      </c>
      <c r="P7" s="25">
        <v>0.2</v>
      </c>
      <c r="Q7" s="25">
        <v>0.2</v>
      </c>
      <c r="R7" s="25">
        <v>0.2</v>
      </c>
      <c r="S7" s="25">
        <v>0.2</v>
      </c>
      <c r="T7" s="25">
        <v>0.2</v>
      </c>
      <c r="U7" s="25">
        <v>0.2</v>
      </c>
      <c r="V7" s="25">
        <v>0.2</v>
      </c>
      <c r="W7" s="25">
        <v>0.2</v>
      </c>
      <c r="X7" s="25">
        <v>0.2</v>
      </c>
      <c r="Y7" s="25">
        <v>0.2</v>
      </c>
      <c r="Z7" s="25">
        <v>0.2</v>
      </c>
    </row>
    <row r="8" spans="1:26">
      <c r="A8" s="39" t="s">
        <v>30</v>
      </c>
      <c r="B8" s="39" t="s">
        <v>37</v>
      </c>
      <c r="C8" s="25">
        <v>0.2</v>
      </c>
      <c r="D8" s="25">
        <v>0.2</v>
      </c>
      <c r="E8" s="25">
        <v>0.2</v>
      </c>
      <c r="F8" s="25">
        <v>0.2</v>
      </c>
      <c r="G8" s="25">
        <v>0.2</v>
      </c>
      <c r="H8" s="25">
        <v>0.2</v>
      </c>
      <c r="I8" s="25">
        <v>0.2</v>
      </c>
      <c r="J8" s="25">
        <v>0.2</v>
      </c>
      <c r="K8" s="25">
        <v>0.2</v>
      </c>
      <c r="L8" s="25">
        <v>0.2</v>
      </c>
      <c r="M8" s="25">
        <v>0.2</v>
      </c>
      <c r="N8" s="25">
        <v>0.2</v>
      </c>
      <c r="O8" s="25">
        <v>0.2</v>
      </c>
      <c r="P8" s="25">
        <v>0.2</v>
      </c>
      <c r="Q8" s="25">
        <v>0.2</v>
      </c>
      <c r="R8" s="25">
        <v>0.2</v>
      </c>
      <c r="S8" s="25">
        <v>0.2</v>
      </c>
      <c r="T8" s="25">
        <v>0.2</v>
      </c>
      <c r="U8" s="25">
        <v>0.2</v>
      </c>
      <c r="V8" s="25">
        <v>0.2</v>
      </c>
      <c r="W8" s="25">
        <v>0.2</v>
      </c>
      <c r="X8" s="25">
        <v>0.2</v>
      </c>
      <c r="Y8" s="25">
        <v>0.2</v>
      </c>
      <c r="Z8" s="25">
        <v>0.2</v>
      </c>
    </row>
    <row r="9" spans="1:26">
      <c r="A9" s="39" t="s">
        <v>31</v>
      </c>
      <c r="B9" s="39" t="s">
        <v>37</v>
      </c>
      <c r="C9" s="25">
        <v>0.2</v>
      </c>
      <c r="D9" s="25">
        <v>0.2</v>
      </c>
      <c r="E9" s="25">
        <v>0.2</v>
      </c>
      <c r="F9" s="25">
        <v>0.2</v>
      </c>
      <c r="G9" s="25">
        <v>0.2</v>
      </c>
      <c r="H9" s="25">
        <v>0.2</v>
      </c>
      <c r="I9" s="25">
        <v>0.2</v>
      </c>
      <c r="J9" s="25">
        <v>0.2</v>
      </c>
      <c r="K9" s="25">
        <v>0.2</v>
      </c>
      <c r="L9" s="25">
        <v>0.2</v>
      </c>
      <c r="M9" s="25">
        <v>0.2</v>
      </c>
      <c r="N9" s="25">
        <v>0.2</v>
      </c>
      <c r="O9" s="25">
        <v>0.2</v>
      </c>
      <c r="P9" s="25">
        <v>0.2</v>
      </c>
      <c r="Q9" s="25">
        <v>0.2</v>
      </c>
      <c r="R9" s="25">
        <v>0.2</v>
      </c>
      <c r="S9" s="25">
        <v>0.2</v>
      </c>
      <c r="T9" s="25">
        <v>0.2</v>
      </c>
      <c r="U9" s="25">
        <v>0.2</v>
      </c>
      <c r="V9" s="25">
        <v>0.2</v>
      </c>
      <c r="W9" s="25">
        <v>0.2</v>
      </c>
      <c r="X9" s="25">
        <v>0.2</v>
      </c>
      <c r="Y9" s="25">
        <v>0.2</v>
      </c>
      <c r="Z9" s="25">
        <v>0.2</v>
      </c>
    </row>
    <row r="10" spans="1:26">
      <c r="A10" s="39" t="s">
        <v>32</v>
      </c>
      <c r="B10" s="39" t="s">
        <v>37</v>
      </c>
      <c r="C10" s="25">
        <v>0.2</v>
      </c>
      <c r="D10" s="25">
        <v>0.2</v>
      </c>
      <c r="E10" s="25">
        <v>0.2</v>
      </c>
      <c r="F10" s="25">
        <v>0.2</v>
      </c>
      <c r="G10" s="25">
        <v>0.2</v>
      </c>
      <c r="H10" s="25">
        <v>0.2</v>
      </c>
      <c r="I10" s="25">
        <v>0.2</v>
      </c>
      <c r="J10" s="25">
        <v>0.2</v>
      </c>
      <c r="K10" s="25">
        <v>0.2</v>
      </c>
      <c r="L10" s="25">
        <v>0.2</v>
      </c>
      <c r="M10" s="25">
        <v>0.2</v>
      </c>
      <c r="N10" s="25">
        <v>0.2</v>
      </c>
      <c r="O10" s="25">
        <v>0.2</v>
      </c>
      <c r="P10" s="25">
        <v>0.2</v>
      </c>
      <c r="Q10" s="25">
        <v>0.2</v>
      </c>
      <c r="R10" s="25">
        <v>0.2</v>
      </c>
      <c r="S10" s="25">
        <v>0.2</v>
      </c>
      <c r="T10" s="25">
        <v>0.2</v>
      </c>
      <c r="U10" s="25">
        <v>0.2</v>
      </c>
      <c r="V10" s="25">
        <v>0.2</v>
      </c>
      <c r="W10" s="25">
        <v>0.2</v>
      </c>
      <c r="X10" s="25">
        <v>0.2</v>
      </c>
      <c r="Y10" s="25">
        <v>0.2</v>
      </c>
      <c r="Z10" s="25">
        <v>0.2</v>
      </c>
    </row>
    <row r="11" spans="1:26">
      <c r="A11" s="39" t="s">
        <v>33</v>
      </c>
      <c r="B11" s="39" t="s">
        <v>37</v>
      </c>
      <c r="C11" s="25">
        <v>0.2</v>
      </c>
      <c r="D11" s="25">
        <v>0.2</v>
      </c>
      <c r="E11" s="25">
        <v>0.2</v>
      </c>
      <c r="F11" s="25">
        <v>0.2</v>
      </c>
      <c r="G11" s="25">
        <v>0.2</v>
      </c>
      <c r="H11" s="25">
        <v>0.2</v>
      </c>
      <c r="I11" s="25">
        <v>0.2</v>
      </c>
      <c r="J11" s="25">
        <v>0.2</v>
      </c>
      <c r="K11" s="25">
        <v>0.2</v>
      </c>
      <c r="L11" s="25">
        <v>0.2</v>
      </c>
      <c r="M11" s="25">
        <v>0.2</v>
      </c>
      <c r="N11" s="25">
        <v>0.2</v>
      </c>
      <c r="O11" s="25">
        <v>0.2</v>
      </c>
      <c r="P11" s="25">
        <v>0.2</v>
      </c>
      <c r="Q11" s="25">
        <v>0.2</v>
      </c>
      <c r="R11" s="25">
        <v>0.2</v>
      </c>
      <c r="S11" s="25">
        <v>0.2</v>
      </c>
      <c r="T11" s="25">
        <v>0.2</v>
      </c>
      <c r="U11" s="25">
        <v>0.2</v>
      </c>
      <c r="V11" s="25">
        <v>0.2</v>
      </c>
      <c r="W11" s="25">
        <v>0.2</v>
      </c>
      <c r="X11" s="25">
        <v>0.2</v>
      </c>
      <c r="Y11" s="25">
        <v>0.2</v>
      </c>
      <c r="Z11" s="25">
        <v>0.2</v>
      </c>
    </row>
    <row r="12" spans="1:26">
      <c r="A12" s="39" t="s">
        <v>34</v>
      </c>
      <c r="B12" s="39" t="s">
        <v>37</v>
      </c>
      <c r="C12" s="25">
        <v>0.2</v>
      </c>
      <c r="D12" s="25">
        <v>0.2</v>
      </c>
      <c r="E12" s="25">
        <v>0.2</v>
      </c>
      <c r="F12" s="25">
        <v>0.2</v>
      </c>
      <c r="G12" s="25">
        <v>0.2</v>
      </c>
      <c r="H12" s="25">
        <v>0.2</v>
      </c>
      <c r="I12" s="25">
        <v>0.2</v>
      </c>
      <c r="J12" s="25">
        <v>0.2</v>
      </c>
      <c r="K12" s="25">
        <v>0.2</v>
      </c>
      <c r="L12" s="25">
        <v>0.2</v>
      </c>
      <c r="M12" s="25">
        <v>0.2</v>
      </c>
      <c r="N12" s="25">
        <v>0.2</v>
      </c>
      <c r="O12" s="25">
        <v>0.2</v>
      </c>
      <c r="P12" s="25">
        <v>0.2</v>
      </c>
      <c r="Q12" s="25">
        <v>0.2</v>
      </c>
      <c r="R12" s="25">
        <v>0.2</v>
      </c>
      <c r="S12" s="25">
        <v>0.2</v>
      </c>
      <c r="T12" s="25">
        <v>0.2</v>
      </c>
      <c r="U12" s="25">
        <v>0.2</v>
      </c>
      <c r="V12" s="25">
        <v>0.2</v>
      </c>
      <c r="W12" s="25">
        <v>0.2</v>
      </c>
      <c r="X12" s="25">
        <v>0.2</v>
      </c>
      <c r="Y12" s="25">
        <v>0.2</v>
      </c>
      <c r="Z12" s="25">
        <v>0.2</v>
      </c>
    </row>
    <row r="13" spans="1:26">
      <c r="A13" s="39" t="s">
        <v>35</v>
      </c>
      <c r="B13" s="39" t="s">
        <v>37</v>
      </c>
      <c r="C13" s="25">
        <v>0.2</v>
      </c>
      <c r="D13" s="25">
        <v>0.2</v>
      </c>
      <c r="E13" s="25">
        <v>0.2</v>
      </c>
      <c r="F13" s="25">
        <v>0.2</v>
      </c>
      <c r="G13" s="25">
        <v>0.2</v>
      </c>
      <c r="H13" s="25">
        <v>0.2</v>
      </c>
      <c r="I13" s="25">
        <v>0.2</v>
      </c>
      <c r="J13" s="25">
        <v>0.2</v>
      </c>
      <c r="K13" s="25">
        <v>0.2</v>
      </c>
      <c r="L13" s="25">
        <v>0.2</v>
      </c>
      <c r="M13" s="25">
        <v>0.2</v>
      </c>
      <c r="N13" s="25">
        <v>0.2</v>
      </c>
      <c r="O13" s="25">
        <v>0.2</v>
      </c>
      <c r="P13" s="25">
        <v>0.2</v>
      </c>
      <c r="Q13" s="25">
        <v>0.2</v>
      </c>
      <c r="R13" s="25">
        <v>0.2</v>
      </c>
      <c r="S13" s="25">
        <v>0.2</v>
      </c>
      <c r="T13" s="25">
        <v>0.2</v>
      </c>
      <c r="U13" s="25">
        <v>0.2</v>
      </c>
      <c r="V13" s="25">
        <v>0.2</v>
      </c>
      <c r="W13" s="25">
        <v>0.2</v>
      </c>
      <c r="X13" s="25">
        <v>0.2</v>
      </c>
      <c r="Y13" s="25">
        <v>0.2</v>
      </c>
      <c r="Z13" s="25">
        <v>0.2</v>
      </c>
    </row>
    <row r="14" spans="1:26">
      <c r="A14" s="39" t="s">
        <v>24</v>
      </c>
      <c r="B14" s="39" t="s">
        <v>38</v>
      </c>
      <c r="C14" s="25">
        <v>0.2</v>
      </c>
      <c r="D14" s="25">
        <v>0.2</v>
      </c>
      <c r="E14" s="25">
        <v>0.2</v>
      </c>
      <c r="F14" s="25">
        <v>0.2</v>
      </c>
      <c r="G14" s="25">
        <v>0.2</v>
      </c>
      <c r="H14" s="25">
        <v>0.2</v>
      </c>
      <c r="I14" s="25">
        <v>0.2</v>
      </c>
      <c r="J14" s="25">
        <v>0.2</v>
      </c>
      <c r="K14" s="25">
        <v>0.2</v>
      </c>
      <c r="L14" s="25">
        <v>0.2</v>
      </c>
      <c r="M14" s="25">
        <v>0.2</v>
      </c>
      <c r="N14" s="25">
        <v>0.2</v>
      </c>
      <c r="O14" s="25">
        <v>0.2</v>
      </c>
      <c r="P14" s="25">
        <v>0.2</v>
      </c>
      <c r="Q14" s="25">
        <v>0.2</v>
      </c>
      <c r="R14" s="25">
        <v>0.2</v>
      </c>
      <c r="S14" s="25">
        <v>0.2</v>
      </c>
      <c r="T14" s="25">
        <v>0.2</v>
      </c>
      <c r="U14" s="25">
        <v>0.2</v>
      </c>
      <c r="V14" s="25">
        <v>0.2</v>
      </c>
      <c r="W14" s="25">
        <v>0.2</v>
      </c>
      <c r="X14" s="25">
        <v>0.2</v>
      </c>
      <c r="Y14" s="25">
        <v>0.2</v>
      </c>
      <c r="Z14" s="25">
        <v>0.2</v>
      </c>
    </row>
    <row r="15" spans="1:26">
      <c r="A15" s="39" t="s">
        <v>25</v>
      </c>
      <c r="B15" s="39" t="s">
        <v>38</v>
      </c>
      <c r="C15" s="25">
        <v>0.2</v>
      </c>
      <c r="D15" s="25">
        <v>0.2</v>
      </c>
      <c r="E15" s="25">
        <v>0.2</v>
      </c>
      <c r="F15" s="25">
        <v>0.2</v>
      </c>
      <c r="G15" s="25">
        <v>0.2</v>
      </c>
      <c r="H15" s="25">
        <v>0.2</v>
      </c>
      <c r="I15" s="25">
        <v>0.2</v>
      </c>
      <c r="J15" s="25">
        <v>0.2</v>
      </c>
      <c r="K15" s="25">
        <v>0.2</v>
      </c>
      <c r="L15" s="25">
        <v>0.2</v>
      </c>
      <c r="M15" s="25">
        <v>0.2</v>
      </c>
      <c r="N15" s="25">
        <v>0.2</v>
      </c>
      <c r="O15" s="25">
        <v>0.2</v>
      </c>
      <c r="P15" s="25">
        <v>0.2</v>
      </c>
      <c r="Q15" s="25">
        <v>0.2</v>
      </c>
      <c r="R15" s="25">
        <v>0.2</v>
      </c>
      <c r="S15" s="25">
        <v>0.2</v>
      </c>
      <c r="T15" s="25">
        <v>0.2</v>
      </c>
      <c r="U15" s="25">
        <v>0.2</v>
      </c>
      <c r="V15" s="25">
        <v>0.2</v>
      </c>
      <c r="W15" s="25">
        <v>0.2</v>
      </c>
      <c r="X15" s="25">
        <v>0.2</v>
      </c>
      <c r="Y15" s="25">
        <v>0.2</v>
      </c>
      <c r="Z15" s="25">
        <v>0.2</v>
      </c>
    </row>
    <row r="16" spans="1:26">
      <c r="A16" s="39" t="s">
        <v>26</v>
      </c>
      <c r="B16" s="39" t="s">
        <v>38</v>
      </c>
      <c r="C16" s="25">
        <v>0.2</v>
      </c>
      <c r="D16" s="25">
        <v>0.2</v>
      </c>
      <c r="E16" s="25">
        <v>0.2</v>
      </c>
      <c r="F16" s="25">
        <v>0.2</v>
      </c>
      <c r="G16" s="25">
        <v>0.2</v>
      </c>
      <c r="H16" s="25">
        <v>0.2</v>
      </c>
      <c r="I16" s="25">
        <v>0.2</v>
      </c>
      <c r="J16" s="25">
        <v>0.2</v>
      </c>
      <c r="K16" s="25">
        <v>0.2</v>
      </c>
      <c r="L16" s="25">
        <v>0.2</v>
      </c>
      <c r="M16" s="25">
        <v>0.2</v>
      </c>
      <c r="N16" s="25">
        <v>0.2</v>
      </c>
      <c r="O16" s="25">
        <v>0.2</v>
      </c>
      <c r="P16" s="25">
        <v>0.2</v>
      </c>
      <c r="Q16" s="25">
        <v>0.2</v>
      </c>
      <c r="R16" s="25">
        <v>0.2</v>
      </c>
      <c r="S16" s="25">
        <v>0.2</v>
      </c>
      <c r="T16" s="25">
        <v>0.2</v>
      </c>
      <c r="U16" s="25">
        <v>0.2</v>
      </c>
      <c r="V16" s="25">
        <v>0.2</v>
      </c>
      <c r="W16" s="25">
        <v>0.2</v>
      </c>
      <c r="X16" s="25">
        <v>0.2</v>
      </c>
      <c r="Y16" s="25">
        <v>0.2</v>
      </c>
      <c r="Z16" s="25">
        <v>0.2</v>
      </c>
    </row>
    <row r="17" spans="1:26">
      <c r="A17" s="39" t="s">
        <v>27</v>
      </c>
      <c r="B17" s="39" t="s">
        <v>38</v>
      </c>
      <c r="C17" s="25">
        <v>0.2</v>
      </c>
      <c r="D17" s="25">
        <v>0.2</v>
      </c>
      <c r="E17" s="25">
        <v>0.2</v>
      </c>
      <c r="F17" s="25">
        <v>0.2</v>
      </c>
      <c r="G17" s="25">
        <v>0.2</v>
      </c>
      <c r="H17" s="25">
        <v>0.2</v>
      </c>
      <c r="I17" s="25">
        <v>0.2</v>
      </c>
      <c r="J17" s="25">
        <v>0.2</v>
      </c>
      <c r="K17" s="25">
        <v>0.2</v>
      </c>
      <c r="L17" s="25">
        <v>0.2</v>
      </c>
      <c r="M17" s="25">
        <v>0.2</v>
      </c>
      <c r="N17" s="25">
        <v>0.2</v>
      </c>
      <c r="O17" s="25">
        <v>0.2</v>
      </c>
      <c r="P17" s="25">
        <v>0.2</v>
      </c>
      <c r="Q17" s="25">
        <v>0.2</v>
      </c>
      <c r="R17" s="25">
        <v>0.2</v>
      </c>
      <c r="S17" s="25">
        <v>0.2</v>
      </c>
      <c r="T17" s="25">
        <v>0.2</v>
      </c>
      <c r="U17" s="25">
        <v>0.2</v>
      </c>
      <c r="V17" s="25">
        <v>0.2</v>
      </c>
      <c r="W17" s="25">
        <v>0.2</v>
      </c>
      <c r="X17" s="25">
        <v>0.2</v>
      </c>
      <c r="Y17" s="25">
        <v>0.2</v>
      </c>
      <c r="Z17" s="25">
        <v>0.2</v>
      </c>
    </row>
    <row r="18" spans="1:26">
      <c r="A18" s="39" t="s">
        <v>28</v>
      </c>
      <c r="B18" s="39" t="s">
        <v>38</v>
      </c>
      <c r="C18" s="25">
        <v>0.2</v>
      </c>
      <c r="D18" s="25">
        <v>0.2</v>
      </c>
      <c r="E18" s="25">
        <v>0.2</v>
      </c>
      <c r="F18" s="25">
        <v>0.2</v>
      </c>
      <c r="G18" s="25">
        <v>0.2</v>
      </c>
      <c r="H18" s="25">
        <v>0.2</v>
      </c>
      <c r="I18" s="25">
        <v>0.2</v>
      </c>
      <c r="J18" s="25">
        <v>0.2</v>
      </c>
      <c r="K18" s="25">
        <v>0.2</v>
      </c>
      <c r="L18" s="25">
        <v>0.2</v>
      </c>
      <c r="M18" s="25">
        <v>0.2</v>
      </c>
      <c r="N18" s="25">
        <v>0.2</v>
      </c>
      <c r="O18" s="25">
        <v>0.2</v>
      </c>
      <c r="P18" s="25">
        <v>0.2</v>
      </c>
      <c r="Q18" s="25">
        <v>0.2</v>
      </c>
      <c r="R18" s="25">
        <v>0.2</v>
      </c>
      <c r="S18" s="25">
        <v>0.2</v>
      </c>
      <c r="T18" s="25">
        <v>0.2</v>
      </c>
      <c r="U18" s="25">
        <v>0.2</v>
      </c>
      <c r="V18" s="25">
        <v>0.2</v>
      </c>
      <c r="W18" s="25">
        <v>0.2</v>
      </c>
      <c r="X18" s="25">
        <v>0.2</v>
      </c>
      <c r="Y18" s="25">
        <v>0.2</v>
      </c>
      <c r="Z18" s="25">
        <v>0.2</v>
      </c>
    </row>
    <row r="19" spans="1:26">
      <c r="A19" s="39" t="s">
        <v>29</v>
      </c>
      <c r="B19" s="39" t="s">
        <v>38</v>
      </c>
      <c r="C19" s="25">
        <v>0.2</v>
      </c>
      <c r="D19" s="25">
        <v>0.2</v>
      </c>
      <c r="E19" s="25">
        <v>0.2</v>
      </c>
      <c r="F19" s="25">
        <v>0.2</v>
      </c>
      <c r="G19" s="25">
        <v>0.2</v>
      </c>
      <c r="H19" s="25">
        <v>0.2</v>
      </c>
      <c r="I19" s="25">
        <v>0.2</v>
      </c>
      <c r="J19" s="25">
        <v>0.2</v>
      </c>
      <c r="K19" s="25">
        <v>0.2</v>
      </c>
      <c r="L19" s="25">
        <v>0.2</v>
      </c>
      <c r="M19" s="25">
        <v>0.2</v>
      </c>
      <c r="N19" s="25">
        <v>0.2</v>
      </c>
      <c r="O19" s="25">
        <v>0.2</v>
      </c>
      <c r="P19" s="25">
        <v>0.2</v>
      </c>
      <c r="Q19" s="25">
        <v>0.2</v>
      </c>
      <c r="R19" s="25">
        <v>0.2</v>
      </c>
      <c r="S19" s="25">
        <v>0.2</v>
      </c>
      <c r="T19" s="25">
        <v>0.2</v>
      </c>
      <c r="U19" s="25">
        <v>0.2</v>
      </c>
      <c r="V19" s="25">
        <v>0.2</v>
      </c>
      <c r="W19" s="25">
        <v>0.2</v>
      </c>
      <c r="X19" s="25">
        <v>0.2</v>
      </c>
      <c r="Y19" s="25">
        <v>0.2</v>
      </c>
      <c r="Z19" s="25">
        <v>0.2</v>
      </c>
    </row>
    <row r="20" spans="1:26">
      <c r="A20" s="39" t="s">
        <v>30</v>
      </c>
      <c r="B20" s="39" t="s">
        <v>38</v>
      </c>
      <c r="C20" s="25">
        <v>0.2</v>
      </c>
      <c r="D20" s="25">
        <v>0.2</v>
      </c>
      <c r="E20" s="25">
        <v>0.2</v>
      </c>
      <c r="F20" s="25">
        <v>0.2</v>
      </c>
      <c r="G20" s="25">
        <v>0.2</v>
      </c>
      <c r="H20" s="25">
        <v>0.2</v>
      </c>
      <c r="I20" s="25">
        <v>0.2</v>
      </c>
      <c r="J20" s="25">
        <v>0.2</v>
      </c>
      <c r="K20" s="25">
        <v>0.2</v>
      </c>
      <c r="L20" s="25">
        <v>0.2</v>
      </c>
      <c r="M20" s="25">
        <v>0.2</v>
      </c>
      <c r="N20" s="25">
        <v>0.2</v>
      </c>
      <c r="O20" s="25">
        <v>0.2</v>
      </c>
      <c r="P20" s="25">
        <v>0.2</v>
      </c>
      <c r="Q20" s="25">
        <v>0.2</v>
      </c>
      <c r="R20" s="25">
        <v>0.2</v>
      </c>
      <c r="S20" s="25">
        <v>0.2</v>
      </c>
      <c r="T20" s="25">
        <v>0.2</v>
      </c>
      <c r="U20" s="25">
        <v>0.2</v>
      </c>
      <c r="V20" s="25">
        <v>0.2</v>
      </c>
      <c r="W20" s="25">
        <v>0.2</v>
      </c>
      <c r="X20" s="25">
        <v>0.2</v>
      </c>
      <c r="Y20" s="25">
        <v>0.2</v>
      </c>
      <c r="Z20" s="25">
        <v>0.2</v>
      </c>
    </row>
    <row r="21" spans="1:26">
      <c r="A21" s="39" t="s">
        <v>31</v>
      </c>
      <c r="B21" s="39" t="s">
        <v>38</v>
      </c>
      <c r="C21" s="25">
        <v>0.2</v>
      </c>
      <c r="D21" s="25">
        <v>0.2</v>
      </c>
      <c r="E21" s="25">
        <v>0.2</v>
      </c>
      <c r="F21" s="25">
        <v>0.2</v>
      </c>
      <c r="G21" s="25">
        <v>0.2</v>
      </c>
      <c r="H21" s="25">
        <v>0.2</v>
      </c>
      <c r="I21" s="25">
        <v>0.2</v>
      </c>
      <c r="J21" s="25">
        <v>0.2</v>
      </c>
      <c r="K21" s="25">
        <v>0.2</v>
      </c>
      <c r="L21" s="25">
        <v>0.2</v>
      </c>
      <c r="M21" s="25">
        <v>0.2</v>
      </c>
      <c r="N21" s="25">
        <v>0.2</v>
      </c>
      <c r="O21" s="25">
        <v>0.2</v>
      </c>
      <c r="P21" s="25">
        <v>0.2</v>
      </c>
      <c r="Q21" s="25">
        <v>0.2</v>
      </c>
      <c r="R21" s="25">
        <v>0.2</v>
      </c>
      <c r="S21" s="25">
        <v>0.2</v>
      </c>
      <c r="T21" s="25">
        <v>0.2</v>
      </c>
      <c r="U21" s="25">
        <v>0.2</v>
      </c>
      <c r="V21" s="25">
        <v>0.2</v>
      </c>
      <c r="W21" s="25">
        <v>0.2</v>
      </c>
      <c r="X21" s="25">
        <v>0.2</v>
      </c>
      <c r="Y21" s="25">
        <v>0.2</v>
      </c>
      <c r="Z21" s="25">
        <v>0.2</v>
      </c>
    </row>
    <row r="22" spans="1:26">
      <c r="A22" s="39" t="s">
        <v>32</v>
      </c>
      <c r="B22" s="39" t="s">
        <v>38</v>
      </c>
      <c r="C22" s="25">
        <v>0.2</v>
      </c>
      <c r="D22" s="25">
        <v>0.2</v>
      </c>
      <c r="E22" s="25">
        <v>0.2</v>
      </c>
      <c r="F22" s="25">
        <v>0.2</v>
      </c>
      <c r="G22" s="25">
        <v>0.2</v>
      </c>
      <c r="H22" s="25">
        <v>0.2</v>
      </c>
      <c r="I22" s="25">
        <v>0.2</v>
      </c>
      <c r="J22" s="25">
        <v>0.2</v>
      </c>
      <c r="K22" s="25">
        <v>0.2</v>
      </c>
      <c r="L22" s="25">
        <v>0.2</v>
      </c>
      <c r="M22" s="25">
        <v>0.2</v>
      </c>
      <c r="N22" s="25">
        <v>0.2</v>
      </c>
      <c r="O22" s="25">
        <v>0.2</v>
      </c>
      <c r="P22" s="25">
        <v>0.2</v>
      </c>
      <c r="Q22" s="25">
        <v>0.2</v>
      </c>
      <c r="R22" s="25">
        <v>0.2</v>
      </c>
      <c r="S22" s="25">
        <v>0.2</v>
      </c>
      <c r="T22" s="25">
        <v>0.2</v>
      </c>
      <c r="U22" s="25">
        <v>0.2</v>
      </c>
      <c r="V22" s="25">
        <v>0.2</v>
      </c>
      <c r="W22" s="25">
        <v>0.2</v>
      </c>
      <c r="X22" s="25">
        <v>0.2</v>
      </c>
      <c r="Y22" s="25">
        <v>0.2</v>
      </c>
      <c r="Z22" s="25">
        <v>0.2</v>
      </c>
    </row>
    <row r="23" spans="1:26">
      <c r="A23" s="39" t="s">
        <v>33</v>
      </c>
      <c r="B23" s="39" t="s">
        <v>38</v>
      </c>
      <c r="C23" s="25">
        <v>0.2</v>
      </c>
      <c r="D23" s="25">
        <v>0.2</v>
      </c>
      <c r="E23" s="25">
        <v>0.2</v>
      </c>
      <c r="F23" s="25">
        <v>0.2</v>
      </c>
      <c r="G23" s="25">
        <v>0.2</v>
      </c>
      <c r="H23" s="25">
        <v>0.2</v>
      </c>
      <c r="I23" s="25">
        <v>0.2</v>
      </c>
      <c r="J23" s="25">
        <v>0.2</v>
      </c>
      <c r="K23" s="25">
        <v>0.2</v>
      </c>
      <c r="L23" s="25">
        <v>0.2</v>
      </c>
      <c r="M23" s="25">
        <v>0.2</v>
      </c>
      <c r="N23" s="25">
        <v>0.2</v>
      </c>
      <c r="O23" s="25">
        <v>0.2</v>
      </c>
      <c r="P23" s="25">
        <v>0.2</v>
      </c>
      <c r="Q23" s="25">
        <v>0.2</v>
      </c>
      <c r="R23" s="25">
        <v>0.2</v>
      </c>
      <c r="S23" s="25">
        <v>0.2</v>
      </c>
      <c r="T23" s="25">
        <v>0.2</v>
      </c>
      <c r="U23" s="25">
        <v>0.2</v>
      </c>
      <c r="V23" s="25">
        <v>0.2</v>
      </c>
      <c r="W23" s="25">
        <v>0.2</v>
      </c>
      <c r="X23" s="25">
        <v>0.2</v>
      </c>
      <c r="Y23" s="25">
        <v>0.2</v>
      </c>
      <c r="Z23" s="25">
        <v>0.2</v>
      </c>
    </row>
    <row r="24" spans="1:26">
      <c r="A24" s="39" t="s">
        <v>34</v>
      </c>
      <c r="B24" s="39" t="s">
        <v>38</v>
      </c>
      <c r="C24" s="25">
        <v>0.2</v>
      </c>
      <c r="D24" s="25">
        <v>0.2</v>
      </c>
      <c r="E24" s="25">
        <v>0.2</v>
      </c>
      <c r="F24" s="25">
        <v>0.2</v>
      </c>
      <c r="G24" s="25">
        <v>0.2</v>
      </c>
      <c r="H24" s="25">
        <v>0.2</v>
      </c>
      <c r="I24" s="25">
        <v>0.2</v>
      </c>
      <c r="J24" s="25">
        <v>0.2</v>
      </c>
      <c r="K24" s="25">
        <v>0.2</v>
      </c>
      <c r="L24" s="25">
        <v>0.2</v>
      </c>
      <c r="M24" s="25">
        <v>0.2</v>
      </c>
      <c r="N24" s="25">
        <v>0.2</v>
      </c>
      <c r="O24" s="25">
        <v>0.2</v>
      </c>
      <c r="P24" s="25">
        <v>0.2</v>
      </c>
      <c r="Q24" s="25">
        <v>0.2</v>
      </c>
      <c r="R24" s="25">
        <v>0.2</v>
      </c>
      <c r="S24" s="25">
        <v>0.2</v>
      </c>
      <c r="T24" s="25">
        <v>0.2</v>
      </c>
      <c r="U24" s="25">
        <v>0.2</v>
      </c>
      <c r="V24" s="25">
        <v>0.2</v>
      </c>
      <c r="W24" s="25">
        <v>0.2</v>
      </c>
      <c r="X24" s="25">
        <v>0.2</v>
      </c>
      <c r="Y24" s="25">
        <v>0.2</v>
      </c>
      <c r="Z24" s="25">
        <v>0.2</v>
      </c>
    </row>
    <row r="25" spans="1:26">
      <c r="A25" s="39" t="s">
        <v>35</v>
      </c>
      <c r="B25" s="39" t="s">
        <v>38</v>
      </c>
      <c r="C25" s="25">
        <v>0.2</v>
      </c>
      <c r="D25" s="25">
        <v>0.2</v>
      </c>
      <c r="E25" s="25">
        <v>0.2</v>
      </c>
      <c r="F25" s="25">
        <v>0.2</v>
      </c>
      <c r="G25" s="25">
        <v>0.2</v>
      </c>
      <c r="H25" s="25">
        <v>0.2</v>
      </c>
      <c r="I25" s="25">
        <v>0.2</v>
      </c>
      <c r="J25" s="25">
        <v>0.2</v>
      </c>
      <c r="K25" s="25">
        <v>0.2</v>
      </c>
      <c r="L25" s="25">
        <v>0.2</v>
      </c>
      <c r="M25" s="25">
        <v>0.2</v>
      </c>
      <c r="N25" s="25">
        <v>0.2</v>
      </c>
      <c r="O25" s="25">
        <v>0.2</v>
      </c>
      <c r="P25" s="25">
        <v>0.2</v>
      </c>
      <c r="Q25" s="25">
        <v>0.2</v>
      </c>
      <c r="R25" s="25">
        <v>0.2</v>
      </c>
      <c r="S25" s="25">
        <v>0.2</v>
      </c>
      <c r="T25" s="25">
        <v>0.2</v>
      </c>
      <c r="U25" s="25">
        <v>0.2</v>
      </c>
      <c r="V25" s="25">
        <v>0.2</v>
      </c>
      <c r="W25" s="25">
        <v>0.2</v>
      </c>
      <c r="X25" s="25">
        <v>0.2</v>
      </c>
      <c r="Y25" s="25">
        <v>0.2</v>
      </c>
      <c r="Z25" s="25">
        <v>0.2</v>
      </c>
    </row>
    <row r="26" spans="1:26">
      <c r="A26" s="39" t="s">
        <v>24</v>
      </c>
      <c r="B26" s="39" t="s">
        <v>39</v>
      </c>
      <c r="C26" s="25">
        <v>0.2</v>
      </c>
      <c r="D26" s="25">
        <v>0.2</v>
      </c>
      <c r="E26" s="25">
        <v>0.2</v>
      </c>
      <c r="F26" s="25">
        <v>0.2</v>
      </c>
      <c r="G26" s="25">
        <v>0.2</v>
      </c>
      <c r="H26" s="25">
        <v>0.2</v>
      </c>
      <c r="I26" s="25">
        <v>0.2</v>
      </c>
      <c r="J26" s="25">
        <v>0.2</v>
      </c>
      <c r="K26" s="25">
        <v>0.2</v>
      </c>
      <c r="L26" s="25">
        <v>0.2</v>
      </c>
      <c r="M26" s="25">
        <v>0.2</v>
      </c>
      <c r="N26" s="25">
        <v>0.2</v>
      </c>
      <c r="O26" s="25">
        <v>0.2</v>
      </c>
      <c r="P26" s="25">
        <v>0.2</v>
      </c>
      <c r="Q26" s="25">
        <v>0.2</v>
      </c>
      <c r="R26" s="25">
        <v>0.2</v>
      </c>
      <c r="S26" s="25">
        <v>0.2</v>
      </c>
      <c r="T26" s="25">
        <v>0.2</v>
      </c>
      <c r="U26" s="25">
        <v>0.2</v>
      </c>
      <c r="V26" s="25">
        <v>0.2</v>
      </c>
      <c r="W26" s="25">
        <v>0.2</v>
      </c>
      <c r="X26" s="25">
        <v>0.2</v>
      </c>
      <c r="Y26" s="25">
        <v>0.2</v>
      </c>
      <c r="Z26" s="25">
        <v>0.2</v>
      </c>
    </row>
    <row r="27" spans="1:26">
      <c r="A27" s="39" t="s">
        <v>25</v>
      </c>
      <c r="B27" s="39" t="s">
        <v>39</v>
      </c>
      <c r="C27" s="25">
        <v>0.2</v>
      </c>
      <c r="D27" s="25">
        <v>0.2</v>
      </c>
      <c r="E27" s="25">
        <v>0.2</v>
      </c>
      <c r="F27" s="25">
        <v>0.2</v>
      </c>
      <c r="G27" s="25">
        <v>0.2</v>
      </c>
      <c r="H27" s="25">
        <v>0.2</v>
      </c>
      <c r="I27" s="25">
        <v>0.2</v>
      </c>
      <c r="J27" s="25">
        <v>0.2</v>
      </c>
      <c r="K27" s="25">
        <v>0.2</v>
      </c>
      <c r="L27" s="25">
        <v>0.2</v>
      </c>
      <c r="M27" s="25">
        <v>0.2</v>
      </c>
      <c r="N27" s="25">
        <v>0.2</v>
      </c>
      <c r="O27" s="25">
        <v>0.2</v>
      </c>
      <c r="P27" s="25">
        <v>0.2</v>
      </c>
      <c r="Q27" s="25">
        <v>0.2</v>
      </c>
      <c r="R27" s="25">
        <v>0.2</v>
      </c>
      <c r="S27" s="25">
        <v>0.2</v>
      </c>
      <c r="T27" s="25">
        <v>0.2</v>
      </c>
      <c r="U27" s="25">
        <v>0.2</v>
      </c>
      <c r="V27" s="25">
        <v>0.2</v>
      </c>
      <c r="W27" s="25">
        <v>0.2</v>
      </c>
      <c r="X27" s="25">
        <v>0.2</v>
      </c>
      <c r="Y27" s="25">
        <v>0.2</v>
      </c>
      <c r="Z27" s="25">
        <v>0.2</v>
      </c>
    </row>
    <row r="28" spans="1:26">
      <c r="A28" s="39" t="s">
        <v>26</v>
      </c>
      <c r="B28" s="39" t="s">
        <v>39</v>
      </c>
      <c r="C28" s="25">
        <v>0.2</v>
      </c>
      <c r="D28" s="25">
        <v>0.2</v>
      </c>
      <c r="E28" s="25">
        <v>0.2</v>
      </c>
      <c r="F28" s="25">
        <v>0.2</v>
      </c>
      <c r="G28" s="25">
        <v>0.2</v>
      </c>
      <c r="H28" s="25">
        <v>0.2</v>
      </c>
      <c r="I28" s="25">
        <v>0.2</v>
      </c>
      <c r="J28" s="25">
        <v>0.2</v>
      </c>
      <c r="K28" s="25">
        <v>0.2</v>
      </c>
      <c r="L28" s="25">
        <v>0.2</v>
      </c>
      <c r="M28" s="25">
        <v>0.2</v>
      </c>
      <c r="N28" s="25">
        <v>0.2</v>
      </c>
      <c r="O28" s="25">
        <v>0.2</v>
      </c>
      <c r="P28" s="25">
        <v>0.2</v>
      </c>
      <c r="Q28" s="25">
        <v>0.2</v>
      </c>
      <c r="R28" s="25">
        <v>0.2</v>
      </c>
      <c r="S28" s="25">
        <v>0.2</v>
      </c>
      <c r="T28" s="25">
        <v>0.2</v>
      </c>
      <c r="U28" s="25">
        <v>0.2</v>
      </c>
      <c r="V28" s="25">
        <v>0.2</v>
      </c>
      <c r="W28" s="25">
        <v>0.2</v>
      </c>
      <c r="X28" s="25">
        <v>0.2</v>
      </c>
      <c r="Y28" s="25">
        <v>0.2</v>
      </c>
      <c r="Z28" s="25">
        <v>0.2</v>
      </c>
    </row>
    <row r="29" spans="1:26">
      <c r="A29" s="39" t="s">
        <v>27</v>
      </c>
      <c r="B29" s="39" t="s">
        <v>39</v>
      </c>
      <c r="C29" s="25">
        <v>0.2</v>
      </c>
      <c r="D29" s="25">
        <v>0.2</v>
      </c>
      <c r="E29" s="25">
        <v>0.2</v>
      </c>
      <c r="F29" s="25">
        <v>0.2</v>
      </c>
      <c r="G29" s="25">
        <v>0.2</v>
      </c>
      <c r="H29" s="25">
        <v>0.2</v>
      </c>
      <c r="I29" s="25">
        <v>0.2</v>
      </c>
      <c r="J29" s="25">
        <v>0.2</v>
      </c>
      <c r="K29" s="25">
        <v>0.2</v>
      </c>
      <c r="L29" s="25">
        <v>0.2</v>
      </c>
      <c r="M29" s="25">
        <v>0.2</v>
      </c>
      <c r="N29" s="25">
        <v>0.2</v>
      </c>
      <c r="O29" s="25">
        <v>0.2</v>
      </c>
      <c r="P29" s="25">
        <v>0.2</v>
      </c>
      <c r="Q29" s="25">
        <v>0.2</v>
      </c>
      <c r="R29" s="25">
        <v>0.2</v>
      </c>
      <c r="S29" s="25">
        <v>0.2</v>
      </c>
      <c r="T29" s="25">
        <v>0.2</v>
      </c>
      <c r="U29" s="25">
        <v>0.2</v>
      </c>
      <c r="V29" s="25">
        <v>0.2</v>
      </c>
      <c r="W29" s="25">
        <v>0.2</v>
      </c>
      <c r="X29" s="25">
        <v>0.2</v>
      </c>
      <c r="Y29" s="25">
        <v>0.2</v>
      </c>
      <c r="Z29" s="25">
        <v>0.2</v>
      </c>
    </row>
    <row r="30" spans="1:26">
      <c r="A30" s="39" t="s">
        <v>28</v>
      </c>
      <c r="B30" s="39" t="s">
        <v>39</v>
      </c>
      <c r="C30" s="25">
        <v>0.2</v>
      </c>
      <c r="D30" s="25">
        <v>0.2</v>
      </c>
      <c r="E30" s="25">
        <v>0.2</v>
      </c>
      <c r="F30" s="25">
        <v>0.2</v>
      </c>
      <c r="G30" s="25">
        <v>0.2</v>
      </c>
      <c r="H30" s="25">
        <v>0.2</v>
      </c>
      <c r="I30" s="25">
        <v>0.2</v>
      </c>
      <c r="J30" s="25">
        <v>0.2</v>
      </c>
      <c r="K30" s="25">
        <v>0.2</v>
      </c>
      <c r="L30" s="25">
        <v>0.2</v>
      </c>
      <c r="M30" s="25">
        <v>0.2</v>
      </c>
      <c r="N30" s="25">
        <v>0.2</v>
      </c>
      <c r="O30" s="25">
        <v>0.2</v>
      </c>
      <c r="P30" s="25">
        <v>0.2</v>
      </c>
      <c r="Q30" s="25">
        <v>0.2</v>
      </c>
      <c r="R30" s="25">
        <v>0.2</v>
      </c>
      <c r="S30" s="25">
        <v>0.2</v>
      </c>
      <c r="T30" s="25">
        <v>0.2</v>
      </c>
      <c r="U30" s="25">
        <v>0.2</v>
      </c>
      <c r="V30" s="25">
        <v>0.2</v>
      </c>
      <c r="W30" s="25">
        <v>0.2</v>
      </c>
      <c r="X30" s="25">
        <v>0.2</v>
      </c>
      <c r="Y30" s="25">
        <v>0.2</v>
      </c>
      <c r="Z30" s="25">
        <v>0.2</v>
      </c>
    </row>
    <row r="31" spans="1:26">
      <c r="A31" s="39" t="s">
        <v>29</v>
      </c>
      <c r="B31" s="39" t="s">
        <v>39</v>
      </c>
      <c r="C31" s="25">
        <v>0.2</v>
      </c>
      <c r="D31" s="25">
        <v>0.2</v>
      </c>
      <c r="E31" s="25">
        <v>0.2</v>
      </c>
      <c r="F31" s="25">
        <v>0.2</v>
      </c>
      <c r="G31" s="25">
        <v>0.2</v>
      </c>
      <c r="H31" s="25">
        <v>0.2</v>
      </c>
      <c r="I31" s="25">
        <v>0.2</v>
      </c>
      <c r="J31" s="25">
        <v>0.2</v>
      </c>
      <c r="K31" s="25">
        <v>0.2</v>
      </c>
      <c r="L31" s="25">
        <v>0.2</v>
      </c>
      <c r="M31" s="25">
        <v>0.2</v>
      </c>
      <c r="N31" s="25">
        <v>0.2</v>
      </c>
      <c r="O31" s="25">
        <v>0.2</v>
      </c>
      <c r="P31" s="25">
        <v>0.2</v>
      </c>
      <c r="Q31" s="25">
        <v>0.2</v>
      </c>
      <c r="R31" s="25">
        <v>0.2</v>
      </c>
      <c r="S31" s="25">
        <v>0.2</v>
      </c>
      <c r="T31" s="25">
        <v>0.2</v>
      </c>
      <c r="U31" s="25">
        <v>0.2</v>
      </c>
      <c r="V31" s="25">
        <v>0.2</v>
      </c>
      <c r="W31" s="25">
        <v>0.2</v>
      </c>
      <c r="X31" s="25">
        <v>0.2</v>
      </c>
      <c r="Y31" s="25">
        <v>0.2</v>
      </c>
      <c r="Z31" s="25">
        <v>0.2</v>
      </c>
    </row>
    <row r="32" spans="1:26">
      <c r="A32" s="39" t="s">
        <v>30</v>
      </c>
      <c r="B32" s="39" t="s">
        <v>39</v>
      </c>
      <c r="C32" s="25">
        <v>0.2</v>
      </c>
      <c r="D32" s="25">
        <v>0.2</v>
      </c>
      <c r="E32" s="25">
        <v>0.2</v>
      </c>
      <c r="F32" s="25">
        <v>0.2</v>
      </c>
      <c r="G32" s="25">
        <v>0.2</v>
      </c>
      <c r="H32" s="25">
        <v>0.2</v>
      </c>
      <c r="I32" s="25">
        <v>0.2</v>
      </c>
      <c r="J32" s="25">
        <v>0.2</v>
      </c>
      <c r="K32" s="25">
        <v>0.2</v>
      </c>
      <c r="L32" s="25">
        <v>0.2</v>
      </c>
      <c r="M32" s="25">
        <v>0.2</v>
      </c>
      <c r="N32" s="25">
        <v>0.2</v>
      </c>
      <c r="O32" s="25">
        <v>0.2</v>
      </c>
      <c r="P32" s="25">
        <v>0.2</v>
      </c>
      <c r="Q32" s="25">
        <v>0.2</v>
      </c>
      <c r="R32" s="25">
        <v>0.2</v>
      </c>
      <c r="S32" s="25">
        <v>0.2</v>
      </c>
      <c r="T32" s="25">
        <v>0.2</v>
      </c>
      <c r="U32" s="25">
        <v>0.2</v>
      </c>
      <c r="V32" s="25">
        <v>0.2</v>
      </c>
      <c r="W32" s="25">
        <v>0.2</v>
      </c>
      <c r="X32" s="25">
        <v>0.2</v>
      </c>
      <c r="Y32" s="25">
        <v>0.2</v>
      </c>
      <c r="Z32" s="25">
        <v>0.2</v>
      </c>
    </row>
    <row r="33" spans="1:26">
      <c r="A33" s="39" t="s">
        <v>31</v>
      </c>
      <c r="B33" s="39" t="s">
        <v>39</v>
      </c>
      <c r="C33" s="25">
        <v>0.2</v>
      </c>
      <c r="D33" s="25">
        <v>0.2</v>
      </c>
      <c r="E33" s="25">
        <v>0.2</v>
      </c>
      <c r="F33" s="25">
        <v>0.2</v>
      </c>
      <c r="G33" s="25">
        <v>0.2</v>
      </c>
      <c r="H33" s="25">
        <v>0.2</v>
      </c>
      <c r="I33" s="25">
        <v>0.2</v>
      </c>
      <c r="J33" s="25">
        <v>0.2</v>
      </c>
      <c r="K33" s="25">
        <v>0.2</v>
      </c>
      <c r="L33" s="25">
        <v>0.2</v>
      </c>
      <c r="M33" s="25">
        <v>0.2</v>
      </c>
      <c r="N33" s="25">
        <v>0.2</v>
      </c>
      <c r="O33" s="25">
        <v>0.2</v>
      </c>
      <c r="P33" s="25">
        <v>0.2</v>
      </c>
      <c r="Q33" s="25">
        <v>0.2</v>
      </c>
      <c r="R33" s="25">
        <v>0.2</v>
      </c>
      <c r="S33" s="25">
        <v>0.2</v>
      </c>
      <c r="T33" s="25">
        <v>0.2</v>
      </c>
      <c r="U33" s="25">
        <v>0.2</v>
      </c>
      <c r="V33" s="25">
        <v>0.2</v>
      </c>
      <c r="W33" s="25">
        <v>0.2</v>
      </c>
      <c r="X33" s="25">
        <v>0.2</v>
      </c>
      <c r="Y33" s="25">
        <v>0.2</v>
      </c>
      <c r="Z33" s="25">
        <v>0.2</v>
      </c>
    </row>
    <row r="34" spans="1:26">
      <c r="A34" s="39" t="s">
        <v>32</v>
      </c>
      <c r="B34" s="39" t="s">
        <v>39</v>
      </c>
      <c r="C34" s="25">
        <v>0.2</v>
      </c>
      <c r="D34" s="25">
        <v>0.2</v>
      </c>
      <c r="E34" s="25">
        <v>0.2</v>
      </c>
      <c r="F34" s="25">
        <v>0.2</v>
      </c>
      <c r="G34" s="25">
        <v>0.2</v>
      </c>
      <c r="H34" s="25">
        <v>0.2</v>
      </c>
      <c r="I34" s="25">
        <v>0.2</v>
      </c>
      <c r="J34" s="25">
        <v>0.2</v>
      </c>
      <c r="K34" s="25">
        <v>0.2</v>
      </c>
      <c r="L34" s="25">
        <v>0.2</v>
      </c>
      <c r="M34" s="25">
        <v>0.2</v>
      </c>
      <c r="N34" s="25">
        <v>0.2</v>
      </c>
      <c r="O34" s="25">
        <v>0.2</v>
      </c>
      <c r="P34" s="25">
        <v>0.2</v>
      </c>
      <c r="Q34" s="25">
        <v>0.2</v>
      </c>
      <c r="R34" s="25">
        <v>0.2</v>
      </c>
      <c r="S34" s="25">
        <v>0.2</v>
      </c>
      <c r="T34" s="25">
        <v>0.2</v>
      </c>
      <c r="U34" s="25">
        <v>0.2</v>
      </c>
      <c r="V34" s="25">
        <v>0.2</v>
      </c>
      <c r="W34" s="25">
        <v>0.2</v>
      </c>
      <c r="X34" s="25">
        <v>0.2</v>
      </c>
      <c r="Y34" s="25">
        <v>0.2</v>
      </c>
      <c r="Z34" s="25">
        <v>0.2</v>
      </c>
    </row>
    <row r="35" spans="1:26">
      <c r="A35" s="39" t="s">
        <v>33</v>
      </c>
      <c r="B35" s="39" t="s">
        <v>39</v>
      </c>
      <c r="C35" s="25">
        <v>0.2</v>
      </c>
      <c r="D35" s="25">
        <v>0.2</v>
      </c>
      <c r="E35" s="25">
        <v>0.2</v>
      </c>
      <c r="F35" s="25">
        <v>0.2</v>
      </c>
      <c r="G35" s="25">
        <v>0.2</v>
      </c>
      <c r="H35" s="25">
        <v>0.2</v>
      </c>
      <c r="I35" s="25">
        <v>0.2</v>
      </c>
      <c r="J35" s="25">
        <v>0.2</v>
      </c>
      <c r="K35" s="25">
        <v>0.2</v>
      </c>
      <c r="L35" s="25">
        <v>0.2</v>
      </c>
      <c r="M35" s="25">
        <v>0.2</v>
      </c>
      <c r="N35" s="25">
        <v>0.2</v>
      </c>
      <c r="O35" s="25">
        <v>0.2</v>
      </c>
      <c r="P35" s="25">
        <v>0.2</v>
      </c>
      <c r="Q35" s="25">
        <v>0.2</v>
      </c>
      <c r="R35" s="25">
        <v>0.2</v>
      </c>
      <c r="S35" s="25">
        <v>0.2</v>
      </c>
      <c r="T35" s="25">
        <v>0.2</v>
      </c>
      <c r="U35" s="25">
        <v>0.2</v>
      </c>
      <c r="V35" s="25">
        <v>0.2</v>
      </c>
      <c r="W35" s="25">
        <v>0.2</v>
      </c>
      <c r="X35" s="25">
        <v>0.2</v>
      </c>
      <c r="Y35" s="25">
        <v>0.2</v>
      </c>
      <c r="Z35" s="25">
        <v>0.2</v>
      </c>
    </row>
    <row r="36" spans="1:26">
      <c r="A36" s="39" t="s">
        <v>34</v>
      </c>
      <c r="B36" s="39" t="s">
        <v>39</v>
      </c>
      <c r="C36" s="25">
        <v>0.2</v>
      </c>
      <c r="D36" s="25">
        <v>0.2</v>
      </c>
      <c r="E36" s="25">
        <v>0.2</v>
      </c>
      <c r="F36" s="25">
        <v>0.2</v>
      </c>
      <c r="G36" s="25">
        <v>0.2</v>
      </c>
      <c r="H36" s="25">
        <v>0.2</v>
      </c>
      <c r="I36" s="25">
        <v>0.2</v>
      </c>
      <c r="J36" s="25">
        <v>0.2</v>
      </c>
      <c r="K36" s="25">
        <v>0.2</v>
      </c>
      <c r="L36" s="25">
        <v>0.2</v>
      </c>
      <c r="M36" s="25">
        <v>0.2</v>
      </c>
      <c r="N36" s="25">
        <v>0.2</v>
      </c>
      <c r="O36" s="25">
        <v>0.2</v>
      </c>
      <c r="P36" s="25">
        <v>0.2</v>
      </c>
      <c r="Q36" s="25">
        <v>0.2</v>
      </c>
      <c r="R36" s="25">
        <v>0.2</v>
      </c>
      <c r="S36" s="25">
        <v>0.2</v>
      </c>
      <c r="T36" s="25">
        <v>0.2</v>
      </c>
      <c r="U36" s="25">
        <v>0.2</v>
      </c>
      <c r="V36" s="25">
        <v>0.2</v>
      </c>
      <c r="W36" s="25">
        <v>0.2</v>
      </c>
      <c r="X36" s="25">
        <v>0.2</v>
      </c>
      <c r="Y36" s="25">
        <v>0.2</v>
      </c>
      <c r="Z36" s="25">
        <v>0.2</v>
      </c>
    </row>
    <row r="37" spans="1:26">
      <c r="A37" s="39" t="s">
        <v>35</v>
      </c>
      <c r="B37" s="39" t="s">
        <v>39</v>
      </c>
      <c r="C37" s="25">
        <v>0.2</v>
      </c>
      <c r="D37" s="25">
        <v>0.2</v>
      </c>
      <c r="E37" s="25">
        <v>0.2</v>
      </c>
      <c r="F37" s="25">
        <v>0.2</v>
      </c>
      <c r="G37" s="25">
        <v>0.2</v>
      </c>
      <c r="H37" s="25">
        <v>0.2</v>
      </c>
      <c r="I37" s="25">
        <v>0.2</v>
      </c>
      <c r="J37" s="25">
        <v>0.2</v>
      </c>
      <c r="K37" s="25">
        <v>0.2</v>
      </c>
      <c r="L37" s="25">
        <v>0.2</v>
      </c>
      <c r="M37" s="25">
        <v>0.2</v>
      </c>
      <c r="N37" s="25">
        <v>0.2</v>
      </c>
      <c r="O37" s="25">
        <v>0.2</v>
      </c>
      <c r="P37" s="25">
        <v>0.2</v>
      </c>
      <c r="Q37" s="25">
        <v>0.2</v>
      </c>
      <c r="R37" s="25">
        <v>0.2</v>
      </c>
      <c r="S37" s="25">
        <v>0.2</v>
      </c>
      <c r="T37" s="25">
        <v>0.2</v>
      </c>
      <c r="U37" s="25">
        <v>0.2</v>
      </c>
      <c r="V37" s="25">
        <v>0.2</v>
      </c>
      <c r="W37" s="25">
        <v>0.2</v>
      </c>
      <c r="X37" s="25">
        <v>0.2</v>
      </c>
      <c r="Y37" s="25">
        <v>0.2</v>
      </c>
      <c r="Z37" s="25">
        <v>0.2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7"/>
  <sheetViews>
    <sheetView workbookViewId="0">
      <selection activeCell="A5" sqref="A5:B7"/>
    </sheetView>
  </sheetViews>
  <sheetFormatPr defaultColWidth="8.7109375" defaultRowHeight="15"/>
  <cols>
    <col min="1" max="1" width="11.28515625" bestFit="1" customWidth="1"/>
  </cols>
  <sheetData>
    <row r="1" spans="1:2">
      <c r="A1" t="s">
        <v>212</v>
      </c>
      <c r="B1">
        <v>100</v>
      </c>
    </row>
    <row r="2" spans="1:2">
      <c r="A2" t="s">
        <v>213</v>
      </c>
      <c r="B2">
        <v>0</v>
      </c>
    </row>
    <row r="3" spans="1:2">
      <c r="A3" t="s">
        <v>167</v>
      </c>
      <c r="B3">
        <v>10</v>
      </c>
    </row>
    <row r="4" spans="1:2">
      <c r="A4" t="s">
        <v>214</v>
      </c>
      <c r="B4">
        <v>350</v>
      </c>
    </row>
    <row r="5" spans="1:2">
      <c r="A5" s="39" t="s">
        <v>13</v>
      </c>
      <c r="B5" s="39">
        <v>0.5</v>
      </c>
    </row>
    <row r="6" spans="1:2">
      <c r="A6" s="39" t="s">
        <v>14</v>
      </c>
      <c r="B6" s="39">
        <v>0.1</v>
      </c>
    </row>
    <row r="7" spans="1:2">
      <c r="A7" s="39" t="s">
        <v>15</v>
      </c>
      <c r="B7" s="39">
        <v>0.9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B2"/>
  <sheetViews>
    <sheetView workbookViewId="0"/>
  </sheetViews>
  <sheetFormatPr defaultColWidth="9.140625" defaultRowHeight="15"/>
  <cols>
    <col min="1" max="1" width="9.140625" style="10"/>
    <col min="2" max="2" width="11.28515625" style="10" bestFit="1" customWidth="1"/>
    <col min="3" max="16384" width="9.140625" style="10"/>
  </cols>
  <sheetData>
    <row r="1" spans="1:2">
      <c r="B1" s="10" t="s">
        <v>292</v>
      </c>
    </row>
    <row r="2" spans="1:2">
      <c r="A2" s="10" t="s">
        <v>353</v>
      </c>
      <c r="B2" s="10">
        <v>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9.140625" defaultRowHeight="15"/>
  <cols>
    <col min="1" max="1" width="16.42578125" style="19" bestFit="1" customWidth="1"/>
    <col min="2" max="2" width="10" style="19" bestFit="1" customWidth="1"/>
    <col min="3" max="16384" width="9.140625" style="19"/>
  </cols>
  <sheetData>
    <row r="1" spans="1:2">
      <c r="A1" s="19" t="s">
        <v>714</v>
      </c>
      <c r="B1" s="19">
        <v>0</v>
      </c>
    </row>
    <row r="2" spans="1:2">
      <c r="A2" s="19" t="s">
        <v>715</v>
      </c>
      <c r="B2" s="19">
        <v>0</v>
      </c>
    </row>
    <row r="3" spans="1:2">
      <c r="A3" s="19" t="s">
        <v>717</v>
      </c>
      <c r="B3" s="19">
        <v>0.99</v>
      </c>
    </row>
    <row r="4" spans="1:2">
      <c r="A4" s="19" t="s">
        <v>716</v>
      </c>
      <c r="B4" s="19">
        <v>1</v>
      </c>
    </row>
    <row r="5" spans="1:2">
      <c r="A5" s="19" t="s">
        <v>718</v>
      </c>
      <c r="B5" s="19">
        <v>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7"/>
  <sheetViews>
    <sheetView zoomScale="85" zoomScaleNormal="85" workbookViewId="0"/>
  </sheetViews>
  <sheetFormatPr defaultColWidth="8.7109375" defaultRowHeight="15"/>
  <cols>
    <col min="1" max="1" width="10.85546875" bestFit="1" customWidth="1"/>
    <col min="2" max="2" width="11.5703125" customWidth="1"/>
  </cols>
  <sheetData>
    <row r="1" spans="1:26">
      <c r="A1" s="2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 t="s">
        <v>24</v>
      </c>
      <c r="B2" s="19" t="s">
        <v>37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>
      <c r="A3" t="s">
        <v>25</v>
      </c>
      <c r="B3" s="19" t="s">
        <v>37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>
      <c r="A4" t="s">
        <v>26</v>
      </c>
      <c r="B4" s="19" t="s">
        <v>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>
      <c r="A5" t="s">
        <v>27</v>
      </c>
      <c r="B5" s="19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>
      <c r="A6" t="s">
        <v>28</v>
      </c>
      <c r="B6" s="19" t="s">
        <v>37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>
      <c r="A7" t="s">
        <v>29</v>
      </c>
      <c r="B7" s="19" t="s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>
      <c r="A8" t="s">
        <v>30</v>
      </c>
      <c r="B8" s="19" t="s">
        <v>37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>
      <c r="A9" t="s">
        <v>31</v>
      </c>
      <c r="B9" s="19" t="s">
        <v>37</v>
      </c>
      <c r="C9">
        <v>1</v>
      </c>
      <c r="D9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</row>
    <row r="10" spans="1:26">
      <c r="A10" t="s">
        <v>32</v>
      </c>
      <c r="B10" s="19" t="s">
        <v>37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>
      <c r="A11" t="s">
        <v>33</v>
      </c>
      <c r="B11" s="19" t="s">
        <v>37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>
      <c r="A12" t="s">
        <v>34</v>
      </c>
      <c r="B12" s="19" t="s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>
      <c r="A13" t="s">
        <v>35</v>
      </c>
      <c r="B13" s="19" t="s">
        <v>37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>
      <c r="A14" t="s">
        <v>24</v>
      </c>
      <c r="B14" s="19" t="s">
        <v>38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>
      <c r="A15" t="s">
        <v>25</v>
      </c>
      <c r="B15" s="19" t="s">
        <v>38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>
      <c r="A16" t="s">
        <v>26</v>
      </c>
      <c r="B16" s="19" t="s">
        <v>38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>
      <c r="A17" t="s">
        <v>27</v>
      </c>
      <c r="B17" s="19" t="s">
        <v>38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>
      <c r="A18" t="s">
        <v>28</v>
      </c>
      <c r="B18" s="19" t="s">
        <v>38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>
      <c r="A19" t="s">
        <v>29</v>
      </c>
      <c r="B19" s="19" t="s">
        <v>38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>
      <c r="A20" t="s">
        <v>30</v>
      </c>
      <c r="B20" s="19" t="s">
        <v>38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>
      <c r="A21" t="s">
        <v>31</v>
      </c>
      <c r="B21" s="19" t="s">
        <v>38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>
      <c r="A22" t="s">
        <v>32</v>
      </c>
      <c r="B22" s="19" t="s">
        <v>38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>
      <c r="A23" t="s">
        <v>33</v>
      </c>
      <c r="B23" s="19" t="s">
        <v>38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>
      <c r="A24" t="s">
        <v>34</v>
      </c>
      <c r="B24" s="19" t="s">
        <v>38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>
      <c r="A25" t="s">
        <v>35</v>
      </c>
      <c r="B25" s="19" t="s">
        <v>38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>
      <c r="A26" t="s">
        <v>24</v>
      </c>
      <c r="B26" s="19" t="s">
        <v>39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</row>
    <row r="27" spans="1:26">
      <c r="A27" t="s">
        <v>25</v>
      </c>
      <c r="B27" s="19" t="s">
        <v>39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>
      <c r="A28" t="s">
        <v>26</v>
      </c>
      <c r="B28" s="19" t="s">
        <v>39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</row>
    <row r="29" spans="1:26">
      <c r="A29" t="s">
        <v>27</v>
      </c>
      <c r="B29" s="19" t="s">
        <v>39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</row>
    <row r="30" spans="1:26">
      <c r="A30" t="s">
        <v>28</v>
      </c>
      <c r="B30" s="19" t="s">
        <v>39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</row>
    <row r="31" spans="1:26">
      <c r="A31" t="s">
        <v>29</v>
      </c>
      <c r="B31" s="19" t="s">
        <v>39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</row>
    <row r="32" spans="1:26">
      <c r="A32" t="s">
        <v>30</v>
      </c>
      <c r="B32" s="19" t="s">
        <v>39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</row>
    <row r="33" spans="1:26">
      <c r="A33" t="s">
        <v>31</v>
      </c>
      <c r="B33" s="19" t="s">
        <v>39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</row>
    <row r="34" spans="1:26">
      <c r="A34" t="s">
        <v>32</v>
      </c>
      <c r="B34" s="19" t="s">
        <v>39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</row>
    <row r="35" spans="1:26">
      <c r="A35" t="s">
        <v>33</v>
      </c>
      <c r="B35" s="19" t="s">
        <v>39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</row>
    <row r="36" spans="1:26">
      <c r="A36" t="s">
        <v>34</v>
      </c>
      <c r="B36" s="19" t="s">
        <v>39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</row>
    <row r="37" spans="1:26">
      <c r="A37" t="s">
        <v>35</v>
      </c>
      <c r="B37" s="19" t="s">
        <v>39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="85" zoomScaleNormal="85" workbookViewId="0">
      <selection activeCell="A2" sqref="A2"/>
    </sheetView>
  </sheetViews>
  <sheetFormatPr defaultColWidth="9.140625" defaultRowHeight="15"/>
  <cols>
    <col min="1" max="1" width="10.85546875" style="19" bestFit="1" customWidth="1"/>
    <col min="2" max="2" width="20.28515625" style="19" bestFit="1" customWidth="1"/>
    <col min="3" max="16384" width="9.140625" style="19"/>
  </cols>
  <sheetData>
    <row r="1" spans="1:26"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</row>
    <row r="2" spans="1:26">
      <c r="A2" s="19" t="s">
        <v>24</v>
      </c>
      <c r="B2" t="s">
        <v>52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</row>
    <row r="3" spans="1:26">
      <c r="A3" s="19" t="s">
        <v>25</v>
      </c>
      <c r="B3" t="s">
        <v>52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1</v>
      </c>
      <c r="W3" s="19">
        <v>1</v>
      </c>
      <c r="X3" s="19">
        <v>1</v>
      </c>
      <c r="Y3" s="19">
        <v>1</v>
      </c>
      <c r="Z3" s="19">
        <v>1</v>
      </c>
    </row>
    <row r="4" spans="1:26">
      <c r="A4" s="19" t="s">
        <v>26</v>
      </c>
      <c r="B4" t="s">
        <v>52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O4" s="19">
        <v>1</v>
      </c>
      <c r="P4" s="19">
        <v>1</v>
      </c>
      <c r="Q4" s="19">
        <v>1</v>
      </c>
      <c r="R4" s="19">
        <v>1</v>
      </c>
      <c r="S4" s="19">
        <v>1</v>
      </c>
      <c r="T4" s="19">
        <v>1</v>
      </c>
      <c r="U4" s="19">
        <v>1</v>
      </c>
      <c r="V4" s="19">
        <v>1</v>
      </c>
      <c r="W4" s="19">
        <v>1</v>
      </c>
      <c r="X4" s="19">
        <v>1</v>
      </c>
      <c r="Y4" s="19">
        <v>1</v>
      </c>
      <c r="Z4" s="19">
        <v>1</v>
      </c>
    </row>
    <row r="5" spans="1:26">
      <c r="A5" s="19" t="s">
        <v>27</v>
      </c>
      <c r="B5" t="s">
        <v>52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O5" s="19">
        <v>1</v>
      </c>
      <c r="P5" s="19">
        <v>1</v>
      </c>
      <c r="Q5" s="19">
        <v>1</v>
      </c>
      <c r="R5" s="19">
        <v>1</v>
      </c>
      <c r="S5" s="19">
        <v>1</v>
      </c>
      <c r="T5" s="19">
        <v>1</v>
      </c>
      <c r="U5" s="19">
        <v>1</v>
      </c>
      <c r="V5" s="19">
        <v>1</v>
      </c>
      <c r="W5" s="19">
        <v>1</v>
      </c>
      <c r="X5" s="19">
        <v>1</v>
      </c>
      <c r="Y5" s="19">
        <v>1</v>
      </c>
      <c r="Z5" s="19">
        <v>1</v>
      </c>
    </row>
    <row r="6" spans="1:26">
      <c r="A6" s="19" t="s">
        <v>28</v>
      </c>
      <c r="B6" t="s">
        <v>52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</row>
    <row r="7" spans="1:26">
      <c r="A7" s="19" t="s">
        <v>29</v>
      </c>
      <c r="B7" t="s">
        <v>52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</row>
    <row r="8" spans="1:26">
      <c r="A8" s="19" t="s">
        <v>30</v>
      </c>
      <c r="B8" t="s">
        <v>52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</row>
    <row r="9" spans="1:26">
      <c r="A9" s="19" t="s">
        <v>31</v>
      </c>
      <c r="B9" t="s">
        <v>52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19">
        <v>1</v>
      </c>
      <c r="R9" s="19">
        <v>1</v>
      </c>
      <c r="S9" s="19">
        <v>1</v>
      </c>
      <c r="T9" s="19">
        <v>1</v>
      </c>
      <c r="U9" s="19">
        <v>1</v>
      </c>
      <c r="V9" s="19">
        <v>1</v>
      </c>
      <c r="W9" s="19">
        <v>1</v>
      </c>
      <c r="X9" s="19">
        <v>1</v>
      </c>
      <c r="Y9" s="19">
        <v>1</v>
      </c>
      <c r="Z9" s="19">
        <v>1</v>
      </c>
    </row>
    <row r="10" spans="1:26">
      <c r="A10" s="19" t="s">
        <v>32</v>
      </c>
      <c r="B10" t="s">
        <v>52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</row>
    <row r="11" spans="1:26">
      <c r="A11" s="19" t="s">
        <v>33</v>
      </c>
      <c r="B11" t="s">
        <v>52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9">
        <v>1</v>
      </c>
      <c r="P11" s="19">
        <v>1</v>
      </c>
      <c r="Q11" s="19">
        <v>1</v>
      </c>
      <c r="R11" s="19">
        <v>1</v>
      </c>
      <c r="S11" s="19">
        <v>1</v>
      </c>
      <c r="T11" s="19">
        <v>1</v>
      </c>
      <c r="U11" s="19">
        <v>1</v>
      </c>
      <c r="V11" s="19">
        <v>1</v>
      </c>
      <c r="W11" s="19">
        <v>1</v>
      </c>
      <c r="X11" s="19">
        <v>1</v>
      </c>
      <c r="Y11" s="19">
        <v>1</v>
      </c>
      <c r="Z11" s="19">
        <v>1</v>
      </c>
    </row>
    <row r="12" spans="1:26">
      <c r="A12" s="19" t="s">
        <v>34</v>
      </c>
      <c r="B12" t="s">
        <v>52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</row>
    <row r="13" spans="1:26">
      <c r="A13" s="19" t="s">
        <v>35</v>
      </c>
      <c r="B13" t="s">
        <v>52</v>
      </c>
      <c r="C13" s="19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s="19">
        <v>1</v>
      </c>
      <c r="Q13" s="19">
        <v>1</v>
      </c>
      <c r="R13" s="19">
        <v>1</v>
      </c>
      <c r="S13" s="19">
        <v>1</v>
      </c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</row>
    <row r="14" spans="1:26">
      <c r="A14" s="19" t="s">
        <v>24</v>
      </c>
      <c r="B14" t="s">
        <v>53</v>
      </c>
      <c r="C14" s="19">
        <v>1</v>
      </c>
      <c r="D14" s="19">
        <v>1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</row>
    <row r="15" spans="1:26">
      <c r="A15" s="19" t="s">
        <v>25</v>
      </c>
      <c r="B15" t="s">
        <v>53</v>
      </c>
      <c r="C15" s="19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</row>
    <row r="16" spans="1:26">
      <c r="A16" s="19" t="s">
        <v>26</v>
      </c>
      <c r="B16" t="s">
        <v>53</v>
      </c>
      <c r="C16" s="19">
        <v>1</v>
      </c>
      <c r="D16" s="19">
        <v>1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</row>
    <row r="17" spans="1:26">
      <c r="A17" s="19" t="s">
        <v>27</v>
      </c>
      <c r="B17" t="s">
        <v>53</v>
      </c>
      <c r="C17" s="19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</row>
    <row r="18" spans="1:26">
      <c r="A18" s="19" t="s">
        <v>28</v>
      </c>
      <c r="B18" t="s">
        <v>53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</row>
    <row r="19" spans="1:26">
      <c r="A19" s="19" t="s">
        <v>29</v>
      </c>
      <c r="B19" t="s">
        <v>53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9">
        <v>1</v>
      </c>
      <c r="O19" s="19">
        <v>1</v>
      </c>
      <c r="P19" s="19">
        <v>1</v>
      </c>
      <c r="Q19" s="19">
        <v>1</v>
      </c>
      <c r="R19" s="19">
        <v>1</v>
      </c>
      <c r="S19" s="19">
        <v>1</v>
      </c>
      <c r="T19" s="19">
        <v>1</v>
      </c>
      <c r="U19" s="19">
        <v>1</v>
      </c>
      <c r="V19" s="19">
        <v>1</v>
      </c>
      <c r="W19" s="19">
        <v>1</v>
      </c>
      <c r="X19" s="19">
        <v>1</v>
      </c>
      <c r="Y19" s="19">
        <v>1</v>
      </c>
      <c r="Z19" s="19">
        <v>1</v>
      </c>
    </row>
    <row r="20" spans="1:26">
      <c r="A20" s="19" t="s">
        <v>30</v>
      </c>
      <c r="B20" t="s">
        <v>53</v>
      </c>
      <c r="C20" s="19">
        <v>1</v>
      </c>
      <c r="D20" s="19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</row>
    <row r="21" spans="1:26">
      <c r="A21" s="19" t="s">
        <v>31</v>
      </c>
      <c r="B21" t="s">
        <v>53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19">
        <v>1</v>
      </c>
      <c r="Q21" s="19">
        <v>1</v>
      </c>
      <c r="R21" s="19">
        <v>1</v>
      </c>
      <c r="S21" s="19">
        <v>1</v>
      </c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1</v>
      </c>
      <c r="Z21" s="19">
        <v>1</v>
      </c>
    </row>
    <row r="22" spans="1:26">
      <c r="A22" s="19" t="s">
        <v>32</v>
      </c>
      <c r="B22" t="s">
        <v>53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1</v>
      </c>
      <c r="Q22" s="19">
        <v>1</v>
      </c>
      <c r="R22" s="19">
        <v>1</v>
      </c>
      <c r="S22" s="19">
        <v>1</v>
      </c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v>1</v>
      </c>
    </row>
    <row r="23" spans="1:26">
      <c r="A23" s="19" t="s">
        <v>33</v>
      </c>
      <c r="B23" t="s">
        <v>53</v>
      </c>
      <c r="C23" s="19">
        <v>1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19">
        <v>1</v>
      </c>
      <c r="P23" s="19">
        <v>1</v>
      </c>
      <c r="Q23" s="19">
        <v>1</v>
      </c>
      <c r="R23" s="19">
        <v>1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</row>
    <row r="24" spans="1:26">
      <c r="A24" s="19" t="s">
        <v>34</v>
      </c>
      <c r="B24" t="s">
        <v>53</v>
      </c>
      <c r="C24" s="19">
        <v>1</v>
      </c>
      <c r="D24" s="19">
        <v>1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19">
        <v>1</v>
      </c>
      <c r="O24" s="19">
        <v>1</v>
      </c>
      <c r="P24" s="19">
        <v>1</v>
      </c>
      <c r="Q24" s="19">
        <v>1</v>
      </c>
      <c r="R24" s="19">
        <v>1</v>
      </c>
      <c r="S24" s="19">
        <v>1</v>
      </c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</row>
    <row r="25" spans="1:26">
      <c r="A25" s="19" t="s">
        <v>35</v>
      </c>
      <c r="B25" t="s">
        <v>53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19">
        <v>1</v>
      </c>
      <c r="O25" s="19">
        <v>1</v>
      </c>
      <c r="P25" s="19">
        <v>1</v>
      </c>
      <c r="Q25" s="19">
        <v>1</v>
      </c>
      <c r="R25" s="19">
        <v>1</v>
      </c>
      <c r="S25" s="19">
        <v>1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9">
        <v>1</v>
      </c>
    </row>
    <row r="26" spans="1:26">
      <c r="A26" s="19" t="s">
        <v>24</v>
      </c>
      <c r="B26" t="s">
        <v>54</v>
      </c>
      <c r="C26" s="19">
        <v>1</v>
      </c>
      <c r="D26" s="19">
        <v>1</v>
      </c>
      <c r="E26" s="19">
        <v>1</v>
      </c>
      <c r="F26" s="19">
        <v>1</v>
      </c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19">
        <v>1</v>
      </c>
      <c r="O26" s="19">
        <v>1</v>
      </c>
      <c r="P26" s="19">
        <v>1</v>
      </c>
      <c r="Q26" s="19">
        <v>1</v>
      </c>
      <c r="R26" s="19">
        <v>1</v>
      </c>
      <c r="S26" s="19">
        <v>1</v>
      </c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9">
        <v>1</v>
      </c>
    </row>
    <row r="27" spans="1:26">
      <c r="A27" s="19" t="s">
        <v>25</v>
      </c>
      <c r="B27" t="s">
        <v>54</v>
      </c>
      <c r="C27" s="19">
        <v>1</v>
      </c>
      <c r="D27" s="19">
        <v>1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9">
        <v>1</v>
      </c>
      <c r="K27" s="19">
        <v>1</v>
      </c>
      <c r="L27" s="19">
        <v>1</v>
      </c>
      <c r="M27" s="19">
        <v>1</v>
      </c>
      <c r="N27" s="19">
        <v>1</v>
      </c>
      <c r="O27" s="19">
        <v>1</v>
      </c>
      <c r="P27" s="19">
        <v>1</v>
      </c>
      <c r="Q27" s="19">
        <v>1</v>
      </c>
      <c r="R27" s="19">
        <v>1</v>
      </c>
      <c r="S27" s="19">
        <v>1</v>
      </c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19">
        <v>1</v>
      </c>
      <c r="Z27" s="19">
        <v>1</v>
      </c>
    </row>
    <row r="28" spans="1:26">
      <c r="A28" s="19" t="s">
        <v>26</v>
      </c>
      <c r="B28" t="s">
        <v>54</v>
      </c>
      <c r="C28" s="19">
        <v>1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  <c r="M28" s="19">
        <v>1</v>
      </c>
      <c r="N28" s="19">
        <v>1</v>
      </c>
      <c r="O28" s="1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</row>
    <row r="29" spans="1:26">
      <c r="A29" s="19" t="s">
        <v>27</v>
      </c>
      <c r="B29" t="s">
        <v>54</v>
      </c>
      <c r="C29" s="19">
        <v>1</v>
      </c>
      <c r="D29" s="19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</row>
    <row r="30" spans="1:26">
      <c r="A30" s="19" t="s">
        <v>28</v>
      </c>
      <c r="B30" t="s">
        <v>54</v>
      </c>
      <c r="C30" s="19">
        <v>1</v>
      </c>
      <c r="D30" s="19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</row>
    <row r="31" spans="1:26">
      <c r="A31" s="19" t="s">
        <v>29</v>
      </c>
      <c r="B31" t="s">
        <v>54</v>
      </c>
      <c r="C31" s="19">
        <v>1</v>
      </c>
      <c r="D31" s="19">
        <v>1</v>
      </c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1</v>
      </c>
      <c r="M31" s="19">
        <v>1</v>
      </c>
      <c r="N31" s="19">
        <v>1</v>
      </c>
      <c r="O31" s="19">
        <v>1</v>
      </c>
      <c r="P31" s="19">
        <v>1</v>
      </c>
      <c r="Q31" s="19">
        <v>1</v>
      </c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</row>
    <row r="32" spans="1:26">
      <c r="A32" s="19" t="s">
        <v>30</v>
      </c>
      <c r="B32" t="s">
        <v>54</v>
      </c>
      <c r="C32" s="19">
        <v>1</v>
      </c>
      <c r="D32" s="19">
        <v>1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</row>
    <row r="33" spans="1:26">
      <c r="A33" s="19" t="s">
        <v>31</v>
      </c>
      <c r="B33" t="s">
        <v>54</v>
      </c>
      <c r="C33" s="19">
        <v>1</v>
      </c>
      <c r="D33" s="19">
        <v>1</v>
      </c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19">
        <v>1</v>
      </c>
      <c r="K33" s="19">
        <v>1</v>
      </c>
      <c r="L33" s="19">
        <v>1</v>
      </c>
      <c r="M33" s="19">
        <v>1</v>
      </c>
      <c r="N33" s="19">
        <v>1</v>
      </c>
      <c r="O33" s="19">
        <v>1</v>
      </c>
      <c r="P33" s="19">
        <v>1</v>
      </c>
      <c r="Q33" s="19">
        <v>1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</row>
    <row r="34" spans="1:26">
      <c r="A34" s="19" t="s">
        <v>32</v>
      </c>
      <c r="B34" t="s">
        <v>54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  <c r="N34" s="19">
        <v>1</v>
      </c>
      <c r="O34" s="19">
        <v>1</v>
      </c>
      <c r="P34" s="19">
        <v>1</v>
      </c>
      <c r="Q34" s="19">
        <v>1</v>
      </c>
      <c r="R34" s="19">
        <v>1</v>
      </c>
      <c r="S34" s="19">
        <v>1</v>
      </c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</row>
    <row r="35" spans="1:26">
      <c r="A35" s="19" t="s">
        <v>33</v>
      </c>
      <c r="B35" t="s">
        <v>54</v>
      </c>
      <c r="C35" s="19">
        <v>1</v>
      </c>
      <c r="D35" s="19">
        <v>1</v>
      </c>
      <c r="E35" s="19">
        <v>1</v>
      </c>
      <c r="F35" s="19">
        <v>1</v>
      </c>
      <c r="G35" s="19">
        <v>1</v>
      </c>
      <c r="H35" s="19">
        <v>1</v>
      </c>
      <c r="I35" s="19">
        <v>1</v>
      </c>
      <c r="J35" s="19">
        <v>1</v>
      </c>
      <c r="K35" s="19">
        <v>1</v>
      </c>
      <c r="L35" s="19">
        <v>1</v>
      </c>
      <c r="M35" s="19">
        <v>1</v>
      </c>
      <c r="N35" s="19">
        <v>1</v>
      </c>
      <c r="O35" s="19">
        <v>1</v>
      </c>
      <c r="P35" s="19">
        <v>1</v>
      </c>
      <c r="Q35" s="19">
        <v>1</v>
      </c>
      <c r="R35" s="19">
        <v>1</v>
      </c>
      <c r="S35" s="19">
        <v>1</v>
      </c>
      <c r="T35" s="19">
        <v>1</v>
      </c>
      <c r="U35" s="19">
        <v>1</v>
      </c>
      <c r="V35" s="19">
        <v>1</v>
      </c>
      <c r="W35" s="19">
        <v>1</v>
      </c>
      <c r="X35" s="19">
        <v>1</v>
      </c>
      <c r="Y35" s="19">
        <v>1</v>
      </c>
      <c r="Z35" s="19">
        <v>1</v>
      </c>
    </row>
    <row r="36" spans="1:26">
      <c r="A36" s="19" t="s">
        <v>34</v>
      </c>
      <c r="B36" t="s">
        <v>54</v>
      </c>
      <c r="C36" s="19">
        <v>1</v>
      </c>
      <c r="D36" s="19">
        <v>1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v>1</v>
      </c>
      <c r="N36" s="19">
        <v>1</v>
      </c>
      <c r="O36" s="19">
        <v>1</v>
      </c>
      <c r="P36" s="19">
        <v>1</v>
      </c>
      <c r="Q36" s="19">
        <v>1</v>
      </c>
      <c r="R36" s="19">
        <v>1</v>
      </c>
      <c r="S36" s="19">
        <v>1</v>
      </c>
      <c r="T36" s="19">
        <v>1</v>
      </c>
      <c r="U36" s="19">
        <v>1</v>
      </c>
      <c r="V36" s="19">
        <v>1</v>
      </c>
      <c r="W36" s="19">
        <v>1</v>
      </c>
      <c r="X36" s="19">
        <v>1</v>
      </c>
      <c r="Y36" s="19">
        <v>1</v>
      </c>
      <c r="Z36" s="19">
        <v>1</v>
      </c>
    </row>
    <row r="37" spans="1:26">
      <c r="A37" s="19" t="s">
        <v>35</v>
      </c>
      <c r="B37" t="s">
        <v>54</v>
      </c>
      <c r="C37" s="19">
        <v>1</v>
      </c>
      <c r="D37" s="19">
        <v>1</v>
      </c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19">
        <v>1</v>
      </c>
      <c r="M37" s="19">
        <v>1</v>
      </c>
      <c r="N37" s="19">
        <v>1</v>
      </c>
      <c r="O37" s="19">
        <v>1</v>
      </c>
      <c r="P37" s="19">
        <v>1</v>
      </c>
      <c r="Q37" s="19">
        <v>1</v>
      </c>
      <c r="R37" s="19">
        <v>1</v>
      </c>
      <c r="S37" s="19">
        <v>1</v>
      </c>
      <c r="T37" s="19">
        <v>1</v>
      </c>
      <c r="U37" s="19">
        <v>1</v>
      </c>
      <c r="V37" s="19">
        <v>1</v>
      </c>
      <c r="W37" s="19">
        <v>1</v>
      </c>
      <c r="X37" s="19">
        <v>1</v>
      </c>
      <c r="Y37" s="19">
        <v>1</v>
      </c>
      <c r="Z37" s="1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B6"/>
  <sheetViews>
    <sheetView workbookViewId="0">
      <selection activeCell="B27" sqref="B27"/>
    </sheetView>
  </sheetViews>
  <sheetFormatPr defaultColWidth="8.7109375" defaultRowHeight="15"/>
  <cols>
    <col min="1" max="1" width="20.5703125" bestFit="1" customWidth="1"/>
  </cols>
  <sheetData>
    <row r="1" spans="1:2">
      <c r="A1" s="10" t="s">
        <v>365</v>
      </c>
      <c r="B1">
        <v>0</v>
      </c>
    </row>
    <row r="2" spans="1:2">
      <c r="A2" s="10" t="s">
        <v>354</v>
      </c>
      <c r="B2">
        <v>2</v>
      </c>
    </row>
    <row r="3" spans="1:2">
      <c r="A3" s="10" t="s">
        <v>416</v>
      </c>
      <c r="B3">
        <v>0</v>
      </c>
    </row>
    <row r="4" spans="1:2">
      <c r="A4" s="16" t="s">
        <v>419</v>
      </c>
      <c r="B4">
        <v>0</v>
      </c>
    </row>
    <row r="5" spans="1:2">
      <c r="A5" s="16" t="s">
        <v>425</v>
      </c>
      <c r="B5">
        <v>0</v>
      </c>
    </row>
    <row r="6" spans="1:2">
      <c r="A6" s="19" t="s">
        <v>710</v>
      </c>
      <c r="B6" s="19">
        <v>0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2"/>
  <sheetViews>
    <sheetView workbookViewId="0"/>
  </sheetViews>
  <sheetFormatPr defaultColWidth="8.7109375" defaultRowHeight="15"/>
  <cols>
    <col min="1" max="1" width="9.140625" style="10"/>
  </cols>
  <sheetData>
    <row r="1" spans="1:6">
      <c r="B1" s="10" t="s">
        <v>268</v>
      </c>
      <c r="C1" s="10" t="s">
        <v>269</v>
      </c>
      <c r="D1" s="10" t="s">
        <v>270</v>
      </c>
      <c r="E1" s="10" t="s">
        <v>271</v>
      </c>
      <c r="F1" s="10" t="s">
        <v>272</v>
      </c>
    </row>
    <row r="2" spans="1:6">
      <c r="A2" s="10" t="s">
        <v>353</v>
      </c>
      <c r="B2" s="10">
        <v>0</v>
      </c>
      <c r="C2" s="10">
        <v>0</v>
      </c>
      <c r="D2" s="10">
        <v>0</v>
      </c>
      <c r="E2" s="10">
        <v>999</v>
      </c>
      <c r="F2" s="10">
        <v>999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4"/>
  <sheetViews>
    <sheetView workbookViewId="0">
      <selection activeCell="A3" sqref="A3"/>
    </sheetView>
  </sheetViews>
  <sheetFormatPr defaultColWidth="8.7109375" defaultRowHeight="15"/>
  <cols>
    <col min="1" max="1" width="12.85546875" bestFit="1" customWidth="1"/>
  </cols>
  <sheetData>
    <row r="1" spans="1:2">
      <c r="A1" t="s">
        <v>137</v>
      </c>
      <c r="B1">
        <v>1.46</v>
      </c>
    </row>
    <row r="2" spans="1:2">
      <c r="A2" t="s">
        <v>138</v>
      </c>
      <c r="B2">
        <v>0.44</v>
      </c>
    </row>
    <row r="3" spans="1:2">
      <c r="A3" t="s">
        <v>139</v>
      </c>
      <c r="B3">
        <v>0.44</v>
      </c>
    </row>
    <row r="4" spans="1:2">
      <c r="A4" t="s">
        <v>140</v>
      </c>
      <c r="B4">
        <v>0.44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Y13"/>
  <sheetViews>
    <sheetView workbookViewId="0">
      <selection activeCell="D32" sqref="D32"/>
    </sheetView>
  </sheetViews>
  <sheetFormatPr defaultColWidth="8.7109375" defaultRowHeight="15"/>
  <sheetData>
    <row r="1" spans="1:25">
      <c r="A1" s="2"/>
      <c r="B1">
        <v>1</v>
      </c>
      <c r="C1">
        <v>2</v>
      </c>
      <c r="D1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>
      <c r="A2" s="8" t="s">
        <v>24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4.0665729999999997E-2</v>
      </c>
      <c r="J2" s="10">
        <v>0.29309310799999999</v>
      </c>
      <c r="K2" s="10">
        <v>0.433609998</v>
      </c>
      <c r="L2" s="10">
        <v>0.587494234</v>
      </c>
      <c r="M2" s="10">
        <v>0.65589150500000004</v>
      </c>
      <c r="N2" s="10">
        <v>0.64228416799999999</v>
      </c>
      <c r="O2" s="10">
        <v>0.62371120199999996</v>
      </c>
      <c r="P2" s="10">
        <v>0.511961208</v>
      </c>
      <c r="Q2" s="10">
        <v>0.34110134800000003</v>
      </c>
      <c r="R2" s="10">
        <v>4.9231718000000001E-2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>
      <c r="A3" s="8" t="s">
        <v>25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8.9641500999999998E-2</v>
      </c>
      <c r="J3" s="10">
        <v>0.293792893</v>
      </c>
      <c r="K3" s="10">
        <v>0.46428260700000001</v>
      </c>
      <c r="L3" s="10">
        <v>0.51290973799999995</v>
      </c>
      <c r="M3" s="10">
        <v>0.59903058899999995</v>
      </c>
      <c r="N3" s="10">
        <v>0.58115371900000001</v>
      </c>
      <c r="O3" s="10">
        <v>0.59454881800000003</v>
      </c>
      <c r="P3" s="10">
        <v>0.50747050599999999</v>
      </c>
      <c r="Q3" s="10">
        <v>0.34309946600000002</v>
      </c>
      <c r="R3" s="10">
        <v>0.19328910699999999</v>
      </c>
      <c r="S3" s="10">
        <v>1.03593E-4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5">
      <c r="A4" s="8" t="s">
        <v>26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1.155255E-3</v>
      </c>
      <c r="I4" s="10">
        <v>0.20179383200000001</v>
      </c>
      <c r="J4" s="10">
        <v>0.422739792</v>
      </c>
      <c r="K4" s="10">
        <v>0.60114662500000005</v>
      </c>
      <c r="L4" s="10">
        <v>0.71079546999999998</v>
      </c>
      <c r="M4" s="10">
        <v>0.81973407600000003</v>
      </c>
      <c r="N4" s="10">
        <v>0.81768387499999995</v>
      </c>
      <c r="O4" s="10">
        <v>0.76249036699999995</v>
      </c>
      <c r="P4" s="10">
        <v>0.66265414300000003</v>
      </c>
      <c r="Q4" s="10">
        <v>0.46423579399999998</v>
      </c>
      <c r="R4" s="10">
        <v>0.24155557899999999</v>
      </c>
      <c r="S4" s="10">
        <v>5.7310399999999995E-4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>
      <c r="A5" s="8" t="s">
        <v>27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1.1113E-5</v>
      </c>
      <c r="H5" s="10">
        <v>3.9436553999999999E-2</v>
      </c>
      <c r="I5" s="10">
        <v>0.25174205900000002</v>
      </c>
      <c r="J5" s="10">
        <v>0.45389124400000003</v>
      </c>
      <c r="K5" s="10">
        <v>0.61323741399999998</v>
      </c>
      <c r="L5" s="10">
        <v>0.73195620500000003</v>
      </c>
      <c r="M5" s="10">
        <v>0.80892982099999999</v>
      </c>
      <c r="N5" s="10">
        <v>0.80867906599999995</v>
      </c>
      <c r="O5" s="10">
        <v>0.792854901</v>
      </c>
      <c r="P5" s="10">
        <v>0.64710994200000005</v>
      </c>
      <c r="Q5" s="10">
        <v>0.49410411599999998</v>
      </c>
      <c r="R5" s="10">
        <v>0.25436771400000002</v>
      </c>
      <c r="S5" s="10">
        <v>4.1796175999999997E-2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>
      <c r="A6" s="8" t="s">
        <v>28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8.9720900000000005E-4</v>
      </c>
      <c r="H6" s="10">
        <v>6.7892340999999995E-2</v>
      </c>
      <c r="I6" s="10">
        <v>0.23493897899999999</v>
      </c>
      <c r="J6" s="10">
        <v>0.41275349099999997</v>
      </c>
      <c r="K6" s="10">
        <v>0.57369289700000003</v>
      </c>
      <c r="L6" s="10">
        <v>0.70143881399999997</v>
      </c>
      <c r="M6" s="10">
        <v>0.76162972900000003</v>
      </c>
      <c r="N6" s="10">
        <v>0.77795521199999995</v>
      </c>
      <c r="O6" s="10">
        <v>0.73730127099999998</v>
      </c>
      <c r="P6" s="10">
        <v>0.60182937199999997</v>
      </c>
      <c r="Q6" s="10">
        <v>0.44034506000000001</v>
      </c>
      <c r="R6" s="10">
        <v>0.25397292399999999</v>
      </c>
      <c r="S6" s="10">
        <v>7.2307456000000006E-2</v>
      </c>
      <c r="T6" s="10">
        <v>2.38304E-4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>
      <c r="A7" s="8" t="s">
        <v>29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1.24058E-3</v>
      </c>
      <c r="H7" s="10">
        <v>3.4132424000000001E-2</v>
      </c>
      <c r="I7" s="10">
        <v>0.18371533100000001</v>
      </c>
      <c r="J7" s="10">
        <v>0.38662991200000002</v>
      </c>
      <c r="K7" s="10">
        <v>0.55925212700000004</v>
      </c>
      <c r="L7" s="10">
        <v>0.69934166399999997</v>
      </c>
      <c r="M7" s="10">
        <v>0.75782164100000005</v>
      </c>
      <c r="N7" s="10">
        <v>0.809922637</v>
      </c>
      <c r="O7" s="10">
        <v>0.75485339100000004</v>
      </c>
      <c r="P7" s="10">
        <v>0.63204982600000004</v>
      </c>
      <c r="Q7" s="10">
        <v>0.46466268300000002</v>
      </c>
      <c r="R7" s="10">
        <v>0.27136940900000001</v>
      </c>
      <c r="S7" s="10">
        <v>0.104134371</v>
      </c>
      <c r="T7" s="10">
        <v>4.16267E-4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5">
      <c r="A8" s="8" t="s">
        <v>30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1.5738200000000001E-3</v>
      </c>
      <c r="H8" s="10">
        <v>3.4579596999999997E-2</v>
      </c>
      <c r="I8" s="10">
        <v>0.19209161299999999</v>
      </c>
      <c r="J8" s="10">
        <v>0.34926443000000001</v>
      </c>
      <c r="K8" s="10">
        <v>0.52171297100000003</v>
      </c>
      <c r="L8" s="10">
        <v>0.685330734</v>
      </c>
      <c r="M8" s="10">
        <v>0.77273731599999995</v>
      </c>
      <c r="N8" s="10">
        <v>0.80770552200000001</v>
      </c>
      <c r="O8" s="10">
        <v>0.77743293999999996</v>
      </c>
      <c r="P8" s="10">
        <v>0.66112676999999997</v>
      </c>
      <c r="Q8" s="10">
        <v>0.50131938099999995</v>
      </c>
      <c r="R8" s="10">
        <v>0.29305071700000002</v>
      </c>
      <c r="S8" s="10">
        <v>0.12242357299999999</v>
      </c>
      <c r="T8" s="10">
        <v>2.02382E-4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</row>
    <row r="9" spans="1:25">
      <c r="A9" s="8" t="s">
        <v>31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8.9090000000000006E-6</v>
      </c>
      <c r="H9" s="10">
        <v>2.5661327000000001E-2</v>
      </c>
      <c r="I9" s="10">
        <v>0.218280894</v>
      </c>
      <c r="J9" s="10">
        <v>0.42601311200000003</v>
      </c>
      <c r="K9" s="10">
        <v>0.58947290799999996</v>
      </c>
      <c r="L9" s="10">
        <v>0.73541171400000005</v>
      </c>
      <c r="M9" s="10">
        <v>0.82339772899999997</v>
      </c>
      <c r="N9" s="10">
        <v>0.82664479700000004</v>
      </c>
      <c r="O9" s="10">
        <v>0.76630200500000001</v>
      </c>
      <c r="P9" s="10">
        <v>0.65280123000000001</v>
      </c>
      <c r="Q9" s="10">
        <v>0.468795411</v>
      </c>
      <c r="R9" s="10">
        <v>0.25315333299999998</v>
      </c>
      <c r="S9" s="10">
        <v>6.8604709E-2</v>
      </c>
      <c r="T9" s="10">
        <v>7.8809999999999996E-6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>
      <c r="A10" s="8" t="s">
        <v>32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1.4179149E-2</v>
      </c>
      <c r="I10" s="10">
        <v>0.201542002</v>
      </c>
      <c r="J10" s="10">
        <v>0.42996605900000001</v>
      </c>
      <c r="K10" s="10">
        <v>0.60305927800000003</v>
      </c>
      <c r="L10" s="10">
        <v>0.73098534699999995</v>
      </c>
      <c r="M10" s="10">
        <v>0.79903372100000003</v>
      </c>
      <c r="N10" s="10">
        <v>0.74801407399999997</v>
      </c>
      <c r="O10" s="10">
        <v>0.71529673900000001</v>
      </c>
      <c r="P10" s="10">
        <v>0.61272041099999996</v>
      </c>
      <c r="Q10" s="10">
        <v>0.42074320999999998</v>
      </c>
      <c r="R10" s="10">
        <v>0.21010868699999999</v>
      </c>
      <c r="S10" s="10">
        <v>2.30459E-4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>
      <c r="A11" s="8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7.5313530000000002E-3</v>
      </c>
      <c r="I11" s="10">
        <v>0.19911658700000001</v>
      </c>
      <c r="J11" s="10">
        <v>0.39388212500000003</v>
      </c>
      <c r="K11" s="10">
        <v>0.50900098699999996</v>
      </c>
      <c r="L11" s="10">
        <v>0.59609077099999996</v>
      </c>
      <c r="M11" s="10">
        <v>0.650523725</v>
      </c>
      <c r="N11" s="10">
        <v>0.69030229399999998</v>
      </c>
      <c r="O11" s="10">
        <v>0.60320826000000005</v>
      </c>
      <c r="P11" s="10">
        <v>0.48295638299999999</v>
      </c>
      <c r="Q11" s="10">
        <v>0.29319925699999999</v>
      </c>
      <c r="R11" s="10">
        <v>5.9559366000000002E-2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>
      <c r="A12" s="8" t="s">
        <v>34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5.6165999999999997E-5</v>
      </c>
      <c r="I12" s="10">
        <v>0.18162926400000001</v>
      </c>
      <c r="J12" s="10">
        <v>0.39736785800000002</v>
      </c>
      <c r="K12" s="10">
        <v>0.54992247000000005</v>
      </c>
      <c r="L12" s="10">
        <v>0.69198921700000005</v>
      </c>
      <c r="M12" s="10">
        <v>0.679598174</v>
      </c>
      <c r="N12" s="10">
        <v>0.68659138399999997</v>
      </c>
      <c r="O12" s="10">
        <v>0.60682107500000004</v>
      </c>
      <c r="P12" s="10">
        <v>0.47883748599999998</v>
      </c>
      <c r="Q12" s="10">
        <v>0.27828916300000001</v>
      </c>
      <c r="R12" s="10">
        <v>8.1066799999999998E-3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>
      <c r="A13" s="8" t="s">
        <v>35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0.11755504999999999</v>
      </c>
      <c r="J13" s="10">
        <v>0.33635896799999998</v>
      </c>
      <c r="K13" s="10">
        <v>0.50830114400000004</v>
      </c>
      <c r="L13" s="10">
        <v>0.60399072399999998</v>
      </c>
      <c r="M13" s="10">
        <v>0.63687967400000001</v>
      </c>
      <c r="N13" s="10">
        <v>0.60338073199999998</v>
      </c>
      <c r="O13" s="10">
        <v>0.55623949900000003</v>
      </c>
      <c r="P13" s="10">
        <v>0.42004762000000001</v>
      </c>
      <c r="Q13" s="10">
        <v>0.26657241500000001</v>
      </c>
      <c r="R13" s="10">
        <v>4.3953969999999997E-3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ColWidth="11.42578125" defaultRowHeight="15"/>
  <sheetData>
    <row r="1" spans="1:2">
      <c r="A1" s="37" t="s">
        <v>785</v>
      </c>
      <c r="B1" s="37">
        <v>18</v>
      </c>
    </row>
    <row r="2" spans="1:2">
      <c r="A2" s="37" t="s">
        <v>786</v>
      </c>
      <c r="B2" s="37">
        <v>22</v>
      </c>
    </row>
    <row r="3" spans="1:2">
      <c r="A3" s="37" t="s">
        <v>787</v>
      </c>
      <c r="B3" s="38">
        <v>5.6699999999999998E-8</v>
      </c>
    </row>
    <row r="4" spans="1:2">
      <c r="A4" s="37" t="s">
        <v>788</v>
      </c>
      <c r="B4" s="37">
        <v>0.67500000000000004</v>
      </c>
    </row>
    <row r="5" spans="1:2">
      <c r="A5" s="37" t="s">
        <v>789</v>
      </c>
      <c r="B5" s="37">
        <v>-3.5122</v>
      </c>
    </row>
    <row r="6" spans="1:2">
      <c r="A6" s="37" t="s">
        <v>790</v>
      </c>
      <c r="B6" s="37">
        <v>-2.1399999999999999E-2</v>
      </c>
    </row>
    <row r="7" spans="1:2">
      <c r="A7" s="37" t="s">
        <v>791</v>
      </c>
      <c r="B7" s="37">
        <v>0</v>
      </c>
    </row>
    <row r="8" spans="1:2">
      <c r="A8" s="37" t="s">
        <v>792</v>
      </c>
      <c r="B8" s="37">
        <v>0</v>
      </c>
    </row>
    <row r="9" spans="1:2">
      <c r="A9" s="37" t="s">
        <v>793</v>
      </c>
      <c r="B9" s="37">
        <v>0</v>
      </c>
    </row>
  </sheetData>
  <pageMargins left="0.7" right="0.7" top="0.78740157499999996" bottom="0.78740157499999996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I26" sqref="I26"/>
    </sheetView>
  </sheetViews>
  <sheetFormatPr defaultColWidth="11.42578125" defaultRowHeight="15"/>
  <sheetData>
    <row r="1" spans="1:25">
      <c r="A1" s="39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>
        <v>7</v>
      </c>
      <c r="I1" s="39">
        <v>8</v>
      </c>
      <c r="J1" s="39">
        <v>9</v>
      </c>
      <c r="K1" s="39">
        <v>10</v>
      </c>
      <c r="L1" s="39">
        <v>11</v>
      </c>
      <c r="M1" s="39">
        <v>12</v>
      </c>
      <c r="N1" s="39">
        <v>13</v>
      </c>
      <c r="O1" s="39">
        <v>14</v>
      </c>
      <c r="P1" s="39">
        <v>15</v>
      </c>
      <c r="Q1" s="39">
        <v>16</v>
      </c>
      <c r="R1" s="39">
        <v>17</v>
      </c>
      <c r="S1" s="39">
        <v>18</v>
      </c>
      <c r="T1" s="39">
        <v>19</v>
      </c>
      <c r="U1" s="39">
        <v>20</v>
      </c>
      <c r="V1" s="39">
        <v>21</v>
      </c>
      <c r="W1" s="39">
        <v>22</v>
      </c>
      <c r="X1" s="39">
        <v>23</v>
      </c>
      <c r="Y1" s="39">
        <v>24</v>
      </c>
    </row>
    <row r="2" spans="1:25">
      <c r="A2" s="40" t="s">
        <v>24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4.0665729999999997E-2</v>
      </c>
      <c r="J2" s="39">
        <v>0.29309310799999999</v>
      </c>
      <c r="K2" s="39">
        <v>0.433609998</v>
      </c>
      <c r="L2" s="39">
        <v>0.587494234</v>
      </c>
      <c r="M2" s="39">
        <v>0.65589150500000004</v>
      </c>
      <c r="N2" s="39">
        <v>0.64228416799999999</v>
      </c>
      <c r="O2" s="39">
        <v>0.62371120199999996</v>
      </c>
      <c r="P2" s="39">
        <v>0.511961208</v>
      </c>
      <c r="Q2" s="39">
        <v>0.34110134800000003</v>
      </c>
      <c r="R2" s="39">
        <v>4.9231718000000001E-2</v>
      </c>
      <c r="S2" s="39">
        <v>0</v>
      </c>
      <c r="T2" s="39">
        <v>0</v>
      </c>
      <c r="U2" s="39">
        <v>0</v>
      </c>
      <c r="V2" s="39">
        <v>0</v>
      </c>
      <c r="W2" s="39">
        <v>0</v>
      </c>
      <c r="X2" s="39">
        <v>0</v>
      </c>
      <c r="Y2" s="39">
        <v>0</v>
      </c>
    </row>
    <row r="3" spans="1:25">
      <c r="A3" s="40" t="s">
        <v>25</v>
      </c>
      <c r="B3" s="39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8.9641500999999998E-2</v>
      </c>
      <c r="J3" s="39">
        <v>0.293792893</v>
      </c>
      <c r="K3" s="39">
        <v>0.46428260700000001</v>
      </c>
      <c r="L3" s="39">
        <v>0.51290973799999995</v>
      </c>
      <c r="M3" s="39">
        <v>0.59903058899999995</v>
      </c>
      <c r="N3" s="39">
        <v>0.58115371900000001</v>
      </c>
      <c r="O3" s="39">
        <v>0.59454881800000003</v>
      </c>
      <c r="P3" s="39">
        <v>0.50747050599999999</v>
      </c>
      <c r="Q3" s="39">
        <v>0.34309946600000002</v>
      </c>
      <c r="R3" s="39">
        <v>0.19328910699999999</v>
      </c>
      <c r="S3" s="39">
        <v>1.03593E-4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</row>
    <row r="4" spans="1:25">
      <c r="A4" s="40" t="s">
        <v>26</v>
      </c>
      <c r="B4" s="39">
        <v>0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1.155255E-3</v>
      </c>
      <c r="I4" s="39">
        <v>0.20179383200000001</v>
      </c>
      <c r="J4" s="39">
        <v>0.422739792</v>
      </c>
      <c r="K4" s="39">
        <v>0.60114662500000005</v>
      </c>
      <c r="L4" s="39">
        <v>0.71079546999999998</v>
      </c>
      <c r="M4" s="39">
        <v>0.81973407600000003</v>
      </c>
      <c r="N4" s="39">
        <v>0.81768387499999995</v>
      </c>
      <c r="O4" s="39">
        <v>0.76249036699999995</v>
      </c>
      <c r="P4" s="39">
        <v>0.66265414300000003</v>
      </c>
      <c r="Q4" s="39">
        <v>0.46423579399999998</v>
      </c>
      <c r="R4" s="39">
        <v>0.24155557899999999</v>
      </c>
      <c r="S4" s="39">
        <v>5.7310399999999995E-4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</row>
    <row r="5" spans="1:25">
      <c r="A5" s="40" t="s">
        <v>27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1.1113E-5</v>
      </c>
      <c r="H5" s="39">
        <v>3.9436553999999999E-2</v>
      </c>
      <c r="I5" s="39">
        <v>0.25174205900000002</v>
      </c>
      <c r="J5" s="39">
        <v>0.45389124400000003</v>
      </c>
      <c r="K5" s="39">
        <v>0.61323741399999998</v>
      </c>
      <c r="L5" s="39">
        <v>0.73195620500000003</v>
      </c>
      <c r="M5" s="39">
        <v>0.80892982099999999</v>
      </c>
      <c r="N5" s="39">
        <v>0.80867906599999995</v>
      </c>
      <c r="O5" s="39">
        <v>0.792854901</v>
      </c>
      <c r="P5" s="39">
        <v>0.64710994200000005</v>
      </c>
      <c r="Q5" s="39">
        <v>0.49410411599999998</v>
      </c>
      <c r="R5" s="39">
        <v>0.25436771400000002</v>
      </c>
      <c r="S5" s="39">
        <v>4.1796175999999997E-2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</row>
    <row r="6" spans="1:25">
      <c r="A6" s="40" t="s">
        <v>28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8.9720900000000005E-4</v>
      </c>
      <c r="H6" s="39">
        <v>6.7892340999999995E-2</v>
      </c>
      <c r="I6" s="39">
        <v>0.23493897899999999</v>
      </c>
      <c r="J6" s="39">
        <v>0.41275349099999997</v>
      </c>
      <c r="K6" s="39">
        <v>0.57369289700000003</v>
      </c>
      <c r="L6" s="39">
        <v>0.70143881399999997</v>
      </c>
      <c r="M6" s="39">
        <v>0.76162972900000003</v>
      </c>
      <c r="N6" s="39">
        <v>0.77795521199999995</v>
      </c>
      <c r="O6" s="39">
        <v>0.73730127099999998</v>
      </c>
      <c r="P6" s="39">
        <v>0.60182937199999997</v>
      </c>
      <c r="Q6" s="39">
        <v>0.44034506000000001</v>
      </c>
      <c r="R6" s="39">
        <v>0.25397292399999999</v>
      </c>
      <c r="S6" s="39">
        <v>7.2307456000000006E-2</v>
      </c>
      <c r="T6" s="39">
        <v>2.38304E-4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</row>
    <row r="7" spans="1:25">
      <c r="A7" s="40" t="s">
        <v>29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1.24058E-3</v>
      </c>
      <c r="H7" s="39">
        <v>3.4132424000000001E-2</v>
      </c>
      <c r="I7" s="39">
        <v>0.18371533100000001</v>
      </c>
      <c r="J7" s="39">
        <v>0.38662991200000002</v>
      </c>
      <c r="K7" s="39">
        <v>0.55925212700000004</v>
      </c>
      <c r="L7" s="39">
        <v>0.69934166399999997</v>
      </c>
      <c r="M7" s="39">
        <v>0.75782164100000005</v>
      </c>
      <c r="N7" s="39">
        <v>0.809922637</v>
      </c>
      <c r="O7" s="39">
        <v>0.75485339100000004</v>
      </c>
      <c r="P7" s="39">
        <v>0.63204982600000004</v>
      </c>
      <c r="Q7" s="39">
        <v>0.46466268300000002</v>
      </c>
      <c r="R7" s="39">
        <v>0.27136940900000001</v>
      </c>
      <c r="S7" s="39">
        <v>0.104134371</v>
      </c>
      <c r="T7" s="39">
        <v>4.16267E-4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</row>
    <row r="8" spans="1:25">
      <c r="A8" s="40" t="s">
        <v>30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1.5738200000000001E-3</v>
      </c>
      <c r="H8" s="39">
        <v>3.4579596999999997E-2</v>
      </c>
      <c r="I8" s="39">
        <v>0.19209161299999999</v>
      </c>
      <c r="J8" s="39">
        <v>0.34926443000000001</v>
      </c>
      <c r="K8" s="39">
        <v>0.52171297100000003</v>
      </c>
      <c r="L8" s="39">
        <v>0.685330734</v>
      </c>
      <c r="M8" s="39">
        <v>0.77273731599999995</v>
      </c>
      <c r="N8" s="39">
        <v>0.80770552200000001</v>
      </c>
      <c r="O8" s="39">
        <v>0.77743293999999996</v>
      </c>
      <c r="P8" s="39">
        <v>0.66112676999999997</v>
      </c>
      <c r="Q8" s="39">
        <v>0.50131938099999995</v>
      </c>
      <c r="R8" s="39">
        <v>0.29305071700000002</v>
      </c>
      <c r="S8" s="39">
        <v>0.12242357299999999</v>
      </c>
      <c r="T8" s="39">
        <v>2.02382E-4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</row>
    <row r="9" spans="1:25">
      <c r="A9" s="40" t="s">
        <v>31</v>
      </c>
      <c r="B9" s="39">
        <v>0</v>
      </c>
      <c r="C9" s="39">
        <v>0</v>
      </c>
      <c r="D9" s="39">
        <v>0</v>
      </c>
      <c r="E9" s="39">
        <v>0</v>
      </c>
      <c r="F9" s="39">
        <v>0</v>
      </c>
      <c r="G9" s="39">
        <v>8.9090000000000006E-6</v>
      </c>
      <c r="H9" s="39">
        <v>2.5661327000000001E-2</v>
      </c>
      <c r="I9" s="39">
        <v>0.218280894</v>
      </c>
      <c r="J9" s="39">
        <v>0.42601311200000003</v>
      </c>
      <c r="K9" s="39">
        <v>0.58947290799999996</v>
      </c>
      <c r="L9" s="39">
        <v>0.73541171400000005</v>
      </c>
      <c r="M9" s="39">
        <v>0.82339772899999997</v>
      </c>
      <c r="N9" s="39">
        <v>0.82664479700000004</v>
      </c>
      <c r="O9" s="39">
        <v>0.76630200500000001</v>
      </c>
      <c r="P9" s="39">
        <v>0.65280123000000001</v>
      </c>
      <c r="Q9" s="39">
        <v>0.468795411</v>
      </c>
      <c r="R9" s="39">
        <v>0.25315333299999998</v>
      </c>
      <c r="S9" s="39">
        <v>6.8604709E-2</v>
      </c>
      <c r="T9" s="39">
        <v>7.8809999999999996E-6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</row>
    <row r="10" spans="1:25">
      <c r="A10" s="40" t="s">
        <v>32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1.4179149E-2</v>
      </c>
      <c r="I10" s="39">
        <v>0.201542002</v>
      </c>
      <c r="J10" s="39">
        <v>0.42996605900000001</v>
      </c>
      <c r="K10" s="39">
        <v>0.60305927800000003</v>
      </c>
      <c r="L10" s="39">
        <v>0.73098534699999995</v>
      </c>
      <c r="M10" s="39">
        <v>0.79903372100000003</v>
      </c>
      <c r="N10" s="39">
        <v>0.74801407399999997</v>
      </c>
      <c r="O10" s="39">
        <v>0.71529673900000001</v>
      </c>
      <c r="P10" s="39">
        <v>0.61272041099999996</v>
      </c>
      <c r="Q10" s="39">
        <v>0.42074320999999998</v>
      </c>
      <c r="R10" s="39">
        <v>0.21010868699999999</v>
      </c>
      <c r="S10" s="39">
        <v>2.30459E-4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</row>
    <row r="11" spans="1:25">
      <c r="A11" s="40" t="s">
        <v>33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7.5313530000000002E-3</v>
      </c>
      <c r="I11" s="39">
        <v>0.19911658700000001</v>
      </c>
      <c r="J11" s="39">
        <v>0.39388212500000003</v>
      </c>
      <c r="K11" s="39">
        <v>0.50900098699999996</v>
      </c>
      <c r="L11" s="39">
        <v>0.59609077099999996</v>
      </c>
      <c r="M11" s="39">
        <v>0.650523725</v>
      </c>
      <c r="N11" s="39">
        <v>0.69030229399999998</v>
      </c>
      <c r="O11" s="39">
        <v>0.60320826000000005</v>
      </c>
      <c r="P11" s="39">
        <v>0.48295638299999999</v>
      </c>
      <c r="Q11" s="39">
        <v>0.29319925699999999</v>
      </c>
      <c r="R11" s="39">
        <v>5.9559366000000002E-2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</row>
    <row r="12" spans="1:25">
      <c r="A12" s="40" t="s">
        <v>34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5.6165999999999997E-5</v>
      </c>
      <c r="I12" s="39">
        <v>0.18162926400000001</v>
      </c>
      <c r="J12" s="39">
        <v>0.39736785800000002</v>
      </c>
      <c r="K12" s="39">
        <v>0.54992247000000005</v>
      </c>
      <c r="L12" s="39">
        <v>0.69198921700000005</v>
      </c>
      <c r="M12" s="39">
        <v>0.679598174</v>
      </c>
      <c r="N12" s="39">
        <v>0.68659138399999997</v>
      </c>
      <c r="O12" s="39">
        <v>0.60682107500000004</v>
      </c>
      <c r="P12" s="39">
        <v>0.47883748599999998</v>
      </c>
      <c r="Q12" s="39">
        <v>0.27828916300000001</v>
      </c>
      <c r="R12" s="39">
        <v>8.1066799999999998E-3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</row>
    <row r="13" spans="1:25">
      <c r="A13" s="40" t="s">
        <v>35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0.11755504999999999</v>
      </c>
      <c r="J13" s="39">
        <v>0.33635896799999998</v>
      </c>
      <c r="K13" s="39">
        <v>0.50830114400000004</v>
      </c>
      <c r="L13" s="39">
        <v>0.60399072399999998</v>
      </c>
      <c r="M13" s="39">
        <v>0.63687967400000001</v>
      </c>
      <c r="N13" s="39">
        <v>0.60338073199999998</v>
      </c>
      <c r="O13" s="39">
        <v>0.55623949900000003</v>
      </c>
      <c r="P13" s="39">
        <v>0.42004762000000001</v>
      </c>
      <c r="Q13" s="39">
        <v>0.26657241500000001</v>
      </c>
      <c r="R13" s="39">
        <v>4.3953969999999997E-3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</row>
  </sheetData>
  <pageMargins left="0.7" right="0.7" top="0.78740157499999996" bottom="0.78740157499999996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sqref="A1:Y13"/>
    </sheetView>
  </sheetViews>
  <sheetFormatPr defaultRowHeight="15"/>
  <cols>
    <col min="1" max="16384" width="9.140625" style="39"/>
  </cols>
  <sheetData>
    <row r="1" spans="1:25"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>
        <v>7</v>
      </c>
      <c r="I1" s="39">
        <v>8</v>
      </c>
      <c r="J1" s="39">
        <v>9</v>
      </c>
      <c r="K1" s="39">
        <v>10</v>
      </c>
      <c r="L1" s="39">
        <v>11</v>
      </c>
      <c r="M1" s="39">
        <v>12</v>
      </c>
      <c r="N1" s="39">
        <v>13</v>
      </c>
      <c r="O1" s="39">
        <v>14</v>
      </c>
      <c r="P1" s="39">
        <v>15</v>
      </c>
      <c r="Q1" s="39">
        <v>16</v>
      </c>
      <c r="R1" s="39">
        <v>17</v>
      </c>
      <c r="S1" s="39">
        <v>18</v>
      </c>
      <c r="T1" s="39">
        <v>19</v>
      </c>
      <c r="U1" s="39">
        <v>20</v>
      </c>
      <c r="V1" s="39">
        <v>21</v>
      </c>
      <c r="W1" s="39">
        <v>22</v>
      </c>
      <c r="X1" s="39">
        <v>23</v>
      </c>
      <c r="Y1" s="39">
        <v>24</v>
      </c>
    </row>
    <row r="2" spans="1:25">
      <c r="A2" s="39" t="s">
        <v>24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6.3410055981323599E-3</v>
      </c>
      <c r="J2" s="39">
        <v>0.171231595482918</v>
      </c>
      <c r="K2" s="39">
        <v>0.306013242755939</v>
      </c>
      <c r="L2" s="39">
        <v>0.37901379367098598</v>
      </c>
      <c r="M2" s="39">
        <v>0.44279407110636398</v>
      </c>
      <c r="N2" s="39">
        <v>0.493050387361891</v>
      </c>
      <c r="O2" s="39">
        <v>0.53218155180358395</v>
      </c>
      <c r="P2" s="39">
        <v>0.39919098928095598</v>
      </c>
      <c r="Q2" s="39">
        <v>0.32690372192467698</v>
      </c>
      <c r="R2" s="39">
        <v>4.8870408891629399E-2</v>
      </c>
      <c r="S2" s="39">
        <v>0</v>
      </c>
      <c r="T2" s="39">
        <v>0</v>
      </c>
      <c r="U2" s="39">
        <v>0</v>
      </c>
      <c r="V2" s="39">
        <v>0</v>
      </c>
      <c r="W2" s="39">
        <v>0</v>
      </c>
      <c r="X2" s="39">
        <v>0</v>
      </c>
      <c r="Y2" s="39">
        <v>0</v>
      </c>
    </row>
    <row r="3" spans="1:25">
      <c r="A3" s="39" t="s">
        <v>25</v>
      </c>
      <c r="B3" s="39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4.5102297635262302E-4</v>
      </c>
      <c r="I3" s="39">
        <v>4.9339166056001901E-2</v>
      </c>
      <c r="J3" s="39">
        <v>0.208533484077017</v>
      </c>
      <c r="K3" s="39">
        <v>0.34273037816799401</v>
      </c>
      <c r="L3" s="39">
        <v>0.53319023773445295</v>
      </c>
      <c r="M3" s="39">
        <v>0.59218580291133405</v>
      </c>
      <c r="N3" s="39">
        <v>0.61327871772960296</v>
      </c>
      <c r="O3" s="39">
        <v>0.61385363074076205</v>
      </c>
      <c r="P3" s="39">
        <v>0.54462997616362796</v>
      </c>
      <c r="Q3" s="39">
        <v>0.39879120260883899</v>
      </c>
      <c r="R3" s="39">
        <v>0.20848735600891999</v>
      </c>
      <c r="S3" s="39">
        <v>3.2440839895731099E-2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</row>
    <row r="4" spans="1:25">
      <c r="A4" s="39" t="s">
        <v>26</v>
      </c>
      <c r="B4" s="39">
        <v>0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7.3686523794242497E-3</v>
      </c>
      <c r="I4" s="39">
        <v>0.13064736874862901</v>
      </c>
      <c r="J4" s="39">
        <v>0.28298430241762301</v>
      </c>
      <c r="K4" s="39">
        <v>0.45714112687515202</v>
      </c>
      <c r="L4" s="39">
        <v>0.58350769150959803</v>
      </c>
      <c r="M4" s="39">
        <v>0.68873083432868198</v>
      </c>
      <c r="N4" s="39">
        <v>0.70041079350732205</v>
      </c>
      <c r="O4" s="39">
        <v>0.688566832207408</v>
      </c>
      <c r="P4" s="39">
        <v>0.55292805103653497</v>
      </c>
      <c r="Q4" s="39">
        <v>0.43729034110445397</v>
      </c>
      <c r="R4" s="39">
        <v>0.25822998342446302</v>
      </c>
      <c r="S4" s="39">
        <v>6.8414967730960494E-2</v>
      </c>
      <c r="T4" s="39">
        <v>3.6260525132095E-4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</row>
    <row r="5" spans="1:25">
      <c r="A5" s="39" t="s">
        <v>27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5.2133392738432399E-2</v>
      </c>
      <c r="I5" s="39">
        <v>0.19384593333099301</v>
      </c>
      <c r="J5" s="39">
        <v>0.360707305131518</v>
      </c>
      <c r="K5" s="39">
        <v>0.558871190193724</v>
      </c>
      <c r="L5" s="39">
        <v>0.62896680334265498</v>
      </c>
      <c r="M5" s="39">
        <v>0.738747869375319</v>
      </c>
      <c r="N5" s="39">
        <v>0.71099251518640805</v>
      </c>
      <c r="O5" s="39">
        <v>0.69118559960158699</v>
      </c>
      <c r="P5" s="39">
        <v>0.57390389224628602</v>
      </c>
      <c r="Q5" s="39">
        <v>0.44403544308036602</v>
      </c>
      <c r="R5" s="39">
        <v>0.29449924318536502</v>
      </c>
      <c r="S5" s="39">
        <v>0.17239316272715599</v>
      </c>
      <c r="T5" s="39">
        <v>7.4071491188400004E-3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</row>
    <row r="6" spans="1:25">
      <c r="A6" s="39" t="s">
        <v>28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8.7801822046127895E-2</v>
      </c>
      <c r="I6" s="39">
        <v>0.219666969107119</v>
      </c>
      <c r="J6" s="39">
        <v>0.377361625153814</v>
      </c>
      <c r="K6" s="39">
        <v>0.52891180010299599</v>
      </c>
      <c r="L6" s="39">
        <v>0.66483343674300499</v>
      </c>
      <c r="M6" s="39">
        <v>0.71036268846504202</v>
      </c>
      <c r="N6" s="39">
        <v>0.67000775051097605</v>
      </c>
      <c r="O6" s="39">
        <v>0.64885079007958801</v>
      </c>
      <c r="P6" s="39">
        <v>0.56136749845857903</v>
      </c>
      <c r="Q6" s="39">
        <v>0.439603972282061</v>
      </c>
      <c r="R6" s="39">
        <v>0.26873672431601298</v>
      </c>
      <c r="S6" s="39">
        <v>0.11731509775754199</v>
      </c>
      <c r="T6" s="39">
        <v>2.8466065692608799E-2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</row>
    <row r="7" spans="1:25">
      <c r="A7" s="39" t="s">
        <v>29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8.8033692431784105E-2</v>
      </c>
      <c r="I7" s="39">
        <v>0.227808573745446</v>
      </c>
      <c r="J7" s="39">
        <v>0.40208507760689199</v>
      </c>
      <c r="K7" s="39">
        <v>0.51939300445638803</v>
      </c>
      <c r="L7" s="39">
        <v>0.63345048568167694</v>
      </c>
      <c r="M7" s="39">
        <v>0.70216683560237603</v>
      </c>
      <c r="N7" s="39">
        <v>0.73358639627901701</v>
      </c>
      <c r="O7" s="39">
        <v>0.71247044068334697</v>
      </c>
      <c r="P7" s="39">
        <v>0.61998315058936504</v>
      </c>
      <c r="Q7" s="39">
        <v>0.480207047175713</v>
      </c>
      <c r="R7" s="39">
        <v>0.31535314053612401</v>
      </c>
      <c r="S7" s="39">
        <v>0.15659190116200999</v>
      </c>
      <c r="T7" s="39">
        <v>4.8937814799215197E-2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</row>
    <row r="8" spans="1:25">
      <c r="A8" s="39" t="s">
        <v>30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5.8311195623459301E-2</v>
      </c>
      <c r="I8" s="39">
        <v>0.21687423503647199</v>
      </c>
      <c r="J8" s="39">
        <v>0.383367180448553</v>
      </c>
      <c r="K8" s="39">
        <v>0.51779119112624095</v>
      </c>
      <c r="L8" s="39">
        <v>0.65890244780665697</v>
      </c>
      <c r="M8" s="39">
        <v>0.75037963057906598</v>
      </c>
      <c r="N8" s="39">
        <v>0.76406706032043803</v>
      </c>
      <c r="O8" s="39">
        <v>0.76589623810782004</v>
      </c>
      <c r="P8" s="39">
        <v>0.67971838093063097</v>
      </c>
      <c r="Q8" s="39">
        <v>0.53451099285474701</v>
      </c>
      <c r="R8" s="39">
        <v>0.35986980033314198</v>
      </c>
      <c r="S8" s="39">
        <v>0.166879903972905</v>
      </c>
      <c r="T8" s="39">
        <v>4.49014243067484E-2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</row>
    <row r="9" spans="1:25">
      <c r="A9" s="39" t="s">
        <v>31</v>
      </c>
      <c r="B9" s="39">
        <v>0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5.67266806367938E-2</v>
      </c>
      <c r="I9" s="39">
        <v>0.17697371811457899</v>
      </c>
      <c r="J9" s="39">
        <v>0.37762016179720698</v>
      </c>
      <c r="K9" s="39">
        <v>0.53328006001001704</v>
      </c>
      <c r="L9" s="39">
        <v>0.66043053794740803</v>
      </c>
      <c r="M9" s="39">
        <v>0.74814765828490304</v>
      </c>
      <c r="N9" s="39">
        <v>0.78986870007560095</v>
      </c>
      <c r="O9" s="39">
        <v>0.73998197950544498</v>
      </c>
      <c r="P9" s="39">
        <v>0.659662074373909</v>
      </c>
      <c r="Q9" s="39">
        <v>0.51403177570154601</v>
      </c>
      <c r="R9" s="39">
        <v>0.32154265650252101</v>
      </c>
      <c r="S9" s="39">
        <v>0.14393229888556899</v>
      </c>
      <c r="T9" s="39">
        <v>2.2432701940770999E-2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</row>
    <row r="10" spans="1:25">
      <c r="A10" s="39" t="s">
        <v>32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3.2343384625824402E-2</v>
      </c>
      <c r="I10" s="39">
        <v>0.17789296436377799</v>
      </c>
      <c r="J10" s="39">
        <v>0.34018540356115701</v>
      </c>
      <c r="K10" s="39">
        <v>0.55295949860973403</v>
      </c>
      <c r="L10" s="39">
        <v>0.724937665596879</v>
      </c>
      <c r="M10" s="39">
        <v>0.83711527013972897</v>
      </c>
      <c r="N10" s="39">
        <v>0.82794171823190799</v>
      </c>
      <c r="O10" s="39">
        <v>0.78077695089997701</v>
      </c>
      <c r="P10" s="39">
        <v>0.66176345167695905</v>
      </c>
      <c r="Q10" s="39">
        <v>0.48749272474238903</v>
      </c>
      <c r="R10" s="39">
        <v>0.27538526808557101</v>
      </c>
      <c r="S10" s="39">
        <v>7.6468608126328594E-2</v>
      </c>
      <c r="T10" s="39">
        <v>1.09104577447146E-4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</row>
    <row r="11" spans="1:25">
      <c r="A11" s="39" t="s">
        <v>33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8.0490849018980404E-3</v>
      </c>
      <c r="I11" s="39">
        <v>0.16727854636817399</v>
      </c>
      <c r="J11" s="39">
        <v>0.34300920391798001</v>
      </c>
      <c r="K11" s="39">
        <v>0.43414811602804898</v>
      </c>
      <c r="L11" s="39">
        <v>0.58495406191140997</v>
      </c>
      <c r="M11" s="39">
        <v>0.63733272037442901</v>
      </c>
      <c r="N11" s="39">
        <v>0.69952039624006401</v>
      </c>
      <c r="O11" s="39">
        <v>0.63415166004619505</v>
      </c>
      <c r="P11" s="39">
        <v>0.53247221126099498</v>
      </c>
      <c r="Q11" s="39">
        <v>0.37161900170575701</v>
      </c>
      <c r="R11" s="39">
        <v>0.15661646106362101</v>
      </c>
      <c r="S11" s="39">
        <v>4.8019359754628401E-3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</row>
    <row r="12" spans="1:25">
      <c r="A12" s="39" t="s">
        <v>34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9.2485065345353404E-2</v>
      </c>
      <c r="J12" s="39">
        <v>0.25475949822127197</v>
      </c>
      <c r="K12" s="39">
        <v>0.41050351702030202</v>
      </c>
      <c r="L12" s="39">
        <v>0.54374843208724699</v>
      </c>
      <c r="M12" s="39">
        <v>0.59030744939396995</v>
      </c>
      <c r="N12" s="39">
        <v>0.54982278721700995</v>
      </c>
      <c r="O12" s="39">
        <v>0.54007495600788102</v>
      </c>
      <c r="P12" s="39">
        <v>0.37177374748646702</v>
      </c>
      <c r="Q12" s="39">
        <v>0.24866528227938201</v>
      </c>
      <c r="R12" s="39">
        <v>2.81782122385862E-2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</row>
    <row r="13" spans="1:25">
      <c r="A13" s="39" t="s">
        <v>35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2.6150747659289399E-2</v>
      </c>
      <c r="J13" s="39">
        <v>0.21835943116984199</v>
      </c>
      <c r="K13" s="39">
        <v>0.39159953937199099</v>
      </c>
      <c r="L13" s="39">
        <v>0.48173630102661102</v>
      </c>
      <c r="M13" s="39">
        <v>0.56664670811131201</v>
      </c>
      <c r="N13" s="39">
        <v>0.56577905317133903</v>
      </c>
      <c r="O13" s="39">
        <v>0.53211281381792297</v>
      </c>
      <c r="P13" s="39">
        <v>0.40173220547793898</v>
      </c>
      <c r="Q13" s="39">
        <v>0.26723292845846303</v>
      </c>
      <c r="R13" s="39">
        <v>5.0645447944623501E-2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B1"/>
  <sheetViews>
    <sheetView zoomScaleNormal="100" workbookViewId="0">
      <selection activeCell="U9" sqref="U9"/>
    </sheetView>
  </sheetViews>
  <sheetFormatPr defaultColWidth="9.140625" defaultRowHeight="15"/>
  <cols>
    <col min="1" max="1" width="25.5703125" style="10" bestFit="1" customWidth="1"/>
    <col min="2" max="2" width="10" style="10" bestFit="1" customWidth="1"/>
    <col min="3" max="16384" width="9.140625" style="10"/>
  </cols>
  <sheetData>
    <row r="1" spans="1:2">
      <c r="A1" s="10" t="s">
        <v>353</v>
      </c>
      <c r="B1" s="10">
        <v>9999999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B8"/>
  <sheetViews>
    <sheetView zoomScaleNormal="100" workbookViewId="0"/>
  </sheetViews>
  <sheetFormatPr defaultColWidth="8.7109375" defaultRowHeight="15"/>
  <cols>
    <col min="1" max="1" width="27.85546875" bestFit="1" customWidth="1"/>
  </cols>
  <sheetData>
    <row r="1" spans="1:2">
      <c r="A1" t="s">
        <v>129</v>
      </c>
      <c r="B1">
        <v>0</v>
      </c>
    </row>
    <row r="2" spans="1:2">
      <c r="A2" t="s">
        <v>130</v>
      </c>
      <c r="B2">
        <v>1</v>
      </c>
    </row>
    <row r="3" spans="1:2">
      <c r="A3" t="s">
        <v>131</v>
      </c>
      <c r="B3">
        <v>0.05</v>
      </c>
    </row>
    <row r="4" spans="1:2">
      <c r="A4" t="s">
        <v>132</v>
      </c>
      <c r="B4">
        <v>0.6</v>
      </c>
    </row>
    <row r="5" spans="1:2">
      <c r="A5" t="s">
        <v>133</v>
      </c>
      <c r="B5">
        <v>0.42499999999999999</v>
      </c>
    </row>
    <row r="6" spans="1:2">
      <c r="A6" t="s">
        <v>136</v>
      </c>
      <c r="B6">
        <v>0.4</v>
      </c>
    </row>
    <row r="7" spans="1:2">
      <c r="A7" t="s">
        <v>134</v>
      </c>
      <c r="B7">
        <v>0.25</v>
      </c>
    </row>
    <row r="8" spans="1:2">
      <c r="A8" t="s">
        <v>135</v>
      </c>
      <c r="B8">
        <v>3.175E-2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Y13"/>
  <sheetViews>
    <sheetView topLeftCell="J1" workbookViewId="0">
      <selection activeCell="B2" sqref="B2:Y13"/>
    </sheetView>
  </sheetViews>
  <sheetFormatPr defaultColWidth="9.140625" defaultRowHeight="15"/>
  <cols>
    <col min="1" max="16384" width="9.140625" style="11"/>
  </cols>
  <sheetData>
    <row r="1" spans="1: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</row>
    <row r="2" spans="1:25">
      <c r="A2" s="11" t="s">
        <v>24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</row>
    <row r="3" spans="1:25">
      <c r="A3" s="11" t="s">
        <v>25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</row>
    <row r="4" spans="1:25">
      <c r="A4" s="11" t="s">
        <v>26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</row>
    <row r="5" spans="1:25">
      <c r="A5" s="11" t="s">
        <v>27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</row>
    <row r="6" spans="1:25">
      <c r="A6" s="11" t="s">
        <v>28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</row>
    <row r="7" spans="1:25">
      <c r="A7" s="11" t="s">
        <v>29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</row>
    <row r="8" spans="1:25">
      <c r="A8" s="11" t="s">
        <v>30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</row>
    <row r="9" spans="1:25">
      <c r="A9" s="11" t="s">
        <v>31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</row>
    <row r="10" spans="1:25">
      <c r="A10" s="11" t="s">
        <v>32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</row>
    <row r="11" spans="1:25">
      <c r="A11" s="11" t="s">
        <v>33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</row>
    <row r="12" spans="1:25">
      <c r="A12" s="11" t="s">
        <v>34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</row>
    <row r="13" spans="1:25">
      <c r="A13" s="11" t="s">
        <v>35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B2"/>
  <sheetViews>
    <sheetView workbookViewId="0">
      <selection activeCell="F18" sqref="F18"/>
    </sheetView>
  </sheetViews>
  <sheetFormatPr defaultColWidth="8.7109375" defaultRowHeight="15"/>
  <cols>
    <col min="1" max="1" width="9.140625" style="10"/>
    <col min="2" max="2" width="11.28515625" bestFit="1" customWidth="1"/>
  </cols>
  <sheetData>
    <row r="1" spans="1:2" s="10" customFormat="1">
      <c r="B1" t="s">
        <v>36</v>
      </c>
    </row>
    <row r="2" spans="1:2">
      <c r="A2" s="10" t="s">
        <v>353</v>
      </c>
      <c r="B2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6"/>
  <sheetViews>
    <sheetView workbookViewId="0"/>
  </sheetViews>
  <sheetFormatPr defaultColWidth="8.7109375" defaultRowHeight="15"/>
  <cols>
    <col min="1" max="1" width="15.5703125" bestFit="1" customWidth="1"/>
  </cols>
  <sheetData>
    <row r="1" spans="1:2">
      <c r="A1" s="19" t="s">
        <v>355</v>
      </c>
      <c r="B1">
        <v>1</v>
      </c>
    </row>
    <row r="2" spans="1:2">
      <c r="A2" s="19" t="s">
        <v>384</v>
      </c>
      <c r="B2">
        <v>1000</v>
      </c>
    </row>
    <row r="3" spans="1:2">
      <c r="A3" s="19" t="s">
        <v>385</v>
      </c>
      <c r="B3">
        <v>12</v>
      </c>
    </row>
    <row r="4" spans="1:2">
      <c r="A4" s="19" t="s">
        <v>379</v>
      </c>
      <c r="B4" s="10">
        <v>1</v>
      </c>
    </row>
    <row r="5" spans="1:2">
      <c r="A5" s="19" t="s">
        <v>443</v>
      </c>
      <c r="B5">
        <v>1</v>
      </c>
    </row>
    <row r="6" spans="1:2">
      <c r="A6" s="19" t="s">
        <v>444</v>
      </c>
      <c r="B6">
        <v>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B8"/>
  <sheetViews>
    <sheetView zoomScaleNormal="100" workbookViewId="0">
      <selection activeCell="K29" sqref="K29"/>
    </sheetView>
  </sheetViews>
  <sheetFormatPr defaultColWidth="8.7109375" defaultRowHeight="15"/>
  <cols>
    <col min="1" max="1" width="30.42578125" customWidth="1"/>
  </cols>
  <sheetData>
    <row r="1" spans="1:2">
      <c r="A1" t="s">
        <v>207</v>
      </c>
      <c r="B1">
        <v>50</v>
      </c>
    </row>
    <row r="2" spans="1:2">
      <c r="A2" t="s">
        <v>208</v>
      </c>
      <c r="B2">
        <v>1250000</v>
      </c>
    </row>
    <row r="3" spans="1:2">
      <c r="A3" t="s">
        <v>209</v>
      </c>
      <c r="B3">
        <v>2650</v>
      </c>
    </row>
    <row r="4" spans="1:2">
      <c r="A4" t="s">
        <v>210</v>
      </c>
      <c r="B4">
        <v>0</v>
      </c>
    </row>
    <row r="5" spans="1:2">
      <c r="A5" t="s">
        <v>211</v>
      </c>
      <c r="B5">
        <v>10</v>
      </c>
    </row>
    <row r="6" spans="1:2">
      <c r="A6" s="12" t="s">
        <v>417</v>
      </c>
      <c r="B6">
        <v>1.05</v>
      </c>
    </row>
    <row r="7" spans="1:2">
      <c r="A7" s="12" t="s">
        <v>418</v>
      </c>
      <c r="B7">
        <v>0</v>
      </c>
    </row>
    <row r="8" spans="1:2">
      <c r="A8" s="16" t="s">
        <v>427</v>
      </c>
      <c r="B8">
        <v>20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E2"/>
  <sheetViews>
    <sheetView workbookViewId="0"/>
  </sheetViews>
  <sheetFormatPr defaultColWidth="9.140625" defaultRowHeight="15"/>
  <cols>
    <col min="1" max="1" width="7.5703125" style="10" bestFit="1" customWidth="1"/>
    <col min="2" max="2" width="16.140625" style="10" bestFit="1" customWidth="1"/>
    <col min="3" max="3" width="19.28515625" style="10" bestFit="1" customWidth="1"/>
    <col min="4" max="4" width="10.28515625" style="10" bestFit="1" customWidth="1"/>
    <col min="5" max="5" width="4.42578125" style="10" bestFit="1" customWidth="1"/>
    <col min="6" max="16384" width="9.140625" style="10"/>
  </cols>
  <sheetData>
    <row r="1" spans="1:5">
      <c r="B1" s="10" t="s">
        <v>294</v>
      </c>
      <c r="C1" s="10" t="s">
        <v>275</v>
      </c>
      <c r="D1" s="10" t="s">
        <v>293</v>
      </c>
      <c r="E1" s="10" t="s">
        <v>283</v>
      </c>
    </row>
    <row r="2" spans="1:5">
      <c r="A2" s="10" t="s">
        <v>353</v>
      </c>
      <c r="B2" s="10">
        <v>0</v>
      </c>
      <c r="C2" s="10">
        <v>0</v>
      </c>
      <c r="D2" s="10">
        <v>0</v>
      </c>
      <c r="E2" s="10">
        <v>0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B5"/>
  <sheetViews>
    <sheetView workbookViewId="0">
      <selection activeCell="E4" sqref="E4"/>
    </sheetView>
  </sheetViews>
  <sheetFormatPr defaultColWidth="8.7109375" defaultRowHeight="15"/>
  <cols>
    <col min="1" max="1" width="14.5703125" bestFit="1" customWidth="1"/>
    <col min="2" max="2" width="10" bestFit="1" customWidth="1"/>
  </cols>
  <sheetData>
    <row r="1" spans="1:2">
      <c r="A1" t="s">
        <v>348</v>
      </c>
      <c r="B1">
        <v>3600</v>
      </c>
    </row>
    <row r="2" spans="1:2">
      <c r="A2" t="s">
        <v>349</v>
      </c>
      <c r="B2">
        <v>5000000</v>
      </c>
    </row>
    <row r="3" spans="1:2">
      <c r="A3" s="10" t="s">
        <v>350</v>
      </c>
      <c r="B3" s="10">
        <v>0.02</v>
      </c>
    </row>
    <row r="4" spans="1:2">
      <c r="A4" s="10" t="s">
        <v>351</v>
      </c>
      <c r="B4" s="10">
        <v>0.05</v>
      </c>
    </row>
    <row r="5" spans="1:2">
      <c r="A5" t="s">
        <v>352</v>
      </c>
      <c r="B5">
        <v>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8" sqref="E8"/>
    </sheetView>
  </sheetViews>
  <sheetFormatPr defaultColWidth="8.7109375" defaultRowHeight="15"/>
  <cols>
    <col min="1" max="1" width="23.28515625" style="39" bestFit="1" customWidth="1"/>
    <col min="2" max="2" width="8.7109375" style="39"/>
    <col min="3" max="3" width="12.28515625" style="39" bestFit="1" customWidth="1"/>
    <col min="4" max="4" width="8.7109375" style="39"/>
    <col min="5" max="5" width="17.7109375" style="39" bestFit="1" customWidth="1"/>
    <col min="6" max="6" width="17.7109375" style="39" customWidth="1"/>
    <col min="7" max="7" width="26.5703125" style="39" bestFit="1" customWidth="1"/>
    <col min="8" max="8" width="16.140625" style="39" bestFit="1" customWidth="1"/>
    <col min="9" max="16384" width="8.7109375" style="39"/>
  </cols>
  <sheetData>
    <row r="1" spans="1:8">
      <c r="B1" s="39" t="s">
        <v>165</v>
      </c>
      <c r="C1" s="39" t="s">
        <v>166</v>
      </c>
      <c r="D1" s="39" t="s">
        <v>167</v>
      </c>
      <c r="E1" s="39" t="s">
        <v>835</v>
      </c>
      <c r="F1" s="39" t="s">
        <v>836</v>
      </c>
      <c r="G1" s="39" t="s">
        <v>417</v>
      </c>
      <c r="H1" s="39" t="s">
        <v>522</v>
      </c>
    </row>
    <row r="2" spans="1:8">
      <c r="A2" s="39" t="s">
        <v>168</v>
      </c>
      <c r="B2" s="39">
        <v>2500</v>
      </c>
      <c r="C2" s="39">
        <v>2500</v>
      </c>
      <c r="D2" s="39">
        <v>30</v>
      </c>
      <c r="E2" s="39">
        <v>0</v>
      </c>
      <c r="F2" s="39">
        <v>5.0000000000000001E-3</v>
      </c>
      <c r="G2" s="39">
        <v>1.05</v>
      </c>
      <c r="H2" s="39">
        <v>0</v>
      </c>
    </row>
    <row r="3" spans="1:8">
      <c r="A3" s="39" t="s">
        <v>169</v>
      </c>
      <c r="B3" s="39">
        <v>2140</v>
      </c>
      <c r="C3" s="39">
        <v>2140</v>
      </c>
      <c r="D3" s="39">
        <v>15</v>
      </c>
      <c r="E3" s="39">
        <v>0</v>
      </c>
      <c r="F3" s="39">
        <v>5.0000000000000001E-3</v>
      </c>
      <c r="G3" s="39">
        <v>0</v>
      </c>
      <c r="H3" s="39">
        <v>0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" sqref="F2:F9"/>
    </sheetView>
  </sheetViews>
  <sheetFormatPr defaultColWidth="8.7109375" defaultRowHeight="15"/>
  <cols>
    <col min="1" max="1" width="23.28515625" style="39" bestFit="1" customWidth="1"/>
    <col min="2" max="2" width="8.7109375" style="39"/>
    <col min="3" max="3" width="12.28515625" style="39" bestFit="1" customWidth="1"/>
    <col min="4" max="4" width="8.7109375" style="39"/>
    <col min="5" max="5" width="17.7109375" style="39" bestFit="1" customWidth="1"/>
    <col min="6" max="6" width="26.5703125" style="39" bestFit="1" customWidth="1"/>
    <col min="7" max="7" width="16.140625" style="39" bestFit="1" customWidth="1"/>
    <col min="8" max="16384" width="8.7109375" style="39"/>
  </cols>
  <sheetData>
    <row r="1" spans="1:8">
      <c r="B1" s="39" t="s">
        <v>165</v>
      </c>
      <c r="C1" s="39" t="s">
        <v>166</v>
      </c>
      <c r="D1" s="39" t="s">
        <v>167</v>
      </c>
      <c r="E1" s="39" t="s">
        <v>835</v>
      </c>
      <c r="F1" s="39" t="s">
        <v>836</v>
      </c>
      <c r="G1" s="39" t="s">
        <v>417</v>
      </c>
      <c r="H1" s="39" t="s">
        <v>522</v>
      </c>
    </row>
    <row r="2" spans="1:8">
      <c r="A2" s="39" t="s">
        <v>170</v>
      </c>
      <c r="B2" s="39">
        <v>500</v>
      </c>
      <c r="C2" s="39">
        <v>500</v>
      </c>
      <c r="D2" s="39">
        <v>5</v>
      </c>
      <c r="E2" s="39">
        <v>0</v>
      </c>
      <c r="F2" s="39">
        <v>5.0000000000000001E-3</v>
      </c>
      <c r="G2" s="39">
        <v>1.05</v>
      </c>
      <c r="H2" s="39">
        <v>0</v>
      </c>
    </row>
    <row r="3" spans="1:8">
      <c r="A3" s="39" t="s">
        <v>721</v>
      </c>
      <c r="B3" s="14">
        <v>0</v>
      </c>
      <c r="C3" s="14">
        <v>2000</v>
      </c>
      <c r="D3" s="14">
        <v>15</v>
      </c>
      <c r="E3" s="14">
        <v>10</v>
      </c>
      <c r="F3" s="39">
        <v>5.0000000000000001E-3</v>
      </c>
      <c r="G3" s="14">
        <v>0</v>
      </c>
      <c r="H3" s="14">
        <v>0</v>
      </c>
    </row>
    <row r="4" spans="1:8">
      <c r="A4" s="14" t="s">
        <v>722</v>
      </c>
      <c r="B4" s="14">
        <v>0</v>
      </c>
      <c r="C4" s="14">
        <v>15</v>
      </c>
      <c r="D4" s="14">
        <v>30</v>
      </c>
      <c r="E4" s="14">
        <v>0</v>
      </c>
      <c r="F4" s="39">
        <v>5.0000000000000001E-3</v>
      </c>
      <c r="G4" s="14">
        <v>0</v>
      </c>
      <c r="H4" s="14">
        <v>0</v>
      </c>
    </row>
    <row r="5" spans="1:8">
      <c r="A5" s="39" t="s">
        <v>171</v>
      </c>
      <c r="B5" s="39">
        <v>10000</v>
      </c>
      <c r="C5" s="39">
        <v>50</v>
      </c>
      <c r="D5" s="39">
        <v>17</v>
      </c>
      <c r="E5" s="39">
        <v>0</v>
      </c>
      <c r="F5" s="39">
        <v>5.0000000000000001E-3</v>
      </c>
      <c r="G5" s="39">
        <v>0</v>
      </c>
      <c r="H5" s="14">
        <v>0</v>
      </c>
    </row>
    <row r="6" spans="1:8">
      <c r="A6" s="39" t="s">
        <v>172</v>
      </c>
      <c r="B6" s="39">
        <v>10000</v>
      </c>
      <c r="C6" s="39">
        <v>50</v>
      </c>
      <c r="D6" s="39">
        <v>17</v>
      </c>
      <c r="E6" s="39">
        <v>0</v>
      </c>
      <c r="F6" s="39">
        <v>5.0000000000000001E-3</v>
      </c>
      <c r="G6" s="39">
        <v>0</v>
      </c>
      <c r="H6" s="14">
        <v>0</v>
      </c>
    </row>
    <row r="7" spans="1:8">
      <c r="A7" s="39" t="s">
        <v>173</v>
      </c>
      <c r="B7" s="39">
        <v>0</v>
      </c>
      <c r="C7" s="39">
        <v>220</v>
      </c>
      <c r="D7" s="39">
        <v>10</v>
      </c>
      <c r="E7" s="39">
        <v>0</v>
      </c>
      <c r="F7" s="39">
        <v>5.0000000000000001E-3</v>
      </c>
      <c r="G7" s="39">
        <v>0</v>
      </c>
      <c r="H7" s="14">
        <v>0</v>
      </c>
    </row>
    <row r="8" spans="1:8">
      <c r="A8" s="39" t="s">
        <v>174</v>
      </c>
      <c r="B8" s="39">
        <v>0</v>
      </c>
      <c r="C8" s="39">
        <v>2125</v>
      </c>
      <c r="D8" s="39">
        <v>10</v>
      </c>
      <c r="E8" s="39">
        <v>0</v>
      </c>
      <c r="F8" s="39">
        <v>5.0000000000000001E-3</v>
      </c>
      <c r="G8" s="39">
        <v>0</v>
      </c>
      <c r="H8" s="14">
        <v>0</v>
      </c>
    </row>
    <row r="9" spans="1:8">
      <c r="A9" s="39" t="s">
        <v>177</v>
      </c>
      <c r="B9" s="39">
        <v>100</v>
      </c>
      <c r="C9" s="39">
        <v>5</v>
      </c>
      <c r="D9" s="39">
        <v>1</v>
      </c>
      <c r="E9" s="39">
        <v>0</v>
      </c>
      <c r="F9" s="39">
        <v>5.0000000000000001E-3</v>
      </c>
      <c r="G9" s="39">
        <v>0</v>
      </c>
      <c r="H9" s="14">
        <v>0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:F5"/>
    </sheetView>
  </sheetViews>
  <sheetFormatPr defaultColWidth="8.7109375" defaultRowHeight="15"/>
  <cols>
    <col min="1" max="1" width="23.28515625" style="39" bestFit="1" customWidth="1"/>
    <col min="2" max="2" width="8.7109375" style="39"/>
    <col min="3" max="3" width="12.28515625" style="39" bestFit="1" customWidth="1"/>
    <col min="4" max="4" width="8.7109375" style="39"/>
    <col min="5" max="5" width="17.7109375" style="39" bestFit="1" customWidth="1"/>
    <col min="6" max="6" width="17.7109375" style="39" customWidth="1"/>
    <col min="7" max="16384" width="8.7109375" style="39"/>
  </cols>
  <sheetData>
    <row r="1" spans="1:6">
      <c r="B1" s="39" t="s">
        <v>165</v>
      </c>
      <c r="C1" s="39" t="s">
        <v>166</v>
      </c>
      <c r="D1" s="39" t="s">
        <v>167</v>
      </c>
      <c r="E1" s="39" t="s">
        <v>835</v>
      </c>
      <c r="F1" s="39" t="s">
        <v>836</v>
      </c>
    </row>
    <row r="2" spans="1:6">
      <c r="A2" s="39" t="s">
        <v>175</v>
      </c>
      <c r="B2" s="39">
        <v>250</v>
      </c>
      <c r="C2" s="39">
        <v>250</v>
      </c>
      <c r="D2" s="39">
        <v>20</v>
      </c>
      <c r="E2" s="39">
        <v>0</v>
      </c>
      <c r="F2" s="39">
        <v>5.0000000000000001E-3</v>
      </c>
    </row>
    <row r="3" spans="1:6">
      <c r="A3" s="39" t="s">
        <v>176</v>
      </c>
      <c r="B3" s="39">
        <v>93912</v>
      </c>
      <c r="C3" s="39">
        <v>753.74</v>
      </c>
      <c r="D3" s="39">
        <v>20</v>
      </c>
      <c r="E3" s="39">
        <v>2.0699999999999998</v>
      </c>
      <c r="F3" s="39">
        <v>5.0000000000000001E-3</v>
      </c>
    </row>
    <row r="4" spans="1:6">
      <c r="A4" s="39" t="s">
        <v>178</v>
      </c>
      <c r="B4" s="39">
        <v>0</v>
      </c>
      <c r="C4" s="39">
        <v>70</v>
      </c>
      <c r="D4" s="39">
        <v>10</v>
      </c>
      <c r="E4" s="39">
        <v>0.52</v>
      </c>
      <c r="F4" s="39">
        <v>5.0000000000000001E-3</v>
      </c>
    </row>
    <row r="5" spans="1:6">
      <c r="A5" s="39" t="s">
        <v>179</v>
      </c>
      <c r="B5" s="39">
        <v>0</v>
      </c>
      <c r="C5" s="39">
        <v>79.739999999999995</v>
      </c>
      <c r="D5" s="39">
        <v>10</v>
      </c>
      <c r="E5" s="39">
        <v>0.32</v>
      </c>
      <c r="F5" s="39">
        <v>5.0000000000000001E-3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" sqref="G1:L1048576"/>
    </sheetView>
  </sheetViews>
  <sheetFormatPr defaultColWidth="8.7109375" defaultRowHeight="15"/>
  <cols>
    <col min="1" max="1" width="8.7109375" style="39"/>
    <col min="2" max="2" width="28.42578125" style="39" customWidth="1"/>
    <col min="3" max="3" width="11.28515625" style="39" bestFit="1" customWidth="1"/>
    <col min="4" max="4" width="20.140625" style="39" bestFit="1" customWidth="1"/>
    <col min="5" max="5" width="10.28515625" style="39" bestFit="1" customWidth="1"/>
    <col min="6" max="6" width="4.42578125" style="39" bestFit="1" customWidth="1"/>
    <col min="7" max="16384" width="8.7109375" style="39"/>
  </cols>
  <sheetData>
    <row r="1" spans="1:6">
      <c r="A1" s="14"/>
      <c r="B1" s="14"/>
      <c r="C1" s="14" t="s">
        <v>292</v>
      </c>
      <c r="D1" s="14" t="s">
        <v>198</v>
      </c>
      <c r="E1" s="14" t="s">
        <v>293</v>
      </c>
      <c r="F1" s="14" t="s">
        <v>283</v>
      </c>
    </row>
    <row r="2" spans="1:6">
      <c r="A2" s="14" t="str">
        <f>CONCATENATE("node",CEILING((ROW(A2)-1)/2,1))</f>
        <v>node1</v>
      </c>
      <c r="B2" s="14" t="s">
        <v>168</v>
      </c>
      <c r="C2" s="14">
        <v>1</v>
      </c>
      <c r="D2" s="14">
        <v>0</v>
      </c>
      <c r="E2" s="14">
        <v>0</v>
      </c>
      <c r="F2" s="14">
        <v>0</v>
      </c>
    </row>
    <row r="3" spans="1:6">
      <c r="A3" s="14" t="str">
        <f>CONCATENATE("node",CEILING((ROW(A3)-1)/2,1))</f>
        <v>node1</v>
      </c>
      <c r="B3" s="14" t="s">
        <v>169</v>
      </c>
      <c r="C3" s="14">
        <v>1</v>
      </c>
      <c r="D3" s="14">
        <v>0</v>
      </c>
      <c r="E3" s="14">
        <v>0</v>
      </c>
      <c r="F3" s="14">
        <v>0</v>
      </c>
    </row>
  </sheetData>
  <conditionalFormatting sqref="C2:F3"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1" sqref="G1:O1048576"/>
    </sheetView>
  </sheetViews>
  <sheetFormatPr defaultColWidth="8.7109375" defaultRowHeight="15"/>
  <cols>
    <col min="1" max="1" width="8.7109375" style="39"/>
    <col min="2" max="2" width="28.42578125" style="39" customWidth="1"/>
    <col min="3" max="3" width="11.28515625" style="39" bestFit="1" customWidth="1"/>
    <col min="4" max="4" width="20.140625" style="39" bestFit="1" customWidth="1"/>
    <col min="5" max="5" width="10.28515625" style="39" bestFit="1" customWidth="1"/>
    <col min="6" max="6" width="4.42578125" style="39" bestFit="1" customWidth="1"/>
    <col min="7" max="16384" width="8.7109375" style="39"/>
  </cols>
  <sheetData>
    <row r="1" spans="1:6">
      <c r="A1" s="14"/>
      <c r="B1" s="14"/>
      <c r="C1" s="14" t="s">
        <v>292</v>
      </c>
      <c r="D1" s="14" t="s">
        <v>198</v>
      </c>
      <c r="E1" s="14" t="s">
        <v>293</v>
      </c>
      <c r="F1" s="14" t="s">
        <v>283</v>
      </c>
    </row>
    <row r="2" spans="1:6">
      <c r="A2" s="14" t="str">
        <f>CONCATENATE("node",CEILING((ROW(A2)-1)/8,1))</f>
        <v>node1</v>
      </c>
      <c r="B2" s="14" t="s">
        <v>170</v>
      </c>
      <c r="C2" s="14">
        <v>1</v>
      </c>
      <c r="D2" s="14">
        <v>0</v>
      </c>
      <c r="E2" s="14">
        <v>0</v>
      </c>
      <c r="F2" s="14">
        <v>0</v>
      </c>
    </row>
    <row r="3" spans="1:6">
      <c r="A3" s="14" t="str">
        <f t="shared" ref="A3:A9" si="0">CONCATENATE("node",CEILING((ROW(A3)-1)/8,1))</f>
        <v>node1</v>
      </c>
      <c r="B3" s="14" t="s">
        <v>722</v>
      </c>
      <c r="C3" s="14">
        <v>1</v>
      </c>
      <c r="D3" s="14">
        <v>0</v>
      </c>
      <c r="E3" s="14">
        <v>0</v>
      </c>
      <c r="F3" s="14">
        <v>0</v>
      </c>
    </row>
    <row r="4" spans="1:6">
      <c r="A4" s="14" t="str">
        <f t="shared" si="0"/>
        <v>node1</v>
      </c>
      <c r="B4" s="14" t="s">
        <v>721</v>
      </c>
      <c r="C4" s="14">
        <v>1</v>
      </c>
      <c r="D4" s="14">
        <v>0</v>
      </c>
      <c r="E4" s="14">
        <v>0</v>
      </c>
      <c r="F4" s="14">
        <v>0</v>
      </c>
    </row>
    <row r="5" spans="1:6">
      <c r="A5" s="14" t="str">
        <f t="shared" si="0"/>
        <v>node1</v>
      </c>
      <c r="B5" s="14" t="s">
        <v>171</v>
      </c>
      <c r="C5" s="14">
        <v>1</v>
      </c>
      <c r="D5" s="14">
        <v>0</v>
      </c>
      <c r="E5" s="14">
        <v>0</v>
      </c>
      <c r="F5" s="14">
        <v>0</v>
      </c>
    </row>
    <row r="6" spans="1:6">
      <c r="A6" s="14" t="str">
        <f t="shared" si="0"/>
        <v>node1</v>
      </c>
      <c r="B6" s="14" t="s">
        <v>172</v>
      </c>
      <c r="C6" s="14">
        <v>1</v>
      </c>
      <c r="D6" s="14">
        <v>0</v>
      </c>
      <c r="E6" s="14">
        <v>0</v>
      </c>
      <c r="F6" s="14">
        <v>0</v>
      </c>
    </row>
    <row r="7" spans="1:6">
      <c r="A7" s="14" t="str">
        <f t="shared" si="0"/>
        <v>node1</v>
      </c>
      <c r="B7" s="14" t="s">
        <v>173</v>
      </c>
      <c r="C7" s="14">
        <v>1</v>
      </c>
      <c r="D7" s="14">
        <v>0</v>
      </c>
      <c r="E7" s="14">
        <v>0</v>
      </c>
      <c r="F7" s="14">
        <v>0</v>
      </c>
    </row>
    <row r="8" spans="1:6">
      <c r="A8" s="14" t="str">
        <f t="shared" si="0"/>
        <v>node1</v>
      </c>
      <c r="B8" s="14" t="s">
        <v>174</v>
      </c>
      <c r="C8" s="14">
        <v>1</v>
      </c>
      <c r="D8" s="14">
        <v>0</v>
      </c>
      <c r="E8" s="14">
        <v>0</v>
      </c>
      <c r="F8" s="14">
        <v>0</v>
      </c>
    </row>
    <row r="9" spans="1:6">
      <c r="A9" s="14" t="str">
        <f t="shared" si="0"/>
        <v>node1</v>
      </c>
      <c r="B9" s="14" t="s">
        <v>177</v>
      </c>
      <c r="C9" s="14">
        <v>1</v>
      </c>
      <c r="D9" s="14">
        <v>0</v>
      </c>
      <c r="E9" s="14">
        <v>0</v>
      </c>
      <c r="F9" s="14">
        <v>0</v>
      </c>
    </row>
  </sheetData>
  <conditionalFormatting sqref="C2:F9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4" sqref="F24"/>
    </sheetView>
  </sheetViews>
  <sheetFormatPr defaultColWidth="8.7109375" defaultRowHeight="15"/>
  <cols>
    <col min="1" max="1" width="8.7109375" style="39"/>
    <col min="2" max="2" width="28.42578125" style="39" customWidth="1"/>
    <col min="3" max="3" width="11.28515625" style="39" bestFit="1" customWidth="1"/>
    <col min="4" max="4" width="20.140625" style="39" bestFit="1" customWidth="1"/>
    <col min="5" max="5" width="10.28515625" style="39" bestFit="1" customWidth="1"/>
    <col min="6" max="6" width="4.42578125" style="39" bestFit="1" customWidth="1"/>
    <col min="7" max="16384" width="8.7109375" style="39"/>
  </cols>
  <sheetData>
    <row r="1" spans="1:6">
      <c r="A1" s="14"/>
      <c r="B1" s="14"/>
      <c r="C1" s="14" t="s">
        <v>292</v>
      </c>
      <c r="D1" s="14" t="s">
        <v>198</v>
      </c>
      <c r="E1" s="14" t="s">
        <v>293</v>
      </c>
      <c r="F1" s="14" t="s">
        <v>283</v>
      </c>
    </row>
    <row r="2" spans="1:6">
      <c r="A2" s="14" t="str">
        <f>CONCATENATE("node",CEILING((ROW(A2)-1)/4,1))</f>
        <v>node1</v>
      </c>
      <c r="B2" s="14" t="s">
        <v>175</v>
      </c>
      <c r="C2" s="14">
        <v>1</v>
      </c>
      <c r="D2" s="14">
        <v>0</v>
      </c>
      <c r="E2" s="14">
        <v>0</v>
      </c>
      <c r="F2" s="14">
        <v>0</v>
      </c>
    </row>
    <row r="3" spans="1:6">
      <c r="A3" s="14" t="str">
        <f t="shared" ref="A3:A5" si="0">CONCATENATE("node",CEILING((ROW(A3)-1)/4,1))</f>
        <v>node1</v>
      </c>
      <c r="B3" s="14" t="s">
        <v>176</v>
      </c>
      <c r="C3" s="14">
        <v>1</v>
      </c>
      <c r="D3" s="14">
        <v>0</v>
      </c>
      <c r="E3" s="14">
        <v>0</v>
      </c>
      <c r="F3" s="14">
        <v>0</v>
      </c>
    </row>
    <row r="4" spans="1:6">
      <c r="A4" s="14" t="str">
        <f t="shared" si="0"/>
        <v>node1</v>
      </c>
      <c r="B4" s="14" t="s">
        <v>178</v>
      </c>
      <c r="C4" s="14">
        <v>1</v>
      </c>
      <c r="D4" s="14">
        <v>0</v>
      </c>
      <c r="E4" s="14">
        <v>0</v>
      </c>
      <c r="F4" s="14">
        <v>0</v>
      </c>
    </row>
    <row r="5" spans="1:6">
      <c r="A5" s="14" t="str">
        <f t="shared" si="0"/>
        <v>node1</v>
      </c>
      <c r="B5" s="14" t="s">
        <v>179</v>
      </c>
      <c r="C5" s="14">
        <v>1</v>
      </c>
      <c r="D5" s="14">
        <v>0</v>
      </c>
      <c r="E5" s="14">
        <v>0</v>
      </c>
      <c r="F5" s="14">
        <v>0</v>
      </c>
    </row>
  </sheetData>
  <conditionalFormatting sqref="C2:F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J19" sqref="J19"/>
    </sheetView>
  </sheetViews>
  <sheetFormatPr defaultColWidth="8.7109375" defaultRowHeight="15"/>
  <cols>
    <col min="1" max="2" width="8.7109375" style="39"/>
    <col min="3" max="3" width="12.28515625" style="39" bestFit="1" customWidth="1"/>
    <col min="4" max="4" width="15.42578125" style="39" bestFit="1" customWidth="1"/>
    <col min="5" max="5" width="9.85546875" style="39" bestFit="1" customWidth="1"/>
    <col min="6" max="16384" width="8.7109375" style="39"/>
  </cols>
  <sheetData>
    <row r="1" spans="1:6">
      <c r="D1" s="39" t="s">
        <v>166</v>
      </c>
      <c r="E1" s="39" t="s">
        <v>261</v>
      </c>
      <c r="F1" s="39" t="s">
        <v>260</v>
      </c>
    </row>
    <row r="2" spans="1:6">
      <c r="A2" s="14" t="str">
        <f t="shared" ref="A2:A4" si="0">CONCATENATE("node",CEILING((ROW(A2)-1)/6,1))</f>
        <v>node1</v>
      </c>
      <c r="B2" s="39" t="s">
        <v>279</v>
      </c>
      <c r="C2" s="39" t="s">
        <v>799</v>
      </c>
      <c r="D2" s="39">
        <v>0</v>
      </c>
      <c r="E2" s="39">
        <v>0</v>
      </c>
      <c r="F2" s="39">
        <v>0</v>
      </c>
    </row>
    <row r="3" spans="1:6">
      <c r="A3" s="14" t="str">
        <f t="shared" si="0"/>
        <v>node1</v>
      </c>
      <c r="B3" s="39" t="s">
        <v>280</v>
      </c>
      <c r="C3" s="39" t="s">
        <v>799</v>
      </c>
      <c r="D3" s="39">
        <v>0</v>
      </c>
      <c r="E3" s="39">
        <v>0</v>
      </c>
      <c r="F3" s="39">
        <v>0</v>
      </c>
    </row>
    <row r="4" spans="1:6">
      <c r="A4" s="14" t="str">
        <f t="shared" si="0"/>
        <v>node1</v>
      </c>
      <c r="B4" s="39" t="s">
        <v>281</v>
      </c>
      <c r="C4" s="39" t="s">
        <v>799</v>
      </c>
      <c r="D4" s="39">
        <v>0</v>
      </c>
      <c r="E4" s="39">
        <v>0</v>
      </c>
      <c r="F4" s="3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B13"/>
  <sheetViews>
    <sheetView workbookViewId="0">
      <selection sqref="A1:B13"/>
    </sheetView>
  </sheetViews>
  <sheetFormatPr defaultColWidth="9.140625" defaultRowHeight="15"/>
  <cols>
    <col min="1" max="1" width="19.7109375" style="10" bestFit="1" customWidth="1"/>
    <col min="2" max="16384" width="9.140625" style="10"/>
  </cols>
  <sheetData>
    <row r="1" spans="1:2">
      <c r="A1" s="39" t="s">
        <v>406</v>
      </c>
      <c r="B1" s="39">
        <v>1</v>
      </c>
    </row>
    <row r="2" spans="1:2">
      <c r="A2" s="39" t="s">
        <v>407</v>
      </c>
      <c r="B2" s="39">
        <v>1</v>
      </c>
    </row>
    <row r="3" spans="1:2">
      <c r="A3" s="39" t="s">
        <v>408</v>
      </c>
      <c r="B3" s="39">
        <v>1</v>
      </c>
    </row>
    <row r="4" spans="1:2">
      <c r="A4" s="39" t="s">
        <v>409</v>
      </c>
      <c r="B4" s="39">
        <v>1</v>
      </c>
    </row>
    <row r="5" spans="1:2" s="19" customFormat="1">
      <c r="A5" s="39" t="s">
        <v>723</v>
      </c>
      <c r="B5" s="39">
        <v>1</v>
      </c>
    </row>
    <row r="6" spans="1:2">
      <c r="A6" s="39" t="s">
        <v>410</v>
      </c>
      <c r="B6" s="39">
        <v>1</v>
      </c>
    </row>
    <row r="7" spans="1:2">
      <c r="A7" s="39" t="s">
        <v>411</v>
      </c>
      <c r="B7" s="39">
        <v>1</v>
      </c>
    </row>
    <row r="8" spans="1:2">
      <c r="A8" s="39" t="s">
        <v>412</v>
      </c>
      <c r="B8" s="39">
        <v>1</v>
      </c>
    </row>
    <row r="9" spans="1:2">
      <c r="A9" s="39" t="s">
        <v>413</v>
      </c>
      <c r="B9" s="39">
        <v>1</v>
      </c>
    </row>
    <row r="10" spans="1:2">
      <c r="A10" s="39" t="s">
        <v>168</v>
      </c>
      <c r="B10" s="39">
        <v>1</v>
      </c>
    </row>
    <row r="11" spans="1:2">
      <c r="A11" s="39" t="s">
        <v>414</v>
      </c>
      <c r="B11" s="39">
        <v>1</v>
      </c>
    </row>
    <row r="12" spans="1:2">
      <c r="A12" s="39" t="s">
        <v>812</v>
      </c>
      <c r="B12" s="39">
        <v>1</v>
      </c>
    </row>
    <row r="13" spans="1:2">
      <c r="A13" s="39" t="s">
        <v>415</v>
      </c>
      <c r="B13" s="39">
        <v>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B2" sqref="B2:Y13"/>
    </sheetView>
  </sheetViews>
  <sheetFormatPr defaultColWidth="9.140625" defaultRowHeight="15"/>
  <cols>
    <col min="1" max="16384" width="9.140625" style="39"/>
  </cols>
  <sheetData>
    <row r="1" spans="1:25"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>
        <v>7</v>
      </c>
      <c r="I1" s="39">
        <v>8</v>
      </c>
      <c r="J1" s="39">
        <v>9</v>
      </c>
      <c r="K1" s="39">
        <v>10</v>
      </c>
      <c r="L1" s="39">
        <v>11</v>
      </c>
      <c r="M1" s="39">
        <v>12</v>
      </c>
      <c r="N1" s="39">
        <v>13</v>
      </c>
      <c r="O1" s="39">
        <v>14</v>
      </c>
      <c r="P1" s="39">
        <v>15</v>
      </c>
      <c r="Q1" s="39">
        <v>16</v>
      </c>
      <c r="R1" s="39">
        <v>17</v>
      </c>
      <c r="S1" s="39">
        <v>18</v>
      </c>
      <c r="T1" s="39">
        <v>19</v>
      </c>
      <c r="U1" s="39">
        <v>20</v>
      </c>
      <c r="V1" s="39">
        <v>21</v>
      </c>
      <c r="W1" s="39">
        <v>22</v>
      </c>
      <c r="X1" s="39">
        <v>23</v>
      </c>
      <c r="Y1" s="39">
        <v>24</v>
      </c>
    </row>
    <row r="2" spans="1:25">
      <c r="A2" s="39" t="s">
        <v>24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</row>
    <row r="3" spans="1:25">
      <c r="A3" s="39" t="s">
        <v>25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</row>
    <row r="4" spans="1:25">
      <c r="A4" s="39" t="s">
        <v>26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</row>
    <row r="5" spans="1:25">
      <c r="A5" s="39" t="s">
        <v>27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</row>
    <row r="6" spans="1:25">
      <c r="A6" s="39" t="s">
        <v>28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</row>
    <row r="7" spans="1:25">
      <c r="A7" s="39" t="s">
        <v>29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</row>
    <row r="8" spans="1:25">
      <c r="A8" s="39" t="s">
        <v>30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</row>
    <row r="9" spans="1:25">
      <c r="A9" s="39" t="s">
        <v>31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</row>
    <row r="10" spans="1:25">
      <c r="A10" s="39" t="s">
        <v>32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</row>
    <row r="11" spans="1:25">
      <c r="A11" s="39" t="s">
        <v>33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</row>
    <row r="12" spans="1:25">
      <c r="A12" s="39" t="s">
        <v>34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</row>
    <row r="13" spans="1:25">
      <c r="A13" s="39" t="s">
        <v>35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sqref="A1:A8"/>
    </sheetView>
  </sheetViews>
  <sheetFormatPr defaultColWidth="8.7109375" defaultRowHeight="15"/>
  <cols>
    <col min="1" max="1" width="30.42578125" style="39" customWidth="1"/>
    <col min="2" max="16384" width="8.7109375" style="39"/>
  </cols>
  <sheetData>
    <row r="1" spans="1:2">
      <c r="A1" s="39" t="s">
        <v>803</v>
      </c>
      <c r="B1" s="39">
        <v>50</v>
      </c>
    </row>
    <row r="2" spans="1:2">
      <c r="A2" s="39" t="s">
        <v>804</v>
      </c>
      <c r="B2" s="39">
        <v>1250000</v>
      </c>
    </row>
    <row r="3" spans="1:2">
      <c r="A3" s="39" t="s">
        <v>805</v>
      </c>
      <c r="B3" s="39">
        <v>2650</v>
      </c>
    </row>
    <row r="4" spans="1:2">
      <c r="A4" s="39" t="s">
        <v>806</v>
      </c>
      <c r="B4" s="39">
        <v>0</v>
      </c>
    </row>
    <row r="5" spans="1:2">
      <c r="A5" s="39" t="s">
        <v>807</v>
      </c>
      <c r="B5" s="39">
        <v>10</v>
      </c>
    </row>
    <row r="6" spans="1:2">
      <c r="A6" s="39" t="s">
        <v>417</v>
      </c>
      <c r="B6" s="39">
        <v>1.05</v>
      </c>
    </row>
    <row r="7" spans="1:2">
      <c r="A7" s="39" t="s">
        <v>808</v>
      </c>
      <c r="B7" s="39">
        <v>0</v>
      </c>
    </row>
    <row r="8" spans="1:2">
      <c r="A8" s="39" t="s">
        <v>427</v>
      </c>
      <c r="B8" s="39">
        <v>20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23" sqref="H23"/>
    </sheetView>
  </sheetViews>
  <sheetFormatPr defaultColWidth="9.140625" defaultRowHeight="15"/>
  <cols>
    <col min="1" max="1" width="7.5703125" style="39" bestFit="1" customWidth="1"/>
    <col min="2" max="2" width="16.140625" style="39" bestFit="1" customWidth="1"/>
    <col min="3" max="3" width="19.28515625" style="39" bestFit="1" customWidth="1"/>
    <col min="4" max="4" width="10.28515625" style="39" bestFit="1" customWidth="1"/>
    <col min="5" max="5" width="4.42578125" style="39" bestFit="1" customWidth="1"/>
    <col min="6" max="16384" width="9.140625" style="39"/>
  </cols>
  <sheetData>
    <row r="1" spans="1:5">
      <c r="B1" s="39" t="s">
        <v>809</v>
      </c>
      <c r="C1" s="39" t="s">
        <v>810</v>
      </c>
      <c r="D1" s="39" t="s">
        <v>293</v>
      </c>
      <c r="E1" s="39" t="s">
        <v>283</v>
      </c>
    </row>
    <row r="2" spans="1:5">
      <c r="A2" s="39" t="s">
        <v>353</v>
      </c>
      <c r="B2" s="39">
        <v>0</v>
      </c>
      <c r="C2" s="39">
        <v>0</v>
      </c>
      <c r="D2" s="39">
        <v>0</v>
      </c>
      <c r="E2" s="39">
        <v>0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/>
  <cols>
    <col min="1" max="16384" width="9.140625" style="39"/>
  </cols>
  <sheetData>
    <row r="1" spans="1:2">
      <c r="A1" s="39" t="s">
        <v>220</v>
      </c>
      <c r="B1" s="39">
        <v>0.9</v>
      </c>
    </row>
    <row r="2" spans="1:2">
      <c r="A2" s="39" t="s">
        <v>221</v>
      </c>
      <c r="B2" s="39">
        <v>1</v>
      </c>
    </row>
    <row r="3" spans="1:2">
      <c r="A3" s="39" t="s">
        <v>222</v>
      </c>
      <c r="B3" s="39">
        <v>0.01</v>
      </c>
    </row>
    <row r="4" spans="1:2">
      <c r="A4" s="39" t="s">
        <v>223</v>
      </c>
      <c r="B4" s="39">
        <v>0.25</v>
      </c>
    </row>
    <row r="5" spans="1:2">
      <c r="A5" s="39" t="s">
        <v>224</v>
      </c>
      <c r="B5" s="39">
        <v>0.25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/>
  <cols>
    <col min="1" max="16384" width="9.140625" style="39"/>
  </cols>
  <sheetData>
    <row r="1" spans="1:2">
      <c r="A1" s="39" t="s">
        <v>41</v>
      </c>
      <c r="B1" s="39">
        <v>1</v>
      </c>
    </row>
    <row r="2" spans="1:2">
      <c r="A2" s="39" t="s">
        <v>42</v>
      </c>
      <c r="B2" s="39">
        <v>0</v>
      </c>
    </row>
    <row r="3" spans="1:2">
      <c r="A3" s="39" t="s">
        <v>8</v>
      </c>
      <c r="B3" s="39">
        <v>0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9" sqref="F9"/>
    </sheetView>
  </sheetViews>
  <sheetFormatPr defaultRowHeight="15"/>
  <cols>
    <col min="1" max="16384" width="9.140625" style="39"/>
  </cols>
  <sheetData>
    <row r="1" spans="1:2">
      <c r="A1" s="39" t="s">
        <v>817</v>
      </c>
      <c r="B1" s="39">
        <v>0</v>
      </c>
    </row>
    <row r="2" spans="1:2">
      <c r="A2" s="39" t="s">
        <v>818</v>
      </c>
      <c r="B2" s="39">
        <v>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/>
  <cols>
    <col min="1" max="16384" width="9.140625" style="39"/>
  </cols>
  <sheetData>
    <row r="1" spans="1:2">
      <c r="A1" s="39" t="s">
        <v>813</v>
      </c>
      <c r="B1" s="39">
        <v>0</v>
      </c>
    </row>
    <row r="2" spans="1:2">
      <c r="A2" s="39" t="s">
        <v>819</v>
      </c>
      <c r="B2" s="39">
        <v>1</v>
      </c>
    </row>
    <row r="3" spans="1:2">
      <c r="A3" s="39" t="s">
        <v>820</v>
      </c>
      <c r="B3" s="39">
        <v>1</v>
      </c>
    </row>
    <row r="4" spans="1:2">
      <c r="A4" s="39" t="s">
        <v>821</v>
      </c>
      <c r="B4" s="39">
        <v>1</v>
      </c>
    </row>
    <row r="5" spans="1:2">
      <c r="A5" s="39" t="s">
        <v>822</v>
      </c>
      <c r="B5" s="39">
        <v>1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/>
  <cols>
    <col min="1" max="1" width="18" style="39" customWidth="1"/>
    <col min="2" max="16384" width="9.140625" style="39"/>
  </cols>
  <sheetData>
    <row r="1" spans="1:2">
      <c r="A1" s="39" t="s">
        <v>823</v>
      </c>
      <c r="B1" s="39">
        <v>1</v>
      </c>
    </row>
    <row r="2" spans="1:2">
      <c r="A2" s="39" t="s">
        <v>824</v>
      </c>
      <c r="B2" s="39">
        <v>0</v>
      </c>
    </row>
    <row r="3" spans="1:2">
      <c r="A3" s="39" t="s">
        <v>825</v>
      </c>
      <c r="B3" s="39">
        <v>0</v>
      </c>
    </row>
    <row r="4" spans="1:2">
      <c r="A4" s="39" t="s">
        <v>826</v>
      </c>
      <c r="B4" s="39">
        <v>1</v>
      </c>
    </row>
    <row r="5" spans="1:2">
      <c r="A5" s="39" t="s">
        <v>827</v>
      </c>
      <c r="B5" s="39">
        <v>0</v>
      </c>
    </row>
    <row r="6" spans="1:2">
      <c r="A6" s="39" t="s">
        <v>828</v>
      </c>
      <c r="B6" s="39">
        <v>1</v>
      </c>
    </row>
    <row r="7" spans="1:2">
      <c r="A7" s="39" t="s">
        <v>829</v>
      </c>
      <c r="B7" s="39">
        <v>0</v>
      </c>
    </row>
    <row r="8" spans="1:2">
      <c r="A8" s="39" t="s">
        <v>830</v>
      </c>
      <c r="B8" s="39">
        <v>1</v>
      </c>
    </row>
    <row r="9" spans="1:2">
      <c r="A9" s="39" t="s">
        <v>831</v>
      </c>
      <c r="B9" s="39">
        <v>1</v>
      </c>
    </row>
    <row r="10" spans="1:2">
      <c r="A10" s="39" t="s">
        <v>832</v>
      </c>
      <c r="B10" s="39">
        <v>1</v>
      </c>
    </row>
    <row r="11" spans="1:2">
      <c r="A11" s="39" t="s">
        <v>833</v>
      </c>
      <c r="B11" s="39">
        <v>0</v>
      </c>
    </row>
    <row r="12" spans="1:2">
      <c r="A12" s="39" t="s">
        <v>834</v>
      </c>
      <c r="B12" s="3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B2"/>
  <sheetViews>
    <sheetView workbookViewId="0"/>
  </sheetViews>
  <sheetFormatPr defaultColWidth="9.140625" defaultRowHeight="15"/>
  <cols>
    <col min="1" max="1" width="12.7109375" style="10" bestFit="1" customWidth="1"/>
    <col min="2" max="16384" width="9.140625" style="10"/>
  </cols>
  <sheetData>
    <row r="1" spans="1:2">
      <c r="A1" s="10" t="s">
        <v>365</v>
      </c>
      <c r="B1" s="10">
        <v>0</v>
      </c>
    </row>
    <row r="2" spans="1:2">
      <c r="A2" s="10" t="s">
        <v>370</v>
      </c>
      <c r="B2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B8"/>
  <sheetViews>
    <sheetView workbookViewId="0"/>
  </sheetViews>
  <sheetFormatPr defaultColWidth="8.7109375" defaultRowHeight="15"/>
  <cols>
    <col min="1" max="1" width="16.28515625" bestFit="1" customWidth="1"/>
  </cols>
  <sheetData>
    <row r="1" spans="1:2">
      <c r="A1" s="10" t="s">
        <v>386</v>
      </c>
      <c r="B1">
        <v>1</v>
      </c>
    </row>
    <row r="2" spans="1:2">
      <c r="A2" s="10" t="s">
        <v>387</v>
      </c>
      <c r="B2">
        <v>1</v>
      </c>
    </row>
    <row r="3" spans="1:2">
      <c r="A3" s="10" t="s">
        <v>370</v>
      </c>
      <c r="B3">
        <v>1</v>
      </c>
    </row>
    <row r="4" spans="1:2">
      <c r="A4" s="10" t="s">
        <v>371</v>
      </c>
      <c r="B4">
        <v>-0.18</v>
      </c>
    </row>
    <row r="5" spans="1:2">
      <c r="A5" s="10" t="s">
        <v>372</v>
      </c>
      <c r="B5">
        <v>0.09</v>
      </c>
    </row>
    <row r="6" spans="1:2">
      <c r="A6" s="10" t="s">
        <v>373</v>
      </c>
      <c r="B6">
        <v>0.8</v>
      </c>
    </row>
    <row r="7" spans="1:2">
      <c r="A7" s="10" t="s">
        <v>374</v>
      </c>
      <c r="B7">
        <v>1.1000000000000001</v>
      </c>
    </row>
    <row r="8" spans="1:2">
      <c r="A8" s="16" t="s">
        <v>424</v>
      </c>
      <c r="B8" s="1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B5"/>
  <sheetViews>
    <sheetView workbookViewId="0"/>
  </sheetViews>
  <sheetFormatPr defaultColWidth="9.140625" defaultRowHeight="15"/>
  <cols>
    <col min="1" max="1" width="21.85546875" style="10" bestFit="1" customWidth="1"/>
    <col min="2" max="16384" width="9.140625" style="10"/>
  </cols>
  <sheetData>
    <row r="1" spans="1:2">
      <c r="A1" s="10" t="s">
        <v>386</v>
      </c>
      <c r="B1" s="10">
        <v>1</v>
      </c>
    </row>
    <row r="2" spans="1:2">
      <c r="A2" s="10" t="s">
        <v>404</v>
      </c>
      <c r="B2" s="10">
        <v>1</v>
      </c>
    </row>
    <row r="3" spans="1:2">
      <c r="A3" s="10" t="s">
        <v>370</v>
      </c>
      <c r="B3" s="10">
        <v>1</v>
      </c>
    </row>
    <row r="4" spans="1:2">
      <c r="A4" s="10" t="s">
        <v>373</v>
      </c>
      <c r="B4" s="10">
        <v>0.8</v>
      </c>
    </row>
    <row r="5" spans="1:2">
      <c r="A5" s="10" t="s">
        <v>374</v>
      </c>
      <c r="B5" s="10">
        <v>1.1499999999999999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E21"/>
  <sheetViews>
    <sheetView workbookViewId="0"/>
  </sheetViews>
  <sheetFormatPr defaultColWidth="8.7109375" defaultRowHeight="15"/>
  <sheetData>
    <row r="1" spans="1:5">
      <c r="B1" s="15" t="s">
        <v>420</v>
      </c>
      <c r="C1" s="15" t="s">
        <v>421</v>
      </c>
      <c r="D1" s="15" t="s">
        <v>422</v>
      </c>
      <c r="E1" s="15" t="s">
        <v>423</v>
      </c>
    </row>
    <row r="2" spans="1:5">
      <c r="A2" s="16" t="s">
        <v>353</v>
      </c>
      <c r="B2" s="17">
        <v>0</v>
      </c>
      <c r="C2" s="17">
        <v>0</v>
      </c>
      <c r="D2" s="17">
        <v>0</v>
      </c>
      <c r="E2" s="17">
        <v>0</v>
      </c>
    </row>
    <row r="3" spans="1:5">
      <c r="A3" s="16" t="s">
        <v>356</v>
      </c>
      <c r="B3" s="17">
        <v>0</v>
      </c>
      <c r="C3" s="17">
        <v>0</v>
      </c>
      <c r="D3" s="17">
        <v>0</v>
      </c>
      <c r="E3" s="17">
        <v>0</v>
      </c>
    </row>
    <row r="4" spans="1:5">
      <c r="A4" s="16" t="s">
        <v>357</v>
      </c>
      <c r="B4" s="17">
        <v>0</v>
      </c>
      <c r="C4" s="17">
        <v>0</v>
      </c>
      <c r="D4" s="17">
        <v>0</v>
      </c>
      <c r="E4" s="17">
        <v>0</v>
      </c>
    </row>
    <row r="5" spans="1:5">
      <c r="A5" s="16" t="s">
        <v>358</v>
      </c>
      <c r="B5" s="17">
        <v>0</v>
      </c>
      <c r="C5" s="17">
        <v>0</v>
      </c>
      <c r="D5" s="17">
        <v>0</v>
      </c>
      <c r="E5" s="17">
        <v>0</v>
      </c>
    </row>
    <row r="6" spans="1:5">
      <c r="A6" s="16" t="s">
        <v>359</v>
      </c>
      <c r="B6" s="17">
        <v>0</v>
      </c>
      <c r="C6" s="17">
        <v>0</v>
      </c>
      <c r="D6" s="17">
        <v>0</v>
      </c>
      <c r="E6" s="17">
        <v>0</v>
      </c>
    </row>
    <row r="7" spans="1:5">
      <c r="A7" s="16" t="s">
        <v>360</v>
      </c>
      <c r="B7" s="17">
        <v>0</v>
      </c>
      <c r="C7" s="17">
        <v>0</v>
      </c>
      <c r="D7" s="17">
        <v>0</v>
      </c>
      <c r="E7" s="17">
        <v>0</v>
      </c>
    </row>
    <row r="8" spans="1:5">
      <c r="A8" s="16" t="s">
        <v>366</v>
      </c>
      <c r="B8" s="17">
        <v>0</v>
      </c>
      <c r="C8" s="17">
        <v>0</v>
      </c>
      <c r="D8" s="17">
        <v>0</v>
      </c>
      <c r="E8" s="17">
        <v>0</v>
      </c>
    </row>
    <row r="9" spans="1:5">
      <c r="A9" s="16" t="s">
        <v>367</v>
      </c>
      <c r="B9" s="17">
        <v>0</v>
      </c>
      <c r="C9" s="17">
        <v>0</v>
      </c>
      <c r="D9" s="17">
        <v>0</v>
      </c>
      <c r="E9" s="17">
        <v>0</v>
      </c>
    </row>
    <row r="10" spans="1:5">
      <c r="A10" s="16" t="s">
        <v>368</v>
      </c>
      <c r="B10" s="17">
        <v>0</v>
      </c>
      <c r="C10" s="17">
        <v>0</v>
      </c>
      <c r="D10" s="17">
        <v>0</v>
      </c>
      <c r="E10" s="17">
        <v>0</v>
      </c>
    </row>
    <row r="11" spans="1:5">
      <c r="A11" s="16" t="s">
        <v>369</v>
      </c>
      <c r="B11" s="17">
        <v>0</v>
      </c>
      <c r="C11" s="17">
        <v>0</v>
      </c>
      <c r="D11" s="17">
        <v>0</v>
      </c>
      <c r="E11" s="17">
        <v>0</v>
      </c>
    </row>
    <row r="12" spans="1:5">
      <c r="A12" s="16" t="s">
        <v>393</v>
      </c>
      <c r="B12" s="17">
        <v>0</v>
      </c>
      <c r="C12" s="17">
        <v>0</v>
      </c>
      <c r="D12" s="17">
        <v>0</v>
      </c>
      <c r="E12" s="17">
        <v>0</v>
      </c>
    </row>
    <row r="13" spans="1:5">
      <c r="A13" s="16" t="s">
        <v>394</v>
      </c>
      <c r="B13" s="17">
        <v>0</v>
      </c>
      <c r="C13" s="17">
        <v>0</v>
      </c>
      <c r="D13" s="17">
        <v>0</v>
      </c>
      <c r="E13" s="17">
        <v>0</v>
      </c>
    </row>
    <row r="14" spans="1:5">
      <c r="A14" s="16" t="s">
        <v>395</v>
      </c>
      <c r="B14" s="17">
        <v>0</v>
      </c>
      <c r="C14" s="17">
        <v>0</v>
      </c>
      <c r="D14" s="17">
        <v>0</v>
      </c>
      <c r="E14" s="17">
        <v>0</v>
      </c>
    </row>
    <row r="15" spans="1:5">
      <c r="A15" s="16" t="s">
        <v>396</v>
      </c>
      <c r="B15" s="17">
        <v>0</v>
      </c>
      <c r="C15" s="17">
        <v>0</v>
      </c>
      <c r="D15" s="17">
        <v>0</v>
      </c>
      <c r="E15" s="17">
        <v>0</v>
      </c>
    </row>
    <row r="16" spans="1:5">
      <c r="A16" s="16" t="s">
        <v>397</v>
      </c>
      <c r="B16" s="17">
        <v>0</v>
      </c>
      <c r="C16" s="17">
        <v>0</v>
      </c>
      <c r="D16" s="17">
        <v>0</v>
      </c>
      <c r="E16" s="17">
        <v>0</v>
      </c>
    </row>
    <row r="17" spans="1:5">
      <c r="A17" s="16" t="s">
        <v>398</v>
      </c>
      <c r="B17" s="17">
        <v>0</v>
      </c>
      <c r="C17" s="17">
        <v>0</v>
      </c>
      <c r="D17" s="17">
        <v>0</v>
      </c>
      <c r="E17" s="17">
        <v>0</v>
      </c>
    </row>
    <row r="18" spans="1:5">
      <c r="A18" s="16" t="s">
        <v>399</v>
      </c>
      <c r="B18" s="17">
        <v>0</v>
      </c>
      <c r="C18" s="17">
        <v>0</v>
      </c>
      <c r="D18" s="17">
        <v>0</v>
      </c>
      <c r="E18" s="17">
        <v>0</v>
      </c>
    </row>
    <row r="19" spans="1:5">
      <c r="A19" s="16" t="s">
        <v>400</v>
      </c>
      <c r="B19" s="17">
        <v>0</v>
      </c>
      <c r="C19" s="17">
        <v>0</v>
      </c>
      <c r="D19" s="17">
        <v>0</v>
      </c>
      <c r="E19" s="17">
        <v>0</v>
      </c>
    </row>
    <row r="20" spans="1:5">
      <c r="A20" s="16" t="s">
        <v>401</v>
      </c>
      <c r="B20" s="17">
        <v>0</v>
      </c>
      <c r="C20" s="17">
        <v>0</v>
      </c>
      <c r="D20" s="17">
        <v>0</v>
      </c>
      <c r="E20" s="17">
        <v>0</v>
      </c>
    </row>
    <row r="21" spans="1:5">
      <c r="A21" s="19" t="s">
        <v>403</v>
      </c>
      <c r="B21" s="17">
        <v>0</v>
      </c>
      <c r="C21" s="17">
        <v>0</v>
      </c>
      <c r="D21" s="17">
        <v>0</v>
      </c>
      <c r="E21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RowHeight="15"/>
  <cols>
    <col min="1" max="1" width="23.28515625" bestFit="1" customWidth="1"/>
  </cols>
  <sheetData>
    <row r="1" spans="1:2">
      <c r="A1" s="39" t="s">
        <v>800</v>
      </c>
      <c r="B1" s="39">
        <v>1</v>
      </c>
    </row>
    <row r="2" spans="1:2">
      <c r="A2" s="39" t="s">
        <v>801</v>
      </c>
      <c r="B2" s="39">
        <v>0</v>
      </c>
    </row>
    <row r="3" spans="1:2">
      <c r="A3" s="39" t="s">
        <v>19</v>
      </c>
      <c r="B3" s="39">
        <v>0.5</v>
      </c>
    </row>
    <row r="4" spans="1:2">
      <c r="A4" s="39" t="s">
        <v>20</v>
      </c>
      <c r="B4" s="39">
        <v>0.5</v>
      </c>
    </row>
    <row r="5" spans="1:2">
      <c r="A5" s="39" t="s">
        <v>17</v>
      </c>
      <c r="B5" s="39">
        <v>9999999</v>
      </c>
    </row>
    <row r="6" spans="1:2">
      <c r="A6" s="39" t="s">
        <v>18</v>
      </c>
      <c r="B6" s="39">
        <v>9999999</v>
      </c>
    </row>
    <row r="7" spans="1:2">
      <c r="A7" s="39" t="s">
        <v>5</v>
      </c>
      <c r="B7" s="39">
        <v>0</v>
      </c>
    </row>
    <row r="8" spans="1:2">
      <c r="A8" s="39" t="s">
        <v>21</v>
      </c>
      <c r="B8" s="39">
        <v>9.9990000000000006</v>
      </c>
    </row>
    <row r="9" spans="1:2">
      <c r="A9" s="39" t="s">
        <v>22</v>
      </c>
      <c r="B9" s="39">
        <v>9.9990000000000006</v>
      </c>
    </row>
    <row r="10" spans="1:2">
      <c r="A10" s="24" t="s">
        <v>711</v>
      </c>
      <c r="B10" s="39">
        <v>-1</v>
      </c>
    </row>
    <row r="11" spans="1:2">
      <c r="A11" s="39" t="s">
        <v>347</v>
      </c>
      <c r="B11" s="39">
        <v>-1</v>
      </c>
    </row>
    <row r="12" spans="1:2">
      <c r="A12" s="39" t="s">
        <v>712</v>
      </c>
      <c r="B12" s="39">
        <v>-1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D2"/>
  <sheetViews>
    <sheetView workbookViewId="0"/>
  </sheetViews>
  <sheetFormatPr defaultColWidth="8.7109375" defaultRowHeight="15"/>
  <cols>
    <col min="4" max="4" width="11.140625" bestFit="1" customWidth="1"/>
  </cols>
  <sheetData>
    <row r="1" spans="1:4" s="10" customFormat="1">
      <c r="A1" s="19" t="s">
        <v>392</v>
      </c>
      <c r="B1" s="19" t="s">
        <v>155</v>
      </c>
      <c r="C1" s="19" t="s">
        <v>388</v>
      </c>
      <c r="D1" s="19" t="s">
        <v>431</v>
      </c>
    </row>
    <row r="2" spans="1:4">
      <c r="A2" s="19" t="s">
        <v>353</v>
      </c>
      <c r="B2">
        <v>3</v>
      </c>
      <c r="C2">
        <v>1</v>
      </c>
      <c r="D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B2"/>
  <sheetViews>
    <sheetView workbookViewId="0"/>
  </sheetViews>
  <sheetFormatPr defaultColWidth="8.7109375" defaultRowHeight="15"/>
  <cols>
    <col min="2" max="2" width="9.5703125" bestFit="1" customWidth="1"/>
  </cols>
  <sheetData>
    <row r="1" spans="1:2">
      <c r="A1" s="19" t="s">
        <v>392</v>
      </c>
      <c r="B1" s="19" t="s">
        <v>353</v>
      </c>
    </row>
    <row r="2" spans="1:2">
      <c r="A2" s="19" t="s">
        <v>353</v>
      </c>
      <c r="B2" s="6">
        <v>0</v>
      </c>
    </row>
  </sheetData>
  <conditionalFormatting sqref="B2">
    <cfRule type="cellIs" dxfId="14" priority="8" operator="greaterThan">
      <formula>0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B2"/>
  <sheetViews>
    <sheetView workbookViewId="0"/>
  </sheetViews>
  <sheetFormatPr defaultColWidth="9.140625" defaultRowHeight="15"/>
  <cols>
    <col min="1" max="1" width="9.140625" style="19"/>
    <col min="2" max="2" width="9.5703125" style="19" bestFit="1" customWidth="1"/>
    <col min="3" max="16384" width="9.140625" style="19"/>
  </cols>
  <sheetData>
    <row r="1" spans="1:2">
      <c r="A1" s="19" t="s">
        <v>392</v>
      </c>
      <c r="B1" s="19" t="s">
        <v>353</v>
      </c>
    </row>
    <row r="2" spans="1:2">
      <c r="A2" s="19" t="s">
        <v>353</v>
      </c>
      <c r="B2" s="6">
        <v>0</v>
      </c>
    </row>
  </sheetData>
  <conditionalFormatting sqref="B2:U2">
    <cfRule type="cellIs" dxfId="13" priority="3" operator="greaterThan">
      <formula>0</formula>
    </cfRule>
  </conditionalFormatting>
  <conditionalFormatting sqref="B2">
    <cfRule type="cellIs" dxfId="12" priority="1" operator="greaterThan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B2"/>
  <sheetViews>
    <sheetView workbookViewId="0"/>
  </sheetViews>
  <sheetFormatPr defaultColWidth="9.140625" defaultRowHeight="15"/>
  <cols>
    <col min="1" max="1" width="9.140625" style="19"/>
    <col min="2" max="2" width="9.5703125" style="19" bestFit="1" customWidth="1"/>
    <col min="3" max="16384" width="9.140625" style="19"/>
  </cols>
  <sheetData>
    <row r="1" spans="1:2">
      <c r="A1" s="19" t="s">
        <v>392</v>
      </c>
      <c r="B1" s="19" t="s">
        <v>353</v>
      </c>
    </row>
    <row r="2" spans="1:2">
      <c r="A2" s="19" t="s">
        <v>353</v>
      </c>
      <c r="B2" s="6">
        <v>0</v>
      </c>
    </row>
  </sheetData>
  <conditionalFormatting sqref="B2:U2">
    <cfRule type="cellIs" dxfId="11" priority="3" operator="greaterThan">
      <formula>0</formula>
    </cfRule>
  </conditionalFormatting>
  <conditionalFormatting sqref="B2">
    <cfRule type="cellIs" dxfId="10" priority="1" operator="greaterThan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1"/>
  <sheetViews>
    <sheetView topLeftCell="A49" workbookViewId="0"/>
  </sheetViews>
  <sheetFormatPr defaultColWidth="9.140625" defaultRowHeight="15"/>
  <cols>
    <col min="1" max="1" width="12.28515625" style="19" bestFit="1" customWidth="1"/>
    <col min="2" max="2" width="34.42578125" style="19" bestFit="1" customWidth="1"/>
    <col min="3" max="4" width="9.140625" style="19"/>
    <col min="5" max="6" width="12" style="19" bestFit="1" customWidth="1"/>
    <col min="7" max="7" width="9.140625" style="19"/>
    <col min="8" max="8" width="14.28515625" style="19" bestFit="1" customWidth="1"/>
    <col min="9" max="16384" width="9.140625" style="19"/>
  </cols>
  <sheetData>
    <row r="1" spans="1:8">
      <c r="A1" s="19" t="s">
        <v>480</v>
      </c>
      <c r="B1" s="19" t="s">
        <v>446</v>
      </c>
      <c r="C1" s="19" t="s">
        <v>361</v>
      </c>
      <c r="D1" s="19" t="s">
        <v>288</v>
      </c>
      <c r="E1" s="19" t="s">
        <v>376</v>
      </c>
      <c r="F1" s="19" t="s">
        <v>377</v>
      </c>
      <c r="G1" s="19" t="s">
        <v>380</v>
      </c>
      <c r="H1" s="19" t="s">
        <v>405</v>
      </c>
    </row>
    <row r="2" spans="1:8">
      <c r="A2" s="19" t="s">
        <v>362</v>
      </c>
      <c r="B2" s="19" t="s">
        <v>628</v>
      </c>
      <c r="C2" s="19">
        <v>0</v>
      </c>
      <c r="D2" s="19">
        <v>30</v>
      </c>
      <c r="E2" s="19">
        <v>6.4375000000000006E-6</v>
      </c>
      <c r="F2" s="19">
        <v>8.6805555555555549E-7</v>
      </c>
      <c r="G2" s="19">
        <v>2.9098453567157132</v>
      </c>
      <c r="H2" s="19">
        <f>G2</f>
        <v>2.9098453567157132</v>
      </c>
    </row>
    <row r="3" spans="1:8">
      <c r="A3" s="19" t="s">
        <v>389</v>
      </c>
      <c r="B3" s="19" t="s">
        <v>629</v>
      </c>
      <c r="C3" s="19">
        <v>0</v>
      </c>
      <c r="D3" s="19">
        <v>30</v>
      </c>
      <c r="E3" s="19">
        <v>4.645833333333333E-6</v>
      </c>
      <c r="F3" s="19">
        <v>8.3333333333333333E-7</v>
      </c>
      <c r="G3" s="19">
        <v>3.4918144280588561</v>
      </c>
      <c r="H3" s="19">
        <f t="shared" ref="H3:H31" si="0">G3</f>
        <v>3.4918144280588561</v>
      </c>
    </row>
    <row r="4" spans="1:8">
      <c r="A4" s="19" t="s">
        <v>390</v>
      </c>
      <c r="B4" s="19" t="s">
        <v>630</v>
      </c>
      <c r="C4" s="19">
        <v>0</v>
      </c>
      <c r="D4" s="19">
        <v>30</v>
      </c>
      <c r="E4" s="19">
        <v>3.4305555555555554E-6</v>
      </c>
      <c r="F4" s="19">
        <v>7.9861111111111117E-7</v>
      </c>
      <c r="G4" s="19">
        <v>4.0529988897111719</v>
      </c>
      <c r="H4" s="19">
        <f t="shared" si="0"/>
        <v>4.0529988897111719</v>
      </c>
    </row>
    <row r="5" spans="1:8">
      <c r="A5" s="19" t="s">
        <v>430</v>
      </c>
      <c r="B5" s="19" t="s">
        <v>631</v>
      </c>
      <c r="C5" s="19">
        <v>0</v>
      </c>
      <c r="D5" s="19">
        <v>30</v>
      </c>
      <c r="E5" s="19">
        <v>2.3888888888888887E-6</v>
      </c>
      <c r="F5" s="19">
        <v>7.638888888888889E-7</v>
      </c>
      <c r="G5" s="19">
        <v>5.1545832033249779</v>
      </c>
      <c r="H5" s="19">
        <f t="shared" si="0"/>
        <v>5.1545832033249779</v>
      </c>
    </row>
    <row r="6" spans="1:8">
      <c r="A6" s="19" t="s">
        <v>432</v>
      </c>
      <c r="B6" s="19" t="s">
        <v>632</v>
      </c>
      <c r="C6" s="19">
        <v>0</v>
      </c>
      <c r="D6" s="19">
        <v>30</v>
      </c>
      <c r="E6" s="19">
        <v>1.7152777777777777E-6</v>
      </c>
      <c r="F6" s="19">
        <v>7.4305555555555552E-7</v>
      </c>
      <c r="G6" s="19">
        <v>5.7157676649772942</v>
      </c>
      <c r="H6" s="19">
        <f t="shared" si="0"/>
        <v>5.7157676649772942</v>
      </c>
    </row>
    <row r="7" spans="1:8">
      <c r="A7" s="19" t="s">
        <v>481</v>
      </c>
      <c r="B7" s="19" t="s">
        <v>633</v>
      </c>
      <c r="C7" s="19">
        <v>0</v>
      </c>
      <c r="D7" s="19">
        <v>30</v>
      </c>
      <c r="E7" s="19">
        <v>1.3611111111111112E-6</v>
      </c>
      <c r="F7" s="19">
        <v>7.2222222222222214E-7</v>
      </c>
      <c r="G7" s="19">
        <v>6.4432290041562226</v>
      </c>
      <c r="H7" s="19">
        <f t="shared" si="0"/>
        <v>6.4432290041562226</v>
      </c>
    </row>
    <row r="8" spans="1:8">
      <c r="A8" s="19" t="s">
        <v>482</v>
      </c>
      <c r="B8" s="19" t="s">
        <v>634</v>
      </c>
      <c r="C8" s="19">
        <v>0</v>
      </c>
      <c r="D8" s="19">
        <v>30</v>
      </c>
      <c r="E8" s="19">
        <v>1.1180555555555555E-6</v>
      </c>
      <c r="F8" s="19">
        <v>7.0833333333333326E-7</v>
      </c>
      <c r="G8" s="19">
        <v>7.1914749530259776</v>
      </c>
      <c r="H8" s="19">
        <f t="shared" si="0"/>
        <v>7.1914749530259776</v>
      </c>
    </row>
    <row r="9" spans="1:8">
      <c r="A9" s="19" t="s">
        <v>483</v>
      </c>
      <c r="B9" s="19" t="s">
        <v>635</v>
      </c>
      <c r="C9" s="19">
        <v>0</v>
      </c>
      <c r="D9" s="19">
        <v>30</v>
      </c>
      <c r="E9" s="19">
        <v>8.9583333333333337E-7</v>
      </c>
      <c r="F9" s="19">
        <v>6.8750000000000009E-7</v>
      </c>
      <c r="G9" s="19">
        <v>8.209920827876477</v>
      </c>
      <c r="H9" s="19">
        <f t="shared" si="0"/>
        <v>8.209920827876477</v>
      </c>
    </row>
    <row r="10" spans="1:8">
      <c r="A10" s="19" t="s">
        <v>484</v>
      </c>
      <c r="B10" s="19" t="s">
        <v>636</v>
      </c>
      <c r="C10" s="19">
        <v>0</v>
      </c>
      <c r="D10" s="19">
        <v>30</v>
      </c>
      <c r="E10" s="19">
        <v>6.8750000000000009E-7</v>
      </c>
      <c r="F10" s="19">
        <v>6.736111111111112E-7</v>
      </c>
      <c r="G10" s="19">
        <v>9.2491513124178031</v>
      </c>
      <c r="H10" s="19">
        <f t="shared" si="0"/>
        <v>9.2491513124178031</v>
      </c>
    </row>
    <row r="11" spans="1:8">
      <c r="A11" s="19" t="s">
        <v>485</v>
      </c>
      <c r="B11" s="19" t="s">
        <v>637</v>
      </c>
      <c r="C11" s="19">
        <v>0</v>
      </c>
      <c r="D11" s="19">
        <v>30</v>
      </c>
      <c r="E11" s="19">
        <v>5.6597222222222226E-7</v>
      </c>
      <c r="F11" s="19">
        <v>6.4583333333333333E-7</v>
      </c>
      <c r="G11" s="19">
        <v>10.496227893867395</v>
      </c>
      <c r="H11" s="19">
        <f t="shared" si="0"/>
        <v>10.496227893867395</v>
      </c>
    </row>
    <row r="12" spans="1:8">
      <c r="A12" s="19" t="s">
        <v>486</v>
      </c>
      <c r="B12" s="19" t="s">
        <v>638</v>
      </c>
      <c r="C12" s="19">
        <v>0</v>
      </c>
      <c r="D12" s="19">
        <v>30</v>
      </c>
      <c r="E12" s="19">
        <v>4.5833333333333337E-7</v>
      </c>
      <c r="F12" s="19">
        <v>6.2500000000000005E-7</v>
      </c>
      <c r="G12" s="19">
        <v>11.743304475316986</v>
      </c>
      <c r="H12" s="19">
        <f t="shared" si="0"/>
        <v>11.743304475316986</v>
      </c>
    </row>
    <row r="13" spans="1:8">
      <c r="A13" s="19" t="s">
        <v>487</v>
      </c>
      <c r="B13" s="19" t="s">
        <v>639</v>
      </c>
      <c r="C13" s="19">
        <v>0</v>
      </c>
      <c r="D13" s="19">
        <v>30</v>
      </c>
      <c r="E13" s="19">
        <v>1.0694444444444444E-5</v>
      </c>
      <c r="F13" s="19">
        <v>8.6805555555555549E-7</v>
      </c>
      <c r="G13" s="19">
        <v>2.2447378466092647</v>
      </c>
      <c r="H13" s="19">
        <f t="shared" si="0"/>
        <v>2.2447378466092647</v>
      </c>
    </row>
    <row r="14" spans="1:8">
      <c r="A14" s="19" t="s">
        <v>488</v>
      </c>
      <c r="B14" s="19" t="s">
        <v>640</v>
      </c>
      <c r="C14" s="19">
        <v>0</v>
      </c>
      <c r="D14" s="19">
        <v>30</v>
      </c>
      <c r="E14" s="19">
        <v>7.7291666666666671E-6</v>
      </c>
      <c r="F14" s="19">
        <v>8.3333333333333333E-7</v>
      </c>
      <c r="G14" s="19">
        <v>2.6396454307349684</v>
      </c>
      <c r="H14" s="19">
        <f t="shared" si="0"/>
        <v>2.6396454307349684</v>
      </c>
    </row>
    <row r="15" spans="1:8">
      <c r="A15" s="19" t="s">
        <v>489</v>
      </c>
      <c r="B15" s="19" t="s">
        <v>641</v>
      </c>
      <c r="C15" s="19">
        <v>0</v>
      </c>
      <c r="D15" s="19">
        <v>30</v>
      </c>
      <c r="E15" s="19">
        <v>5.7083333333333326E-6</v>
      </c>
      <c r="F15" s="19">
        <v>7.9861111111111117E-7</v>
      </c>
      <c r="G15" s="19">
        <v>3.0761222342423253</v>
      </c>
      <c r="H15" s="19">
        <f t="shared" si="0"/>
        <v>3.0761222342423253</v>
      </c>
    </row>
    <row r="16" spans="1:8">
      <c r="A16" s="19" t="s">
        <v>490</v>
      </c>
      <c r="B16" s="19" t="s">
        <v>642</v>
      </c>
      <c r="C16" s="19">
        <v>0</v>
      </c>
      <c r="D16" s="19">
        <v>30</v>
      </c>
      <c r="E16" s="19">
        <v>3.9513888888888886E-6</v>
      </c>
      <c r="F16" s="19">
        <v>7.638888888888889E-7</v>
      </c>
      <c r="G16" s="19">
        <v>3.6996605249671211</v>
      </c>
      <c r="H16" s="19">
        <f t="shared" si="0"/>
        <v>3.6996605249671211</v>
      </c>
    </row>
    <row r="17" spans="1:8">
      <c r="A17" s="19" t="s">
        <v>491</v>
      </c>
      <c r="B17" s="19" t="s">
        <v>643</v>
      </c>
      <c r="C17" s="19">
        <v>0</v>
      </c>
      <c r="D17" s="19">
        <v>30</v>
      </c>
      <c r="E17" s="19">
        <v>2.8541666666666663E-6</v>
      </c>
      <c r="F17" s="19">
        <v>7.4305555555555552E-7</v>
      </c>
      <c r="G17" s="19">
        <v>4.3647680350735705</v>
      </c>
      <c r="H17" s="19">
        <f t="shared" si="0"/>
        <v>4.3647680350735705</v>
      </c>
    </row>
    <row r="18" spans="1:8">
      <c r="A18" s="19" t="s">
        <v>492</v>
      </c>
      <c r="B18" s="19" t="s">
        <v>644</v>
      </c>
      <c r="C18" s="19">
        <v>0</v>
      </c>
      <c r="D18" s="19">
        <v>30</v>
      </c>
      <c r="E18" s="19">
        <v>2.2569444444444448E-6</v>
      </c>
      <c r="F18" s="19">
        <v>7.2222222222222214E-7</v>
      </c>
      <c r="G18" s="19">
        <v>4.9467371064167125</v>
      </c>
      <c r="H18" s="19">
        <f t="shared" si="0"/>
        <v>4.9467371064167125</v>
      </c>
    </row>
    <row r="19" spans="1:8">
      <c r="A19" s="19" t="s">
        <v>493</v>
      </c>
      <c r="B19" s="19" t="s">
        <v>645</v>
      </c>
      <c r="C19" s="19">
        <v>0</v>
      </c>
      <c r="D19" s="19">
        <v>30</v>
      </c>
      <c r="E19" s="19">
        <v>1.840277777777778E-6</v>
      </c>
      <c r="F19" s="19">
        <v>7.0833333333333326E-7</v>
      </c>
      <c r="G19" s="19">
        <v>5.5079215680690288</v>
      </c>
      <c r="H19" s="19">
        <f t="shared" si="0"/>
        <v>5.5079215680690288</v>
      </c>
    </row>
    <row r="20" spans="1:8">
      <c r="A20" s="19" t="s">
        <v>494</v>
      </c>
      <c r="B20" s="19" t="s">
        <v>646</v>
      </c>
      <c r="C20" s="19">
        <v>0</v>
      </c>
      <c r="D20" s="19">
        <v>30</v>
      </c>
      <c r="E20" s="19">
        <v>1.4722222222222223E-6</v>
      </c>
      <c r="F20" s="19">
        <v>6.8750000000000009E-7</v>
      </c>
      <c r="G20" s="19">
        <v>6.1938136878663039</v>
      </c>
      <c r="H20" s="19">
        <f t="shared" si="0"/>
        <v>6.1938136878663039</v>
      </c>
    </row>
    <row r="21" spans="1:8">
      <c r="A21" s="19" t="s">
        <v>495</v>
      </c>
      <c r="B21" s="19" t="s">
        <v>647</v>
      </c>
      <c r="C21" s="19">
        <v>0</v>
      </c>
      <c r="D21" s="19">
        <v>30</v>
      </c>
      <c r="E21" s="19">
        <v>1.1319444444444445E-6</v>
      </c>
      <c r="F21" s="19">
        <v>6.736111111111112E-7</v>
      </c>
      <c r="G21" s="19">
        <v>7.0875519045718445</v>
      </c>
      <c r="H21" s="19">
        <f t="shared" si="0"/>
        <v>7.0875519045718445</v>
      </c>
    </row>
    <row r="22" spans="1:8">
      <c r="A22" s="19" t="s">
        <v>496</v>
      </c>
      <c r="B22" s="19" t="s">
        <v>648</v>
      </c>
      <c r="C22" s="19">
        <v>0</v>
      </c>
      <c r="D22" s="19">
        <v>30</v>
      </c>
      <c r="E22" s="19">
        <v>9.0972222222222225E-7</v>
      </c>
      <c r="F22" s="19">
        <v>6.4583333333333333E-7</v>
      </c>
      <c r="G22" s="19">
        <v>7.9605055115865584</v>
      </c>
      <c r="H22" s="19">
        <f t="shared" si="0"/>
        <v>7.9605055115865584</v>
      </c>
    </row>
    <row r="23" spans="1:8">
      <c r="A23" s="19" t="s">
        <v>497</v>
      </c>
      <c r="B23" s="19" t="s">
        <v>649</v>
      </c>
      <c r="C23" s="19">
        <v>0</v>
      </c>
      <c r="D23" s="19">
        <v>30</v>
      </c>
      <c r="E23" s="19">
        <v>7.1805555555555555E-7</v>
      </c>
      <c r="F23" s="19">
        <v>6.2500000000000005E-7</v>
      </c>
      <c r="G23" s="19">
        <v>9.0413052155095386</v>
      </c>
      <c r="H23" s="19">
        <f t="shared" si="0"/>
        <v>9.0413052155095386</v>
      </c>
    </row>
    <row r="24" spans="1:8">
      <c r="A24" s="19" t="s">
        <v>585</v>
      </c>
      <c r="B24" s="19" t="s">
        <v>649</v>
      </c>
      <c r="C24" s="19">
        <v>0</v>
      </c>
      <c r="D24" s="19">
        <v>30</v>
      </c>
      <c r="E24" s="19">
        <v>7.1805555555555555E-7</v>
      </c>
      <c r="F24" s="19">
        <v>6.2500000000000005E-7</v>
      </c>
      <c r="G24" s="19">
        <v>9.0413052155095386</v>
      </c>
      <c r="H24" s="19">
        <f t="shared" si="0"/>
        <v>9.0413052155095386</v>
      </c>
    </row>
    <row r="25" spans="1:8">
      <c r="A25" s="19" t="s">
        <v>586</v>
      </c>
      <c r="B25" s="19" t="s">
        <v>649</v>
      </c>
      <c r="C25" s="19">
        <v>0</v>
      </c>
      <c r="D25" s="19">
        <v>30</v>
      </c>
      <c r="E25" s="19">
        <v>7.1805555555555555E-7</v>
      </c>
      <c r="F25" s="19">
        <v>6.2500000000000005E-7</v>
      </c>
      <c r="G25" s="19">
        <v>9.0413052155095386</v>
      </c>
      <c r="H25" s="19">
        <f t="shared" si="0"/>
        <v>9.0413052155095386</v>
      </c>
    </row>
    <row r="26" spans="1:8">
      <c r="A26" s="19" t="s">
        <v>587</v>
      </c>
      <c r="B26" s="19" t="s">
        <v>649</v>
      </c>
      <c r="C26" s="19">
        <v>0</v>
      </c>
      <c r="D26" s="19">
        <v>30</v>
      </c>
      <c r="E26" s="19">
        <v>7.1805555555555555E-7</v>
      </c>
      <c r="F26" s="19">
        <v>6.2500000000000005E-7</v>
      </c>
      <c r="G26" s="19">
        <v>9.0413052155095386</v>
      </c>
      <c r="H26" s="19">
        <f t="shared" si="0"/>
        <v>9.0413052155095386</v>
      </c>
    </row>
    <row r="27" spans="1:8">
      <c r="A27" s="19" t="s">
        <v>588</v>
      </c>
      <c r="B27" s="19" t="s">
        <v>649</v>
      </c>
      <c r="C27" s="19">
        <v>0</v>
      </c>
      <c r="D27" s="19">
        <v>30</v>
      </c>
      <c r="E27" s="19">
        <v>7.1805555555555555E-7</v>
      </c>
      <c r="F27" s="19">
        <v>6.2500000000000005E-7</v>
      </c>
      <c r="G27" s="19">
        <v>9.0413052155095386</v>
      </c>
      <c r="H27" s="19">
        <f t="shared" si="0"/>
        <v>9.0413052155095386</v>
      </c>
    </row>
    <row r="28" spans="1:8">
      <c r="A28" s="19" t="s">
        <v>589</v>
      </c>
      <c r="B28" s="19" t="s">
        <v>649</v>
      </c>
      <c r="C28" s="19">
        <v>0</v>
      </c>
      <c r="D28" s="19">
        <v>30</v>
      </c>
      <c r="E28" s="19">
        <v>7.1805555555555555E-7</v>
      </c>
      <c r="F28" s="19">
        <v>6.2500000000000005E-7</v>
      </c>
      <c r="G28" s="19">
        <v>9.0413052155095386</v>
      </c>
      <c r="H28" s="19">
        <f t="shared" si="0"/>
        <v>9.0413052155095386</v>
      </c>
    </row>
    <row r="29" spans="1:8">
      <c r="A29" s="19" t="s">
        <v>590</v>
      </c>
      <c r="B29" s="19" t="s">
        <v>649</v>
      </c>
      <c r="C29" s="19">
        <v>0</v>
      </c>
      <c r="D29" s="19">
        <v>30</v>
      </c>
      <c r="E29" s="19">
        <v>7.1805555555555555E-7</v>
      </c>
      <c r="F29" s="19">
        <v>6.2500000000000005E-7</v>
      </c>
      <c r="G29" s="19">
        <v>9.0413052155095386</v>
      </c>
      <c r="H29" s="19">
        <f t="shared" si="0"/>
        <v>9.0413052155095386</v>
      </c>
    </row>
    <row r="30" spans="1:8">
      <c r="A30" s="19" t="s">
        <v>591</v>
      </c>
      <c r="B30" s="19" t="s">
        <v>649</v>
      </c>
      <c r="C30" s="19">
        <v>0</v>
      </c>
      <c r="D30" s="19">
        <v>30</v>
      </c>
      <c r="E30" s="19">
        <v>7.1805555555555555E-7</v>
      </c>
      <c r="F30" s="19">
        <v>6.2500000000000005E-7</v>
      </c>
      <c r="G30" s="19">
        <v>9.0413052155095386</v>
      </c>
      <c r="H30" s="19">
        <f t="shared" si="0"/>
        <v>9.0413052155095386</v>
      </c>
    </row>
    <row r="31" spans="1:8">
      <c r="A31" s="19" t="s">
        <v>592</v>
      </c>
      <c r="B31" s="19" t="s">
        <v>649</v>
      </c>
      <c r="C31" s="19">
        <v>0</v>
      </c>
      <c r="D31" s="19">
        <v>30</v>
      </c>
      <c r="E31" s="19">
        <v>7.1805555555555555E-7</v>
      </c>
      <c r="F31" s="19">
        <v>6.2500000000000005E-7</v>
      </c>
      <c r="G31" s="19">
        <v>9.0413052155095386</v>
      </c>
      <c r="H31" s="19">
        <f t="shared" si="0"/>
        <v>9.0413052155095386</v>
      </c>
    </row>
    <row r="32" spans="1:8">
      <c r="A32" s="19" t="s">
        <v>650</v>
      </c>
      <c r="B32" s="19" t="s">
        <v>651</v>
      </c>
      <c r="C32" s="19">
        <v>0</v>
      </c>
      <c r="D32" s="19">
        <v>30</v>
      </c>
      <c r="E32" s="19">
        <v>7.5624999999999984E-2</v>
      </c>
      <c r="F32" s="19">
        <v>0</v>
      </c>
      <c r="G32" s="19">
        <v>0.01</v>
      </c>
      <c r="H32" s="19">
        <v>0.01</v>
      </c>
    </row>
    <row r="33" spans="1:8">
      <c r="A33" s="19" t="s">
        <v>652</v>
      </c>
      <c r="B33" s="19" t="s">
        <v>653</v>
      </c>
      <c r="C33" s="19">
        <v>0</v>
      </c>
      <c r="D33" s="19">
        <v>30</v>
      </c>
      <c r="E33" s="19">
        <v>4.6312499999999993E-2</v>
      </c>
      <c r="F33" s="19">
        <v>0</v>
      </c>
      <c r="G33" s="19">
        <v>1.32E-2</v>
      </c>
      <c r="H33" s="19">
        <v>1.32E-2</v>
      </c>
    </row>
    <row r="34" spans="1:8">
      <c r="A34" s="19" t="s">
        <v>654</v>
      </c>
      <c r="B34" s="19" t="s">
        <v>655</v>
      </c>
      <c r="C34" s="19">
        <v>0</v>
      </c>
      <c r="D34" s="19">
        <v>30</v>
      </c>
      <c r="E34" s="19">
        <v>2.8812499999999998E-2</v>
      </c>
      <c r="F34" s="19">
        <v>0</v>
      </c>
      <c r="G34" s="19">
        <v>1.6799999999999999E-2</v>
      </c>
      <c r="H34" s="19">
        <v>1.6799999999999999E-2</v>
      </c>
    </row>
    <row r="35" spans="1:8">
      <c r="A35" s="19" t="s">
        <v>656</v>
      </c>
      <c r="B35" s="19" t="s">
        <v>657</v>
      </c>
      <c r="C35" s="19">
        <v>0</v>
      </c>
      <c r="D35" s="19">
        <v>30</v>
      </c>
      <c r="E35" s="19">
        <v>1.9249999999999996E-2</v>
      </c>
      <c r="F35" s="19">
        <v>0</v>
      </c>
      <c r="G35" s="19">
        <v>2.12E-2</v>
      </c>
      <c r="H35" s="19">
        <v>2.12E-2</v>
      </c>
    </row>
    <row r="36" spans="1:8">
      <c r="A36" s="19" t="s">
        <v>658</v>
      </c>
      <c r="B36" s="19" t="s">
        <v>659</v>
      </c>
      <c r="C36" s="19">
        <v>0</v>
      </c>
      <c r="D36" s="19">
        <v>30</v>
      </c>
      <c r="E36" s="19">
        <v>1.1437499999999998E-2</v>
      </c>
      <c r="F36" s="19">
        <v>0</v>
      </c>
      <c r="G36" s="19">
        <v>2.8000000000000001E-2</v>
      </c>
      <c r="H36" s="19">
        <v>2.8000000000000001E-2</v>
      </c>
    </row>
    <row r="37" spans="1:8">
      <c r="A37" s="19" t="s">
        <v>660</v>
      </c>
      <c r="B37" s="19" t="s">
        <v>661</v>
      </c>
      <c r="C37" s="19">
        <v>0</v>
      </c>
      <c r="D37" s="19">
        <v>30</v>
      </c>
      <c r="E37" s="19">
        <v>7.1874999999999986E-3</v>
      </c>
      <c r="F37" s="19">
        <v>0</v>
      </c>
      <c r="G37" s="19">
        <v>3.6400000000000002E-2</v>
      </c>
      <c r="H37" s="19">
        <v>3.6400000000000002E-2</v>
      </c>
    </row>
    <row r="38" spans="1:8">
      <c r="A38" s="19" t="s">
        <v>662</v>
      </c>
      <c r="B38" s="19" t="s">
        <v>663</v>
      </c>
      <c r="C38" s="19">
        <v>0</v>
      </c>
      <c r="D38" s="19">
        <v>30</v>
      </c>
      <c r="E38" s="19">
        <v>4.5437499999999992E-3</v>
      </c>
      <c r="F38" s="19">
        <v>0</v>
      </c>
      <c r="G38" s="19">
        <v>4.6399999999999997E-2</v>
      </c>
      <c r="H38" s="19">
        <v>4.6399999999999997E-2</v>
      </c>
    </row>
    <row r="39" spans="1:8">
      <c r="A39" s="19" t="s">
        <v>664</v>
      </c>
      <c r="B39" s="19" t="s">
        <v>665</v>
      </c>
      <c r="C39" s="19">
        <v>0</v>
      </c>
      <c r="D39" s="19">
        <v>30</v>
      </c>
      <c r="E39" s="19">
        <v>3.2749999999999997E-3</v>
      </c>
      <c r="F39" s="19">
        <v>0</v>
      </c>
      <c r="G39" s="19">
        <v>5.6000000000000001E-2</v>
      </c>
      <c r="H39" s="19">
        <v>5.6000000000000001E-2</v>
      </c>
    </row>
    <row r="40" spans="1:8">
      <c r="A40" s="19" t="s">
        <v>666</v>
      </c>
      <c r="B40" s="19" t="s">
        <v>667</v>
      </c>
      <c r="C40" s="19">
        <v>0</v>
      </c>
      <c r="D40" s="19">
        <v>30</v>
      </c>
      <c r="E40" s="19">
        <v>2.4187499999999999E-3</v>
      </c>
      <c r="F40" s="19">
        <v>0</v>
      </c>
      <c r="G40" s="19">
        <v>6.6400000000000001E-2</v>
      </c>
      <c r="H40" s="19">
        <v>6.6400000000000001E-2</v>
      </c>
    </row>
    <row r="41" spans="1:8">
      <c r="A41" s="19" t="s">
        <v>668</v>
      </c>
      <c r="B41" s="19" t="s">
        <v>669</v>
      </c>
      <c r="C41" s="19">
        <v>0</v>
      </c>
      <c r="D41" s="19">
        <v>30</v>
      </c>
      <c r="E41" s="19">
        <v>1.6749999999999996E-3</v>
      </c>
      <c r="F41" s="19">
        <v>0</v>
      </c>
      <c r="G41" s="19">
        <v>8.1600000000000006E-2</v>
      </c>
      <c r="H41" s="19">
        <v>8.1600000000000006E-2</v>
      </c>
    </row>
    <row r="42" spans="1:8">
      <c r="A42" s="19" t="s">
        <v>670</v>
      </c>
      <c r="B42" s="19" t="s">
        <v>671</v>
      </c>
      <c r="C42" s="19">
        <v>0</v>
      </c>
      <c r="D42" s="19">
        <v>30</v>
      </c>
      <c r="E42" s="19">
        <v>1.2062499999999999E-3</v>
      </c>
      <c r="F42" s="19">
        <v>0</v>
      </c>
      <c r="G42" s="19">
        <v>9.8000000000000004E-2</v>
      </c>
      <c r="H42" s="19">
        <v>9.8000000000000004E-2</v>
      </c>
    </row>
    <row r="43" spans="1:8">
      <c r="A43" s="19" t="s">
        <v>672</v>
      </c>
      <c r="B43" s="19" t="s">
        <v>673</v>
      </c>
      <c r="C43" s="19">
        <v>0</v>
      </c>
      <c r="D43" s="19">
        <v>30</v>
      </c>
      <c r="E43" s="19">
        <v>9.5624999999999985E-4</v>
      </c>
      <c r="F43" s="19">
        <v>0</v>
      </c>
      <c r="G43" s="19">
        <v>0.1116</v>
      </c>
      <c r="H43" s="19">
        <v>0.1116</v>
      </c>
    </row>
    <row r="44" spans="1:8">
      <c r="A44" s="19" t="s">
        <v>674</v>
      </c>
      <c r="B44" s="19" t="s">
        <v>675</v>
      </c>
      <c r="C44" s="19">
        <v>0</v>
      </c>
      <c r="D44" s="19">
        <v>30</v>
      </c>
      <c r="E44" s="19">
        <v>7.7499999999999986E-4</v>
      </c>
      <c r="F44" s="19">
        <v>0</v>
      </c>
      <c r="G44" s="19">
        <v>0.12520000000000001</v>
      </c>
      <c r="H44" s="19">
        <v>0.12520000000000001</v>
      </c>
    </row>
    <row r="45" spans="1:8">
      <c r="A45" s="19" t="s">
        <v>676</v>
      </c>
      <c r="B45" s="19" t="s">
        <v>677</v>
      </c>
      <c r="C45" s="19">
        <v>0</v>
      </c>
      <c r="D45" s="19">
        <v>30</v>
      </c>
      <c r="E45" s="19">
        <v>6.1937499999999981E-4</v>
      </c>
      <c r="F45" s="19">
        <v>0</v>
      </c>
      <c r="G45" s="19">
        <v>0.1416</v>
      </c>
      <c r="H45" s="19">
        <v>0.1416</v>
      </c>
    </row>
    <row r="46" spans="1:8">
      <c r="A46" s="19" t="s">
        <v>678</v>
      </c>
      <c r="B46" s="19" t="s">
        <v>679</v>
      </c>
      <c r="C46" s="19">
        <v>0</v>
      </c>
      <c r="D46" s="19">
        <v>30</v>
      </c>
      <c r="E46" s="19">
        <v>4.7124999999999983E-4</v>
      </c>
      <c r="F46" s="19">
        <v>0</v>
      </c>
      <c r="G46" s="19">
        <v>0.1648</v>
      </c>
      <c r="H46" s="19">
        <v>0.1648</v>
      </c>
    </row>
    <row r="47" spans="1:8">
      <c r="A47" s="19" t="s">
        <v>680</v>
      </c>
      <c r="B47" s="19" t="s">
        <v>681</v>
      </c>
      <c r="C47" s="19">
        <v>0</v>
      </c>
      <c r="D47" s="19">
        <v>30</v>
      </c>
      <c r="E47" s="19">
        <v>3.7562499999999993E-4</v>
      </c>
      <c r="F47" s="19">
        <v>0</v>
      </c>
      <c r="G47" s="19">
        <v>0.18640000000000001</v>
      </c>
      <c r="H47" s="19">
        <v>0.18640000000000001</v>
      </c>
    </row>
    <row r="48" spans="1:8">
      <c r="A48" s="19" t="s">
        <v>682</v>
      </c>
      <c r="B48" s="19" t="s">
        <v>683</v>
      </c>
      <c r="C48" s="19">
        <v>0</v>
      </c>
      <c r="D48" s="19">
        <v>30</v>
      </c>
      <c r="E48" s="19">
        <v>2.937499999999999E-4</v>
      </c>
      <c r="F48" s="19">
        <v>0</v>
      </c>
      <c r="G48" s="19">
        <v>0.21240000000000001</v>
      </c>
      <c r="H48" s="19">
        <v>0.21240000000000001</v>
      </c>
    </row>
    <row r="49" spans="1:8">
      <c r="A49" s="19" t="s">
        <v>684</v>
      </c>
      <c r="B49" s="19" t="s">
        <v>685</v>
      </c>
      <c r="C49" s="19">
        <v>0</v>
      </c>
      <c r="D49" s="19">
        <v>30</v>
      </c>
      <c r="E49" s="19">
        <v>2.2874999999999998E-4</v>
      </c>
      <c r="F49" s="19">
        <v>0</v>
      </c>
      <c r="G49" s="19">
        <v>0.2412</v>
      </c>
      <c r="H49" s="19">
        <v>0.2412</v>
      </c>
    </row>
    <row r="50" spans="1:8">
      <c r="A50" s="19" t="s">
        <v>686</v>
      </c>
      <c r="B50" s="19" t="s">
        <v>687</v>
      </c>
      <c r="C50" s="19">
        <v>0</v>
      </c>
      <c r="D50" s="19">
        <v>30</v>
      </c>
      <c r="E50" s="19">
        <v>1.7687499999999998E-4</v>
      </c>
      <c r="F50" s="19">
        <v>0</v>
      </c>
      <c r="G50" s="19">
        <v>0.27439999999999998</v>
      </c>
      <c r="H50" s="19">
        <v>0.27439999999999998</v>
      </c>
    </row>
    <row r="51" spans="1:8">
      <c r="A51" s="19" t="s">
        <v>688</v>
      </c>
      <c r="B51" s="19" t="s">
        <v>689</v>
      </c>
      <c r="C51" s="19">
        <v>0</v>
      </c>
      <c r="D51" s="19">
        <v>30</v>
      </c>
      <c r="E51" s="19">
        <v>1.1937499999999998E-2</v>
      </c>
      <c r="F51" s="19">
        <v>0</v>
      </c>
      <c r="G51" s="19">
        <v>3.4799999999999998E-2</v>
      </c>
      <c r="H51" s="19">
        <v>3.4799999999999998E-2</v>
      </c>
    </row>
    <row r="52" spans="1:8">
      <c r="A52" s="19" t="s">
        <v>690</v>
      </c>
      <c r="B52" s="19" t="s">
        <v>691</v>
      </c>
      <c r="C52" s="19">
        <v>0</v>
      </c>
      <c r="D52" s="19">
        <v>30</v>
      </c>
      <c r="E52" s="19">
        <v>7.499999999999998E-3</v>
      </c>
      <c r="F52" s="19">
        <v>0</v>
      </c>
      <c r="G52" s="19">
        <v>4.4400000000000002E-2</v>
      </c>
      <c r="H52" s="19">
        <v>4.4400000000000002E-2</v>
      </c>
    </row>
    <row r="53" spans="1:8">
      <c r="A53" s="19" t="s">
        <v>692</v>
      </c>
      <c r="B53" s="19" t="s">
        <v>693</v>
      </c>
      <c r="C53" s="19">
        <v>0</v>
      </c>
      <c r="D53" s="19">
        <v>30</v>
      </c>
      <c r="E53" s="19">
        <v>5.4249999999999984E-3</v>
      </c>
      <c r="F53" s="19">
        <v>0</v>
      </c>
      <c r="G53" s="19">
        <v>5.3199999999999997E-2</v>
      </c>
      <c r="H53" s="19">
        <v>5.3199999999999997E-2</v>
      </c>
    </row>
    <row r="54" spans="1:8">
      <c r="A54" s="19" t="s">
        <v>694</v>
      </c>
      <c r="B54" s="19" t="s">
        <v>695</v>
      </c>
      <c r="C54" s="19">
        <v>0</v>
      </c>
      <c r="D54" s="19">
        <v>30</v>
      </c>
      <c r="E54" s="19">
        <v>4.0062499999999994E-3</v>
      </c>
      <c r="F54" s="19">
        <v>0</v>
      </c>
      <c r="G54" s="19">
        <v>6.3200000000000006E-2</v>
      </c>
      <c r="H54" s="19">
        <v>6.3200000000000006E-2</v>
      </c>
    </row>
    <row r="55" spans="1:8">
      <c r="A55" s="19" t="s">
        <v>696</v>
      </c>
      <c r="B55" s="19" t="s">
        <v>697</v>
      </c>
      <c r="C55" s="19">
        <v>0</v>
      </c>
      <c r="D55" s="19">
        <v>30</v>
      </c>
      <c r="E55" s="19">
        <v>2.7687499999999995E-3</v>
      </c>
      <c r="F55" s="19">
        <v>0</v>
      </c>
      <c r="G55" s="19">
        <v>7.7600000000000002E-2</v>
      </c>
      <c r="H55" s="19">
        <v>7.7600000000000002E-2</v>
      </c>
    </row>
    <row r="56" spans="1:8">
      <c r="A56" s="19" t="s">
        <v>698</v>
      </c>
      <c r="B56" s="19" t="s">
        <v>699</v>
      </c>
      <c r="C56" s="19">
        <v>0</v>
      </c>
      <c r="D56" s="19">
        <v>30</v>
      </c>
      <c r="E56" s="19">
        <v>1.9999999999999996E-3</v>
      </c>
      <c r="F56" s="19">
        <v>0</v>
      </c>
      <c r="G56" s="19">
        <v>9.3200000000000005E-2</v>
      </c>
      <c r="H56" s="19">
        <v>9.3200000000000005E-2</v>
      </c>
    </row>
    <row r="57" spans="1:8">
      <c r="A57" s="19" t="s">
        <v>700</v>
      </c>
      <c r="B57" s="19" t="s">
        <v>701</v>
      </c>
      <c r="C57" s="19">
        <v>0</v>
      </c>
      <c r="D57" s="19">
        <v>30</v>
      </c>
      <c r="E57" s="19">
        <v>1.5812499999999998E-3</v>
      </c>
      <c r="F57" s="19">
        <v>0</v>
      </c>
      <c r="G57" s="19">
        <v>0.10639999999999999</v>
      </c>
      <c r="H57" s="19">
        <v>0.10639999999999999</v>
      </c>
    </row>
    <row r="58" spans="1:8">
      <c r="A58" s="19" t="s">
        <v>702</v>
      </c>
      <c r="B58" s="19" t="s">
        <v>703</v>
      </c>
      <c r="C58" s="19">
        <v>0</v>
      </c>
      <c r="D58" s="19">
        <v>30</v>
      </c>
      <c r="E58" s="19">
        <v>1.2874999999999998E-3</v>
      </c>
      <c r="F58" s="19">
        <v>0</v>
      </c>
      <c r="G58" s="19">
        <v>0.1192</v>
      </c>
      <c r="H58" s="19">
        <v>0.1192</v>
      </c>
    </row>
    <row r="59" spans="1:8">
      <c r="A59" s="19" t="s">
        <v>704</v>
      </c>
      <c r="B59" s="19" t="s">
        <v>705</v>
      </c>
      <c r="C59" s="19">
        <v>0</v>
      </c>
      <c r="D59" s="19">
        <v>30</v>
      </c>
      <c r="E59" s="19">
        <v>1.0249999999999999E-3</v>
      </c>
      <c r="F59" s="19">
        <v>0</v>
      </c>
      <c r="G59" s="19">
        <v>0.1356</v>
      </c>
      <c r="H59" s="19">
        <v>0.1356</v>
      </c>
    </row>
    <row r="60" spans="1:8">
      <c r="A60" s="19" t="s">
        <v>706</v>
      </c>
      <c r="B60" s="19" t="s">
        <v>707</v>
      </c>
      <c r="C60" s="19">
        <v>0</v>
      </c>
      <c r="D60" s="19">
        <v>30</v>
      </c>
      <c r="E60" s="19">
        <v>7.8124999999999983E-4</v>
      </c>
      <c r="F60" s="19">
        <v>0</v>
      </c>
      <c r="G60" s="19">
        <v>0.158</v>
      </c>
      <c r="H60" s="19">
        <v>0.158</v>
      </c>
    </row>
    <row r="61" spans="1:8">
      <c r="A61" s="19" t="s">
        <v>708</v>
      </c>
      <c r="B61" s="19" t="s">
        <v>709</v>
      </c>
      <c r="C61" s="19">
        <v>0</v>
      </c>
      <c r="D61" s="19">
        <v>30</v>
      </c>
      <c r="E61" s="19">
        <v>6.249999999999999E-4</v>
      </c>
      <c r="F61" s="19">
        <v>0</v>
      </c>
      <c r="G61" s="19">
        <v>0.1792</v>
      </c>
      <c r="H61" s="19">
        <v>0.1792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31"/>
  <sheetViews>
    <sheetView workbookViewId="0">
      <selection activeCell="I7" sqref="I7"/>
    </sheetView>
  </sheetViews>
  <sheetFormatPr defaultColWidth="9.140625" defaultRowHeight="15"/>
  <cols>
    <col min="1" max="1" width="11.28515625" style="19" bestFit="1" customWidth="1"/>
    <col min="2" max="2" width="21.140625" style="19" bestFit="1" customWidth="1"/>
    <col min="3" max="7" width="9.140625" style="19"/>
    <col min="8" max="8" width="14.28515625" style="19" bestFit="1" customWidth="1"/>
    <col min="9" max="16384" width="9.140625" style="19"/>
  </cols>
  <sheetData>
    <row r="1" spans="1:8">
      <c r="A1" s="19" t="s">
        <v>445</v>
      </c>
      <c r="B1" s="19" t="s">
        <v>446</v>
      </c>
      <c r="C1" s="19" t="s">
        <v>361</v>
      </c>
      <c r="D1" s="19" t="s">
        <v>288</v>
      </c>
      <c r="E1" s="19" t="s">
        <v>376</v>
      </c>
      <c r="F1" s="19" t="s">
        <v>377</v>
      </c>
      <c r="G1" s="19" t="s">
        <v>380</v>
      </c>
      <c r="H1" s="19" t="s">
        <v>405</v>
      </c>
    </row>
    <row r="2" spans="1:8">
      <c r="A2" s="19" t="s">
        <v>378</v>
      </c>
      <c r="B2" s="19" t="s">
        <v>447</v>
      </c>
      <c r="C2" s="19">
        <v>0</v>
      </c>
      <c r="D2" s="19">
        <v>30</v>
      </c>
      <c r="E2" s="13">
        <v>5.0000000000000001E-3</v>
      </c>
      <c r="F2" s="19">
        <f>0.05*G2</f>
        <v>0.05</v>
      </c>
      <c r="G2" s="19">
        <v>1</v>
      </c>
      <c r="H2" s="19">
        <f>G2</f>
        <v>1</v>
      </c>
    </row>
    <row r="3" spans="1:8">
      <c r="A3" s="19" t="s">
        <v>391</v>
      </c>
      <c r="B3" s="19" t="s">
        <v>448</v>
      </c>
      <c r="C3" s="19">
        <v>0</v>
      </c>
      <c r="D3" s="19">
        <v>30</v>
      </c>
      <c r="E3" s="13">
        <v>5.0000000000000001E-3</v>
      </c>
      <c r="F3" s="19">
        <f t="shared" ref="F3:F31" si="0">0.05*G3</f>
        <v>7.5000000000000011E-2</v>
      </c>
      <c r="G3" s="19">
        <v>1.5</v>
      </c>
      <c r="H3" s="19">
        <f t="shared" ref="H3:H31" si="1">G3</f>
        <v>1.5</v>
      </c>
    </row>
    <row r="4" spans="1:8">
      <c r="A4" s="19" t="s">
        <v>402</v>
      </c>
      <c r="B4" s="19" t="s">
        <v>449</v>
      </c>
      <c r="C4" s="19">
        <v>0</v>
      </c>
      <c r="D4" s="19">
        <v>30</v>
      </c>
      <c r="E4" s="13">
        <v>5.0000000000000001E-3</v>
      </c>
      <c r="F4" s="19">
        <f t="shared" si="0"/>
        <v>0.1</v>
      </c>
      <c r="G4" s="19">
        <v>2</v>
      </c>
      <c r="H4" s="19">
        <f t="shared" si="1"/>
        <v>2</v>
      </c>
    </row>
    <row r="5" spans="1:8">
      <c r="A5" s="19" t="s">
        <v>433</v>
      </c>
      <c r="B5" s="19" t="s">
        <v>450</v>
      </c>
      <c r="C5" s="19">
        <v>0</v>
      </c>
      <c r="D5" s="19">
        <v>30</v>
      </c>
      <c r="E5" s="13">
        <v>5.0000000000000001E-3</v>
      </c>
      <c r="F5" s="19">
        <f t="shared" si="0"/>
        <v>0.125</v>
      </c>
      <c r="G5" s="19">
        <v>2.5</v>
      </c>
      <c r="H5" s="19">
        <f t="shared" si="1"/>
        <v>2.5</v>
      </c>
    </row>
    <row r="6" spans="1:8">
      <c r="A6" s="19" t="s">
        <v>434</v>
      </c>
      <c r="B6" s="19" t="s">
        <v>451</v>
      </c>
      <c r="C6" s="19">
        <v>0</v>
      </c>
      <c r="D6" s="19">
        <v>30</v>
      </c>
      <c r="E6" s="13">
        <v>5.0000000000000001E-3</v>
      </c>
      <c r="F6" s="19">
        <f t="shared" si="0"/>
        <v>0.15000000000000002</v>
      </c>
      <c r="G6" s="19">
        <v>3</v>
      </c>
      <c r="H6" s="19">
        <f t="shared" si="1"/>
        <v>3</v>
      </c>
    </row>
    <row r="7" spans="1:8">
      <c r="A7" s="19" t="s">
        <v>452</v>
      </c>
      <c r="B7" s="19" t="s">
        <v>453</v>
      </c>
      <c r="C7" s="19">
        <v>0</v>
      </c>
      <c r="D7" s="19">
        <v>30</v>
      </c>
      <c r="E7" s="13">
        <v>5.0000000000000001E-3</v>
      </c>
      <c r="F7" s="19">
        <f t="shared" si="0"/>
        <v>0.17500000000000002</v>
      </c>
      <c r="G7" s="19">
        <v>3.5</v>
      </c>
      <c r="H7" s="19">
        <f t="shared" si="1"/>
        <v>3.5</v>
      </c>
    </row>
    <row r="8" spans="1:8">
      <c r="A8" s="19" t="s">
        <v>454</v>
      </c>
      <c r="B8" s="19" t="s">
        <v>455</v>
      </c>
      <c r="C8" s="19">
        <v>0</v>
      </c>
      <c r="D8" s="19">
        <v>30</v>
      </c>
      <c r="E8" s="13">
        <v>5.0000000000000001E-3</v>
      </c>
      <c r="F8" s="19">
        <f t="shared" si="0"/>
        <v>0.2</v>
      </c>
      <c r="G8" s="19">
        <v>4</v>
      </c>
      <c r="H8" s="19">
        <f t="shared" si="1"/>
        <v>4</v>
      </c>
    </row>
    <row r="9" spans="1:8">
      <c r="A9" s="19" t="s">
        <v>456</v>
      </c>
      <c r="B9" s="19" t="s">
        <v>457</v>
      </c>
      <c r="C9" s="19">
        <v>0</v>
      </c>
      <c r="D9" s="19">
        <v>30</v>
      </c>
      <c r="E9" s="13">
        <v>5.0000000000000001E-3</v>
      </c>
      <c r="F9" s="19">
        <f t="shared" si="0"/>
        <v>0.22500000000000001</v>
      </c>
      <c r="G9" s="19">
        <v>4.5</v>
      </c>
      <c r="H9" s="19">
        <f t="shared" si="1"/>
        <v>4.5</v>
      </c>
    </row>
    <row r="10" spans="1:8">
      <c r="A10" s="19" t="s">
        <v>458</v>
      </c>
      <c r="B10" s="19" t="s">
        <v>459</v>
      </c>
      <c r="C10" s="19">
        <v>0</v>
      </c>
      <c r="D10" s="19">
        <v>30</v>
      </c>
      <c r="E10" s="13">
        <v>5.0000000000000001E-3</v>
      </c>
      <c r="F10" s="19">
        <f t="shared" si="0"/>
        <v>0.25</v>
      </c>
      <c r="G10" s="19">
        <v>5</v>
      </c>
      <c r="H10" s="19">
        <f t="shared" si="1"/>
        <v>5</v>
      </c>
    </row>
    <row r="11" spans="1:8">
      <c r="A11" s="19" t="s">
        <v>460</v>
      </c>
      <c r="B11" s="19" t="s">
        <v>461</v>
      </c>
      <c r="C11" s="19">
        <v>0</v>
      </c>
      <c r="D11" s="19">
        <v>30</v>
      </c>
      <c r="E11" s="13">
        <v>5.0000000000000001E-3</v>
      </c>
      <c r="F11" s="19">
        <f t="shared" si="0"/>
        <v>0.27500000000000002</v>
      </c>
      <c r="G11" s="19">
        <v>5.5</v>
      </c>
      <c r="H11" s="19">
        <f t="shared" si="1"/>
        <v>5.5</v>
      </c>
    </row>
    <row r="12" spans="1:8">
      <c r="A12" s="19" t="s">
        <v>462</v>
      </c>
      <c r="B12" s="19" t="s">
        <v>463</v>
      </c>
      <c r="C12" s="19">
        <v>0</v>
      </c>
      <c r="D12" s="19">
        <v>30</v>
      </c>
      <c r="E12" s="13">
        <v>5.0000000000000001E-3</v>
      </c>
      <c r="F12" s="19">
        <f t="shared" si="0"/>
        <v>0.30000000000000004</v>
      </c>
      <c r="G12" s="19">
        <v>6</v>
      </c>
      <c r="H12" s="19">
        <f t="shared" si="1"/>
        <v>6</v>
      </c>
    </row>
    <row r="13" spans="1:8">
      <c r="A13" s="19" t="s">
        <v>464</v>
      </c>
      <c r="B13" s="19" t="s">
        <v>465</v>
      </c>
      <c r="C13" s="19">
        <v>0</v>
      </c>
      <c r="D13" s="19">
        <v>30</v>
      </c>
      <c r="E13" s="13">
        <v>5.0000000000000001E-3</v>
      </c>
      <c r="F13" s="19">
        <f t="shared" si="0"/>
        <v>0.32500000000000001</v>
      </c>
      <c r="G13" s="19">
        <v>6.5</v>
      </c>
      <c r="H13" s="19">
        <f t="shared" si="1"/>
        <v>6.5</v>
      </c>
    </row>
    <row r="14" spans="1:8">
      <c r="A14" s="19" t="s">
        <v>466</v>
      </c>
      <c r="B14" s="19" t="s">
        <v>467</v>
      </c>
      <c r="C14" s="19">
        <v>0</v>
      </c>
      <c r="D14" s="19">
        <v>30</v>
      </c>
      <c r="E14" s="13">
        <v>5.0000000000000001E-3</v>
      </c>
      <c r="F14" s="19">
        <f t="shared" si="0"/>
        <v>0.35000000000000003</v>
      </c>
      <c r="G14" s="19">
        <v>7</v>
      </c>
      <c r="H14" s="19">
        <f t="shared" si="1"/>
        <v>7</v>
      </c>
    </row>
    <row r="15" spans="1:8">
      <c r="A15" s="19" t="s">
        <v>468</v>
      </c>
      <c r="B15" s="19" t="s">
        <v>469</v>
      </c>
      <c r="C15" s="19">
        <v>0</v>
      </c>
      <c r="D15" s="19">
        <v>30</v>
      </c>
      <c r="E15" s="13">
        <v>5.0000000000000001E-3</v>
      </c>
      <c r="F15" s="19">
        <f t="shared" si="0"/>
        <v>0.375</v>
      </c>
      <c r="G15" s="19">
        <v>7.5</v>
      </c>
      <c r="H15" s="19">
        <f t="shared" si="1"/>
        <v>7.5</v>
      </c>
    </row>
    <row r="16" spans="1:8">
      <c r="A16" s="19" t="s">
        <v>470</v>
      </c>
      <c r="B16" s="19" t="s">
        <v>471</v>
      </c>
      <c r="C16" s="19">
        <v>0</v>
      </c>
      <c r="D16" s="19">
        <v>30</v>
      </c>
      <c r="E16" s="13">
        <v>5.0000000000000001E-3</v>
      </c>
      <c r="F16" s="19">
        <f t="shared" si="0"/>
        <v>0.4</v>
      </c>
      <c r="G16" s="19">
        <v>8</v>
      </c>
      <c r="H16" s="19">
        <f t="shared" si="1"/>
        <v>8</v>
      </c>
    </row>
    <row r="17" spans="1:8">
      <c r="A17" s="19" t="s">
        <v>472</v>
      </c>
      <c r="B17" s="19" t="s">
        <v>473</v>
      </c>
      <c r="C17" s="19">
        <v>0</v>
      </c>
      <c r="D17" s="19">
        <v>30</v>
      </c>
      <c r="E17" s="13">
        <v>5.0000000000000001E-3</v>
      </c>
      <c r="F17" s="19">
        <f t="shared" si="0"/>
        <v>0.42500000000000004</v>
      </c>
      <c r="G17" s="19">
        <v>8.5</v>
      </c>
      <c r="H17" s="19">
        <f t="shared" si="1"/>
        <v>8.5</v>
      </c>
    </row>
    <row r="18" spans="1:8">
      <c r="A18" s="19" t="s">
        <v>474</v>
      </c>
      <c r="B18" s="19" t="s">
        <v>475</v>
      </c>
      <c r="C18" s="19">
        <v>0</v>
      </c>
      <c r="D18" s="19">
        <v>30</v>
      </c>
      <c r="E18" s="13">
        <v>5.0000000000000001E-3</v>
      </c>
      <c r="F18" s="19">
        <f t="shared" si="0"/>
        <v>0.45</v>
      </c>
      <c r="G18" s="19">
        <v>9</v>
      </c>
      <c r="H18" s="19">
        <f t="shared" si="1"/>
        <v>9</v>
      </c>
    </row>
    <row r="19" spans="1:8">
      <c r="A19" s="19" t="s">
        <v>476</v>
      </c>
      <c r="B19" s="19" t="s">
        <v>477</v>
      </c>
      <c r="C19" s="19">
        <v>0</v>
      </c>
      <c r="D19" s="19">
        <v>30</v>
      </c>
      <c r="E19" s="13">
        <v>5.0000000000000001E-3</v>
      </c>
      <c r="F19" s="19">
        <f t="shared" si="0"/>
        <v>0.47500000000000003</v>
      </c>
      <c r="G19" s="19">
        <v>9.5</v>
      </c>
      <c r="H19" s="19">
        <f t="shared" si="1"/>
        <v>9.5</v>
      </c>
    </row>
    <row r="20" spans="1:8">
      <c r="A20" s="19" t="s">
        <v>478</v>
      </c>
      <c r="B20" s="19" t="s">
        <v>479</v>
      </c>
      <c r="C20" s="19">
        <v>0</v>
      </c>
      <c r="D20" s="19">
        <v>30</v>
      </c>
      <c r="E20" s="13">
        <v>5.0000000000000001E-3</v>
      </c>
      <c r="F20" s="19">
        <f t="shared" si="0"/>
        <v>0.5</v>
      </c>
      <c r="G20" s="19">
        <v>10</v>
      </c>
      <c r="H20" s="19">
        <f t="shared" si="1"/>
        <v>10</v>
      </c>
    </row>
    <row r="21" spans="1:8">
      <c r="A21" s="19" t="s">
        <v>574</v>
      </c>
      <c r="B21" s="19" t="s">
        <v>479</v>
      </c>
      <c r="C21" s="19">
        <v>0</v>
      </c>
      <c r="D21" s="19">
        <v>30</v>
      </c>
      <c r="E21" s="13">
        <v>5.0000000000000001E-3</v>
      </c>
      <c r="F21" s="19">
        <f t="shared" si="0"/>
        <v>0.5</v>
      </c>
      <c r="G21" s="19">
        <v>10</v>
      </c>
      <c r="H21" s="19">
        <f t="shared" si="1"/>
        <v>10</v>
      </c>
    </row>
    <row r="22" spans="1:8">
      <c r="A22" s="19" t="s">
        <v>575</v>
      </c>
      <c r="B22" s="19" t="s">
        <v>479</v>
      </c>
      <c r="C22" s="19">
        <v>0</v>
      </c>
      <c r="D22" s="19">
        <v>30</v>
      </c>
      <c r="E22" s="13">
        <v>5.0000000000000001E-3</v>
      </c>
      <c r="F22" s="19">
        <f t="shared" si="0"/>
        <v>0.5</v>
      </c>
      <c r="G22" s="19">
        <v>10</v>
      </c>
      <c r="H22" s="19">
        <f t="shared" si="1"/>
        <v>10</v>
      </c>
    </row>
    <row r="23" spans="1:8">
      <c r="A23" s="19" t="s">
        <v>576</v>
      </c>
      <c r="B23" s="19" t="s">
        <v>479</v>
      </c>
      <c r="C23" s="19">
        <v>0</v>
      </c>
      <c r="D23" s="19">
        <v>30</v>
      </c>
      <c r="E23" s="13">
        <v>5.0000000000000001E-3</v>
      </c>
      <c r="F23" s="19">
        <f t="shared" si="0"/>
        <v>0.5</v>
      </c>
      <c r="G23" s="19">
        <v>10</v>
      </c>
      <c r="H23" s="19">
        <f t="shared" si="1"/>
        <v>10</v>
      </c>
    </row>
    <row r="24" spans="1:8">
      <c r="A24" s="19" t="s">
        <v>577</v>
      </c>
      <c r="B24" s="19" t="s">
        <v>479</v>
      </c>
      <c r="C24" s="19">
        <v>0</v>
      </c>
      <c r="D24" s="19">
        <v>30</v>
      </c>
      <c r="E24" s="13">
        <v>5.0000000000000001E-3</v>
      </c>
      <c r="F24" s="19">
        <f t="shared" si="0"/>
        <v>0.5</v>
      </c>
      <c r="G24" s="19">
        <v>10</v>
      </c>
      <c r="H24" s="19">
        <f t="shared" si="1"/>
        <v>10</v>
      </c>
    </row>
    <row r="25" spans="1:8">
      <c r="A25" s="19" t="s">
        <v>578</v>
      </c>
      <c r="B25" s="19" t="s">
        <v>479</v>
      </c>
      <c r="C25" s="19">
        <v>0</v>
      </c>
      <c r="D25" s="19">
        <v>30</v>
      </c>
      <c r="E25" s="13">
        <v>5.0000000000000001E-3</v>
      </c>
      <c r="F25" s="19">
        <f t="shared" si="0"/>
        <v>0.5</v>
      </c>
      <c r="G25" s="19">
        <v>10</v>
      </c>
      <c r="H25" s="19">
        <f t="shared" si="1"/>
        <v>10</v>
      </c>
    </row>
    <row r="26" spans="1:8">
      <c r="A26" s="19" t="s">
        <v>579</v>
      </c>
      <c r="B26" s="19" t="s">
        <v>479</v>
      </c>
      <c r="C26" s="19">
        <v>0</v>
      </c>
      <c r="D26" s="19">
        <v>30</v>
      </c>
      <c r="E26" s="13">
        <v>5.0000000000000001E-3</v>
      </c>
      <c r="F26" s="19">
        <f t="shared" si="0"/>
        <v>0.5</v>
      </c>
      <c r="G26" s="19">
        <v>10</v>
      </c>
      <c r="H26" s="19">
        <f t="shared" si="1"/>
        <v>10</v>
      </c>
    </row>
    <row r="27" spans="1:8">
      <c r="A27" s="19" t="s">
        <v>580</v>
      </c>
      <c r="B27" s="19" t="s">
        <v>479</v>
      </c>
      <c r="C27" s="19">
        <v>0</v>
      </c>
      <c r="D27" s="19">
        <v>30</v>
      </c>
      <c r="E27" s="13">
        <v>5.0000000000000001E-3</v>
      </c>
      <c r="F27" s="19">
        <f t="shared" si="0"/>
        <v>0.5</v>
      </c>
      <c r="G27" s="19">
        <v>10</v>
      </c>
      <c r="H27" s="19">
        <f t="shared" si="1"/>
        <v>10</v>
      </c>
    </row>
    <row r="28" spans="1:8">
      <c r="A28" s="19" t="s">
        <v>581</v>
      </c>
      <c r="B28" s="19" t="s">
        <v>479</v>
      </c>
      <c r="C28" s="19">
        <v>0</v>
      </c>
      <c r="D28" s="19">
        <v>30</v>
      </c>
      <c r="E28" s="13">
        <v>5.0000000000000001E-3</v>
      </c>
      <c r="F28" s="19">
        <f t="shared" si="0"/>
        <v>0.5</v>
      </c>
      <c r="G28" s="19">
        <v>10</v>
      </c>
      <c r="H28" s="19">
        <f t="shared" si="1"/>
        <v>10</v>
      </c>
    </row>
    <row r="29" spans="1:8">
      <c r="A29" s="19" t="s">
        <v>582</v>
      </c>
      <c r="B29" s="19" t="s">
        <v>479</v>
      </c>
      <c r="C29" s="19">
        <v>0</v>
      </c>
      <c r="D29" s="19">
        <v>30</v>
      </c>
      <c r="E29" s="13">
        <v>5.0000000000000001E-3</v>
      </c>
      <c r="F29" s="19">
        <f t="shared" si="0"/>
        <v>0.5</v>
      </c>
      <c r="G29" s="19">
        <v>10</v>
      </c>
      <c r="H29" s="19">
        <f t="shared" si="1"/>
        <v>10</v>
      </c>
    </row>
    <row r="30" spans="1:8">
      <c r="A30" s="19" t="s">
        <v>583</v>
      </c>
      <c r="B30" s="19" t="s">
        <v>479</v>
      </c>
      <c r="C30" s="19">
        <v>0</v>
      </c>
      <c r="D30" s="19">
        <v>30</v>
      </c>
      <c r="E30" s="13">
        <v>5.0000000000000001E-3</v>
      </c>
      <c r="F30" s="19">
        <f t="shared" si="0"/>
        <v>0.5</v>
      </c>
      <c r="G30" s="19">
        <v>10</v>
      </c>
      <c r="H30" s="19">
        <f t="shared" si="1"/>
        <v>10</v>
      </c>
    </row>
    <row r="31" spans="1:8">
      <c r="A31" s="19" t="s">
        <v>584</v>
      </c>
      <c r="B31" s="19" t="s">
        <v>479</v>
      </c>
      <c r="C31" s="19">
        <v>0</v>
      </c>
      <c r="D31" s="19">
        <v>30</v>
      </c>
      <c r="E31" s="13">
        <v>5.0000000000000001E-3</v>
      </c>
      <c r="F31" s="19">
        <f t="shared" si="0"/>
        <v>0.5</v>
      </c>
      <c r="G31" s="19">
        <v>10</v>
      </c>
      <c r="H31" s="19">
        <f t="shared" si="1"/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11"/>
  <sheetViews>
    <sheetView workbookViewId="0"/>
  </sheetViews>
  <sheetFormatPr defaultColWidth="9.140625" defaultRowHeight="15"/>
  <cols>
    <col min="1" max="1" width="12.5703125" style="19" bestFit="1" customWidth="1"/>
    <col min="2" max="2" width="14" style="19" bestFit="1" customWidth="1"/>
    <col min="3" max="3" width="10" style="19" bestFit="1" customWidth="1"/>
    <col min="4" max="4" width="5.28515625" style="19" bestFit="1" customWidth="1"/>
    <col min="5" max="5" width="9.140625" style="19"/>
    <col min="6" max="6" width="8.85546875" style="19" bestFit="1" customWidth="1"/>
    <col min="7" max="16384" width="9.140625" style="19"/>
  </cols>
  <sheetData>
    <row r="1" spans="1:6">
      <c r="A1" s="19" t="s">
        <v>593</v>
      </c>
      <c r="B1" s="19" t="s">
        <v>446</v>
      </c>
      <c r="C1" s="19" t="s">
        <v>381</v>
      </c>
      <c r="D1" s="19" t="s">
        <v>361</v>
      </c>
      <c r="E1" s="19" t="s">
        <v>288</v>
      </c>
      <c r="F1" s="19" t="s">
        <v>382</v>
      </c>
    </row>
    <row r="2" spans="1:6">
      <c r="A2" s="19" t="s">
        <v>363</v>
      </c>
      <c r="B2" s="19" t="s">
        <v>594</v>
      </c>
      <c r="C2" s="13">
        <v>1.0000000000000001E-5</v>
      </c>
      <c r="D2" s="19">
        <v>0</v>
      </c>
      <c r="E2" s="19">
        <v>30</v>
      </c>
      <c r="F2" s="19">
        <v>5000</v>
      </c>
    </row>
    <row r="3" spans="1:6">
      <c r="A3" s="19" t="s">
        <v>435</v>
      </c>
      <c r="B3" s="19" t="s">
        <v>595</v>
      </c>
      <c r="C3" s="13">
        <v>1.0000000000000001E-5</v>
      </c>
      <c r="D3" s="19">
        <v>0</v>
      </c>
      <c r="E3" s="19">
        <v>30</v>
      </c>
      <c r="F3" s="19">
        <v>5000</v>
      </c>
    </row>
    <row r="4" spans="1:6">
      <c r="A4" s="19" t="s">
        <v>436</v>
      </c>
      <c r="B4" s="19" t="s">
        <v>596</v>
      </c>
      <c r="C4" s="13">
        <v>1.0000000000000001E-5</v>
      </c>
      <c r="D4" s="19">
        <v>0</v>
      </c>
      <c r="E4" s="19">
        <v>30</v>
      </c>
      <c r="F4" s="19">
        <v>5000</v>
      </c>
    </row>
    <row r="5" spans="1:6">
      <c r="A5" s="19" t="s">
        <v>437</v>
      </c>
      <c r="B5" s="19" t="s">
        <v>597</v>
      </c>
      <c r="C5" s="13">
        <v>1.0000000000000001E-5</v>
      </c>
      <c r="D5" s="19">
        <v>0</v>
      </c>
      <c r="E5" s="19">
        <v>30</v>
      </c>
      <c r="F5" s="19">
        <v>5000</v>
      </c>
    </row>
    <row r="6" spans="1:6">
      <c r="A6" s="19" t="s">
        <v>438</v>
      </c>
      <c r="B6" s="19" t="s">
        <v>598</v>
      </c>
      <c r="C6" s="13">
        <v>1.0000000000000001E-5</v>
      </c>
      <c r="D6" s="19">
        <v>0</v>
      </c>
      <c r="E6" s="19">
        <v>30</v>
      </c>
      <c r="F6" s="19">
        <v>5000</v>
      </c>
    </row>
    <row r="7" spans="1:6">
      <c r="A7" s="19" t="s">
        <v>599</v>
      </c>
      <c r="B7" s="19" t="s">
        <v>600</v>
      </c>
      <c r="C7" s="13">
        <v>1.0000000000000001E-5</v>
      </c>
      <c r="D7" s="19">
        <v>0</v>
      </c>
      <c r="E7" s="19">
        <v>30</v>
      </c>
      <c r="F7" s="19">
        <v>5000</v>
      </c>
    </row>
    <row r="8" spans="1:6">
      <c r="A8" s="19" t="s">
        <v>601</v>
      </c>
      <c r="B8" s="19" t="s">
        <v>602</v>
      </c>
      <c r="C8" s="13">
        <v>1.0000000000000001E-5</v>
      </c>
      <c r="D8" s="19">
        <v>0</v>
      </c>
      <c r="E8" s="19">
        <v>30</v>
      </c>
      <c r="F8" s="19">
        <v>5000</v>
      </c>
    </row>
    <row r="9" spans="1:6">
      <c r="A9" s="19" t="s">
        <v>603</v>
      </c>
      <c r="B9" s="19" t="s">
        <v>604</v>
      </c>
      <c r="C9" s="13">
        <v>1.0000000000000001E-5</v>
      </c>
      <c r="D9" s="19">
        <v>0</v>
      </c>
      <c r="E9" s="19">
        <v>30</v>
      </c>
      <c r="F9" s="19">
        <v>5000</v>
      </c>
    </row>
    <row r="10" spans="1:6">
      <c r="A10" s="19" t="s">
        <v>605</v>
      </c>
      <c r="B10" s="19" t="s">
        <v>606</v>
      </c>
      <c r="C10" s="13">
        <v>1.0000000000000001E-5</v>
      </c>
      <c r="D10" s="19">
        <v>0</v>
      </c>
      <c r="E10" s="19">
        <v>30</v>
      </c>
      <c r="F10" s="19">
        <v>5000</v>
      </c>
    </row>
    <row r="11" spans="1:6">
      <c r="A11" s="19" t="s">
        <v>607</v>
      </c>
      <c r="B11" s="19" t="s">
        <v>608</v>
      </c>
      <c r="C11" s="13">
        <v>1.0000000000000001E-5</v>
      </c>
      <c r="D11" s="19">
        <v>0</v>
      </c>
      <c r="E11" s="19">
        <v>30</v>
      </c>
      <c r="F11" s="19">
        <v>5000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11"/>
  <sheetViews>
    <sheetView workbookViewId="0"/>
  </sheetViews>
  <sheetFormatPr defaultColWidth="9.140625" defaultRowHeight="15"/>
  <cols>
    <col min="1" max="1" width="12.140625" style="19" bestFit="1" customWidth="1"/>
    <col min="2" max="2" width="12.140625" style="19" customWidth="1"/>
    <col min="3" max="3" width="10" style="19" bestFit="1" customWidth="1"/>
    <col min="4" max="4" width="5.28515625" style="19" bestFit="1" customWidth="1"/>
    <col min="5" max="5" width="9.140625" style="19"/>
    <col min="6" max="6" width="8.85546875" style="19" bestFit="1" customWidth="1"/>
    <col min="7" max="16384" width="9.140625" style="19"/>
  </cols>
  <sheetData>
    <row r="1" spans="1:6">
      <c r="A1" s="19" t="s">
        <v>593</v>
      </c>
      <c r="B1" s="19" t="s">
        <v>446</v>
      </c>
      <c r="C1" s="19" t="s">
        <v>381</v>
      </c>
      <c r="D1" s="19" t="s">
        <v>361</v>
      </c>
      <c r="E1" s="19" t="s">
        <v>288</v>
      </c>
      <c r="F1" s="19" t="s">
        <v>382</v>
      </c>
    </row>
    <row r="2" spans="1:6">
      <c r="A2" s="19" t="s">
        <v>364</v>
      </c>
      <c r="B2" s="19" t="s">
        <v>609</v>
      </c>
      <c r="C2" s="13">
        <v>1.0000000000000001E-5</v>
      </c>
      <c r="D2" s="19">
        <v>0</v>
      </c>
      <c r="E2" s="19">
        <v>30</v>
      </c>
      <c r="F2" s="19">
        <v>500</v>
      </c>
    </row>
    <row r="3" spans="1:6">
      <c r="A3" s="19" t="s">
        <v>439</v>
      </c>
      <c r="B3" s="19" t="s">
        <v>610</v>
      </c>
      <c r="C3" s="13">
        <v>1.0000000000000001E-5</v>
      </c>
      <c r="D3" s="19">
        <v>0</v>
      </c>
      <c r="E3" s="19">
        <v>30</v>
      </c>
      <c r="F3" s="19">
        <v>500</v>
      </c>
    </row>
    <row r="4" spans="1:6">
      <c r="A4" s="19" t="s">
        <v>440</v>
      </c>
      <c r="B4" s="19" t="s">
        <v>611</v>
      </c>
      <c r="C4" s="13">
        <v>1.0000000000000001E-5</v>
      </c>
      <c r="D4" s="19">
        <v>0</v>
      </c>
      <c r="E4" s="19">
        <v>30</v>
      </c>
      <c r="F4" s="19">
        <v>500</v>
      </c>
    </row>
    <row r="5" spans="1:6">
      <c r="A5" s="19" t="s">
        <v>441</v>
      </c>
      <c r="B5" s="19" t="s">
        <v>612</v>
      </c>
      <c r="C5" s="13">
        <v>1.0000000000000001E-5</v>
      </c>
      <c r="D5" s="19">
        <v>0</v>
      </c>
      <c r="E5" s="19">
        <v>30</v>
      </c>
      <c r="F5" s="19">
        <v>500</v>
      </c>
    </row>
    <row r="6" spans="1:6">
      <c r="A6" s="19" t="s">
        <v>442</v>
      </c>
      <c r="B6" s="19" t="s">
        <v>613</v>
      </c>
      <c r="C6" s="13">
        <v>1.0000000000000001E-5</v>
      </c>
      <c r="D6" s="19">
        <v>0</v>
      </c>
      <c r="E6" s="19">
        <v>30</v>
      </c>
      <c r="F6" s="19">
        <v>500</v>
      </c>
    </row>
    <row r="7" spans="1:6">
      <c r="A7" s="19" t="s">
        <v>614</v>
      </c>
      <c r="B7" s="19" t="s">
        <v>615</v>
      </c>
      <c r="C7" s="13">
        <v>1.0000000000000001E-5</v>
      </c>
      <c r="D7" s="19">
        <v>0</v>
      </c>
      <c r="E7" s="19">
        <v>30</v>
      </c>
      <c r="F7" s="19">
        <v>500</v>
      </c>
    </row>
    <row r="8" spans="1:6">
      <c r="A8" s="19" t="s">
        <v>616</v>
      </c>
      <c r="B8" s="19" t="s">
        <v>617</v>
      </c>
      <c r="C8" s="13">
        <v>1.0000000000000001E-5</v>
      </c>
      <c r="D8" s="19">
        <v>0</v>
      </c>
      <c r="E8" s="19">
        <v>30</v>
      </c>
      <c r="F8" s="19">
        <v>500</v>
      </c>
    </row>
    <row r="9" spans="1:6">
      <c r="A9" s="19" t="s">
        <v>618</v>
      </c>
      <c r="B9" s="19" t="s">
        <v>619</v>
      </c>
      <c r="C9" s="13">
        <v>1.0000000000000001E-5</v>
      </c>
      <c r="D9" s="19">
        <v>0</v>
      </c>
      <c r="E9" s="19">
        <v>30</v>
      </c>
      <c r="F9" s="19">
        <v>500</v>
      </c>
    </row>
    <row r="10" spans="1:6">
      <c r="A10" s="19" t="s">
        <v>620</v>
      </c>
      <c r="B10" s="19" t="s">
        <v>621</v>
      </c>
      <c r="C10" s="13">
        <v>1.0000000000000001E-5</v>
      </c>
      <c r="D10" s="19">
        <v>0</v>
      </c>
      <c r="E10" s="19">
        <v>30</v>
      </c>
      <c r="F10" s="19">
        <v>500</v>
      </c>
    </row>
    <row r="11" spans="1:6">
      <c r="A11" s="19" t="s">
        <v>622</v>
      </c>
      <c r="B11" s="19" t="s">
        <v>623</v>
      </c>
      <c r="C11" s="13">
        <v>1.0000000000000001E-5</v>
      </c>
      <c r="D11" s="19">
        <v>0</v>
      </c>
      <c r="E11" s="19">
        <v>30</v>
      </c>
      <c r="F11" s="19">
        <v>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B2"/>
  <sheetViews>
    <sheetView workbookViewId="0"/>
  </sheetViews>
  <sheetFormatPr defaultColWidth="9.140625" defaultRowHeight="15"/>
  <cols>
    <col min="1" max="1" width="9.140625" style="19"/>
    <col min="2" max="2" width="9.5703125" style="19" bestFit="1" customWidth="1"/>
    <col min="3" max="16384" width="9.140625" style="19"/>
  </cols>
  <sheetData>
    <row r="1" spans="1:2">
      <c r="A1" s="19" t="s">
        <v>392</v>
      </c>
      <c r="B1" s="19" t="s">
        <v>353</v>
      </c>
    </row>
    <row r="2" spans="1:2">
      <c r="A2" s="19" t="s">
        <v>353</v>
      </c>
      <c r="B2" s="6">
        <v>0</v>
      </c>
    </row>
  </sheetData>
  <conditionalFormatting sqref="B2">
    <cfRule type="cellIs" dxfId="9" priority="1" operator="greaterThan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B2"/>
  <sheetViews>
    <sheetView workbookViewId="0"/>
  </sheetViews>
  <sheetFormatPr defaultColWidth="9.140625" defaultRowHeight="15"/>
  <cols>
    <col min="1" max="1" width="9.140625" style="19"/>
    <col min="2" max="2" width="9.5703125" style="19" bestFit="1" customWidth="1"/>
    <col min="3" max="16384" width="9.140625" style="19"/>
  </cols>
  <sheetData>
    <row r="1" spans="1:2">
      <c r="A1" s="19" t="s">
        <v>392</v>
      </c>
      <c r="B1" s="19" t="s">
        <v>353</v>
      </c>
    </row>
    <row r="2" spans="1:2">
      <c r="A2" s="19" t="s">
        <v>353</v>
      </c>
      <c r="B2" s="6">
        <v>0</v>
      </c>
    </row>
  </sheetData>
  <conditionalFormatting sqref="B2">
    <cfRule type="cellIs" dxfId="8" priority="1" operator="greaterThan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2" sqref="E12"/>
    </sheetView>
  </sheetViews>
  <sheetFormatPr defaultRowHeight="15"/>
  <cols>
    <col min="1" max="1" width="20.7109375" bestFit="1" customWidth="1"/>
  </cols>
  <sheetData>
    <row r="1" spans="1:2">
      <c r="A1" s="39" t="s">
        <v>797</v>
      </c>
      <c r="B1" s="39">
        <v>0</v>
      </c>
    </row>
    <row r="2" spans="1:2">
      <c r="A2" s="39" t="s">
        <v>796</v>
      </c>
      <c r="B2" s="39">
        <v>0</v>
      </c>
    </row>
    <row r="3" spans="1:2">
      <c r="A3" s="39" t="s">
        <v>4</v>
      </c>
      <c r="B3" s="39">
        <v>0</v>
      </c>
    </row>
    <row r="4" spans="1:2">
      <c r="A4" s="39" t="s">
        <v>10</v>
      </c>
      <c r="B4" s="39">
        <v>0.34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B2"/>
  <sheetViews>
    <sheetView workbookViewId="0"/>
  </sheetViews>
  <sheetFormatPr defaultColWidth="9.140625" defaultRowHeight="15"/>
  <cols>
    <col min="1" max="1" width="9.140625" style="19"/>
    <col min="2" max="2" width="9.5703125" style="19" bestFit="1" customWidth="1"/>
    <col min="3" max="16384" width="9.140625" style="19"/>
  </cols>
  <sheetData>
    <row r="1" spans="1:2">
      <c r="A1" s="19" t="s">
        <v>392</v>
      </c>
      <c r="B1" s="19" t="s">
        <v>353</v>
      </c>
    </row>
    <row r="2" spans="1:2">
      <c r="A2" s="19" t="s">
        <v>353</v>
      </c>
      <c r="B2" s="6">
        <v>0</v>
      </c>
    </row>
  </sheetData>
  <conditionalFormatting sqref="B2:U2">
    <cfRule type="cellIs" dxfId="7" priority="3" operator="greaterThan">
      <formula>0</formula>
    </cfRule>
  </conditionalFormatting>
  <conditionalFormatting sqref="B2">
    <cfRule type="cellIs" dxfId="6" priority="1" operator="greaterThan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B2"/>
  <sheetViews>
    <sheetView workbookViewId="0"/>
  </sheetViews>
  <sheetFormatPr defaultColWidth="9.140625" defaultRowHeight="15"/>
  <cols>
    <col min="1" max="1" width="9.140625" style="19"/>
    <col min="2" max="2" width="9.5703125" style="19" bestFit="1" customWidth="1"/>
    <col min="3" max="16384" width="9.140625" style="19"/>
  </cols>
  <sheetData>
    <row r="1" spans="1:2">
      <c r="A1" s="19" t="s">
        <v>392</v>
      </c>
      <c r="B1" s="19" t="s">
        <v>353</v>
      </c>
    </row>
    <row r="2" spans="1:2">
      <c r="A2" s="19" t="s">
        <v>353</v>
      </c>
      <c r="B2" s="6">
        <v>0</v>
      </c>
    </row>
  </sheetData>
  <conditionalFormatting sqref="B2:U2">
    <cfRule type="cellIs" dxfId="5" priority="3" operator="greaterThan">
      <formula>0</formula>
    </cfRule>
  </conditionalFormatting>
  <conditionalFormatting sqref="B2">
    <cfRule type="cellIs" dxfId="4" priority="1" operator="greaterThan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K21" sqref="K21"/>
    </sheetView>
  </sheetViews>
  <sheetFormatPr defaultColWidth="8.7109375" defaultRowHeight="15"/>
  <cols>
    <col min="11" max="11" width="11.5703125" bestFit="1" customWidth="1"/>
  </cols>
  <sheetData>
    <row r="1" spans="1:21">
      <c r="A1" s="32" t="s">
        <v>766</v>
      </c>
      <c r="B1" s="32" t="s">
        <v>446</v>
      </c>
      <c r="C1" s="32" t="s">
        <v>147</v>
      </c>
      <c r="D1" s="32" t="s">
        <v>426</v>
      </c>
      <c r="E1" s="32" t="s">
        <v>148</v>
      </c>
      <c r="F1" s="32" t="s">
        <v>149</v>
      </c>
      <c r="G1" s="32" t="s">
        <v>150</v>
      </c>
      <c r="H1" s="32" t="s">
        <v>151</v>
      </c>
      <c r="I1" s="32" t="s">
        <v>152</v>
      </c>
      <c r="J1" s="32" t="s">
        <v>153</v>
      </c>
      <c r="K1" s="32" t="s">
        <v>154</v>
      </c>
      <c r="L1" s="32" t="s">
        <v>155</v>
      </c>
      <c r="M1" s="32" t="s">
        <v>156</v>
      </c>
      <c r="N1" s="32" t="s">
        <v>300</v>
      </c>
      <c r="O1" s="32" t="s">
        <v>157</v>
      </c>
      <c r="P1" s="32" t="s">
        <v>158</v>
      </c>
      <c r="Q1" s="32" t="s">
        <v>159</v>
      </c>
      <c r="R1" s="32" t="s">
        <v>160</v>
      </c>
      <c r="S1" s="32" t="s">
        <v>161</v>
      </c>
      <c r="T1" s="32" t="s">
        <v>624</v>
      </c>
      <c r="U1" s="32" t="s">
        <v>625</v>
      </c>
    </row>
    <row r="2" spans="1:21">
      <c r="A2" s="32" t="s">
        <v>778</v>
      </c>
      <c r="B2" s="32" t="s">
        <v>329</v>
      </c>
      <c r="C2" s="32">
        <v>65</v>
      </c>
      <c r="D2" s="32">
        <v>65</v>
      </c>
      <c r="E2" s="32">
        <v>15</v>
      </c>
      <c r="F2" s="33">
        <v>6440</v>
      </c>
      <c r="G2" s="33">
        <v>0</v>
      </c>
      <c r="H2" s="32">
        <v>7.2500000000000004E-3</v>
      </c>
      <c r="I2" s="32">
        <v>65</v>
      </c>
      <c r="J2" s="32">
        <v>0</v>
      </c>
      <c r="K2" s="32">
        <v>3</v>
      </c>
      <c r="L2" s="32">
        <v>5</v>
      </c>
      <c r="M2" s="34">
        <v>1.5673651470588237</v>
      </c>
      <c r="N2" s="35">
        <v>1</v>
      </c>
      <c r="O2" s="35">
        <v>0</v>
      </c>
      <c r="P2" s="35">
        <v>0</v>
      </c>
      <c r="Q2" s="35">
        <v>0</v>
      </c>
      <c r="R2" s="36">
        <v>7.7109999999999999E-5</v>
      </c>
      <c r="S2" s="32">
        <v>0</v>
      </c>
      <c r="T2" s="32">
        <v>0.5</v>
      </c>
      <c r="U2" s="32">
        <v>0.5</v>
      </c>
    </row>
    <row r="3" spans="1:21">
      <c r="A3" s="32" t="s">
        <v>779</v>
      </c>
      <c r="B3" s="32" t="s">
        <v>322</v>
      </c>
      <c r="C3" s="32">
        <v>75</v>
      </c>
      <c r="D3" s="32">
        <v>75</v>
      </c>
      <c r="E3" s="32">
        <v>15</v>
      </c>
      <c r="F3" s="33">
        <v>5761.407408</v>
      </c>
      <c r="G3" s="33">
        <v>0</v>
      </c>
      <c r="H3" s="32">
        <v>1.2749999999999999E-2</v>
      </c>
      <c r="I3" s="32">
        <v>75</v>
      </c>
      <c r="J3" s="32">
        <v>0</v>
      </c>
      <c r="K3" s="32">
        <v>3</v>
      </c>
      <c r="L3" s="32">
        <v>4</v>
      </c>
      <c r="M3" s="34">
        <v>2.0064440538461539</v>
      </c>
      <c r="N3" s="35">
        <v>1</v>
      </c>
      <c r="O3" s="35">
        <v>0</v>
      </c>
      <c r="P3" s="35">
        <v>0</v>
      </c>
      <c r="Q3" s="35">
        <v>0</v>
      </c>
      <c r="R3" s="36">
        <v>6.80388E-3</v>
      </c>
      <c r="S3" s="32">
        <v>130</v>
      </c>
      <c r="T3" s="32">
        <v>0.5</v>
      </c>
      <c r="U3" s="32">
        <v>0.5</v>
      </c>
    </row>
    <row r="4" spans="1:21">
      <c r="A4" s="32" t="s">
        <v>780</v>
      </c>
      <c r="B4" s="32" t="s">
        <v>330</v>
      </c>
      <c r="C4" s="32">
        <v>200</v>
      </c>
      <c r="D4" s="32">
        <v>200</v>
      </c>
      <c r="E4" s="32">
        <v>15</v>
      </c>
      <c r="F4" s="33">
        <v>6300</v>
      </c>
      <c r="G4" s="33">
        <v>0</v>
      </c>
      <c r="H4" s="32">
        <v>8.5000000000000006E-3</v>
      </c>
      <c r="I4" s="32">
        <v>200</v>
      </c>
      <c r="J4" s="32">
        <v>0</v>
      </c>
      <c r="K4" s="32">
        <v>3</v>
      </c>
      <c r="L4" s="32">
        <v>5</v>
      </c>
      <c r="M4" s="34">
        <v>1.1006810187265916</v>
      </c>
      <c r="N4" s="35">
        <v>1</v>
      </c>
      <c r="O4" s="35">
        <v>0</v>
      </c>
      <c r="P4" s="35">
        <v>0</v>
      </c>
      <c r="Q4" s="35">
        <v>0</v>
      </c>
      <c r="R4" s="36">
        <v>6.3499999999999999E-5</v>
      </c>
      <c r="S4" s="32">
        <v>0</v>
      </c>
      <c r="T4" s="32">
        <v>0.5</v>
      </c>
      <c r="U4" s="32">
        <v>0.5</v>
      </c>
    </row>
    <row r="5" spans="1:21">
      <c r="A5" s="32" t="s">
        <v>781</v>
      </c>
      <c r="B5" s="32" t="s">
        <v>323</v>
      </c>
      <c r="C5" s="32">
        <v>250</v>
      </c>
      <c r="D5" s="32">
        <v>250</v>
      </c>
      <c r="E5" s="32">
        <v>15</v>
      </c>
      <c r="F5" s="33">
        <v>5227.7333339999996</v>
      </c>
      <c r="G5" s="33">
        <v>0</v>
      </c>
      <c r="H5" s="32">
        <v>1.2500000000000001E-2</v>
      </c>
      <c r="I5" s="32">
        <v>250</v>
      </c>
      <c r="J5" s="32">
        <v>0</v>
      </c>
      <c r="K5" s="32">
        <v>3</v>
      </c>
      <c r="L5" s="32">
        <v>4</v>
      </c>
      <c r="M5" s="34">
        <v>1.8296832074074072</v>
      </c>
      <c r="N5" s="35">
        <v>1</v>
      </c>
      <c r="O5" s="35">
        <v>0</v>
      </c>
      <c r="P5" s="35">
        <v>0</v>
      </c>
      <c r="Q5" s="35">
        <v>0</v>
      </c>
      <c r="R5" s="36">
        <v>6.80388E-3</v>
      </c>
      <c r="S5" s="32">
        <v>90</v>
      </c>
      <c r="T5" s="32">
        <v>0.5</v>
      </c>
      <c r="U5" s="32">
        <v>0.5</v>
      </c>
    </row>
    <row r="6" spans="1:21">
      <c r="A6" s="32" t="s">
        <v>782</v>
      </c>
      <c r="B6" s="32" t="s">
        <v>331</v>
      </c>
      <c r="C6" s="32">
        <v>250</v>
      </c>
      <c r="D6" s="32">
        <v>250</v>
      </c>
      <c r="E6" s="32">
        <v>15</v>
      </c>
      <c r="F6" s="33">
        <v>5438</v>
      </c>
      <c r="G6" s="33">
        <v>0</v>
      </c>
      <c r="H6" s="32">
        <v>6.0000000000000001E-3</v>
      </c>
      <c r="I6" s="32">
        <v>250</v>
      </c>
      <c r="J6" s="32">
        <v>0</v>
      </c>
      <c r="K6" s="32">
        <v>3</v>
      </c>
      <c r="L6" s="32">
        <v>5</v>
      </c>
      <c r="M6" s="34">
        <v>1.2043233754789271</v>
      </c>
      <c r="N6" s="35">
        <v>1</v>
      </c>
      <c r="O6" s="35">
        <v>0</v>
      </c>
      <c r="P6" s="35">
        <v>0</v>
      </c>
      <c r="Q6" s="35">
        <v>0</v>
      </c>
      <c r="R6" s="36">
        <v>1.0433E-4</v>
      </c>
      <c r="S6" s="32">
        <v>0</v>
      </c>
      <c r="T6" s="32">
        <v>0.5</v>
      </c>
      <c r="U6" s="32">
        <v>0.5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8.7109375" defaultRowHeight="15"/>
  <sheetData>
    <row r="1" spans="1:12">
      <c r="A1" s="25" t="s">
        <v>766</v>
      </c>
      <c r="B1" s="25" t="s">
        <v>767</v>
      </c>
      <c r="C1" s="25" t="s">
        <v>768</v>
      </c>
      <c r="D1" s="25" t="s">
        <v>769</v>
      </c>
      <c r="E1" s="25" t="s">
        <v>770</v>
      </c>
      <c r="F1" s="25" t="s">
        <v>771</v>
      </c>
      <c r="G1" s="25" t="s">
        <v>772</v>
      </c>
      <c r="H1" s="25" t="s">
        <v>773</v>
      </c>
      <c r="I1" s="25" t="s">
        <v>774</v>
      </c>
      <c r="J1" s="25" t="s">
        <v>775</v>
      </c>
      <c r="K1" s="25" t="s">
        <v>776</v>
      </c>
      <c r="L1" s="25" t="s">
        <v>777</v>
      </c>
    </row>
    <row r="2" spans="1:12">
      <c r="A2" s="25" t="s">
        <v>778</v>
      </c>
      <c r="B2" s="25">
        <v>0</v>
      </c>
      <c r="C2" s="25">
        <v>0.14000000000000001</v>
      </c>
      <c r="D2" s="25">
        <v>0.19800000000000001</v>
      </c>
      <c r="E2" s="25">
        <v>0.22700000000000001</v>
      </c>
      <c r="F2" s="25">
        <v>0.251</v>
      </c>
      <c r="G2" s="25">
        <v>0.26400000000000001</v>
      </c>
      <c r="H2" s="25">
        <v>0.27700000000000002</v>
      </c>
      <c r="I2" s="25">
        <v>0.28999999999999998</v>
      </c>
      <c r="J2" s="25">
        <v>0.3</v>
      </c>
      <c r="K2" s="25">
        <v>0.30599999999999999</v>
      </c>
      <c r="L2" s="25">
        <v>0.31</v>
      </c>
    </row>
    <row r="3" spans="1:12">
      <c r="A3" s="25" t="s">
        <v>779</v>
      </c>
      <c r="B3" s="25">
        <v>0</v>
      </c>
      <c r="C3" s="25">
        <v>0</v>
      </c>
      <c r="D3" s="25">
        <v>0</v>
      </c>
      <c r="E3" s="25">
        <v>0.246</v>
      </c>
      <c r="F3" s="25">
        <v>0.25700000000000001</v>
      </c>
      <c r="G3" s="25">
        <v>0.26700000000000002</v>
      </c>
      <c r="H3" s="25">
        <v>0.27400000000000002</v>
      </c>
      <c r="I3" s="25">
        <v>0.28000000000000003</v>
      </c>
      <c r="J3" s="25">
        <v>0.28499999999999998</v>
      </c>
      <c r="K3" s="25">
        <v>0.28799999999999998</v>
      </c>
      <c r="L3" s="25">
        <v>0.28999999999999998</v>
      </c>
    </row>
    <row r="4" spans="1:12">
      <c r="A4" s="25" t="s">
        <v>780</v>
      </c>
      <c r="B4" s="25">
        <v>0</v>
      </c>
      <c r="C4" s="25">
        <v>0.14899999999999999</v>
      </c>
      <c r="D4" s="25">
        <v>0.21099999999999999</v>
      </c>
      <c r="E4" s="25">
        <v>0.24099999999999999</v>
      </c>
      <c r="F4" s="25">
        <v>0.26800000000000002</v>
      </c>
      <c r="G4" s="25">
        <v>0.28100000000000003</v>
      </c>
      <c r="H4" s="25">
        <v>0.29499999999999998</v>
      </c>
      <c r="I4" s="25">
        <v>0.31</v>
      </c>
      <c r="J4" s="25">
        <v>0.32</v>
      </c>
      <c r="K4" s="25">
        <v>0.32600000000000001</v>
      </c>
      <c r="L4" s="25">
        <v>0.33</v>
      </c>
    </row>
    <row r="5" spans="1:12">
      <c r="A5" s="25" t="s">
        <v>781</v>
      </c>
      <c r="B5" s="25">
        <v>0</v>
      </c>
      <c r="C5" s="25">
        <v>0</v>
      </c>
      <c r="D5" s="25">
        <v>0</v>
      </c>
      <c r="E5" s="25">
        <v>0.255</v>
      </c>
      <c r="F5" s="25">
        <v>0.26600000000000001</v>
      </c>
      <c r="G5" s="25">
        <v>0.27600000000000002</v>
      </c>
      <c r="H5" s="25">
        <v>0.28299999999999997</v>
      </c>
      <c r="I5" s="25">
        <v>0.28999999999999998</v>
      </c>
      <c r="J5" s="25">
        <v>0.29499999999999998</v>
      </c>
      <c r="K5" s="25">
        <v>0.29799999999999999</v>
      </c>
      <c r="L5" s="25">
        <v>0.3</v>
      </c>
    </row>
    <row r="6" spans="1:12">
      <c r="A6" s="25" t="s">
        <v>782</v>
      </c>
      <c r="B6" s="25">
        <v>0</v>
      </c>
      <c r="C6" s="25">
        <v>0.14899999999999999</v>
      </c>
      <c r="D6" s="25">
        <v>0.21099999999999999</v>
      </c>
      <c r="E6" s="25">
        <v>0.24099999999999999</v>
      </c>
      <c r="F6" s="25">
        <v>0.26800000000000002</v>
      </c>
      <c r="G6" s="25">
        <v>0.28100000000000003</v>
      </c>
      <c r="H6" s="25">
        <v>0.29499999999999998</v>
      </c>
      <c r="I6" s="25">
        <v>0.31</v>
      </c>
      <c r="J6" s="25">
        <v>0.32</v>
      </c>
      <c r="K6" s="25">
        <v>0.32600000000000001</v>
      </c>
      <c r="L6" s="25">
        <v>0.33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L6"/>
    </sheetView>
  </sheetViews>
  <sheetFormatPr defaultColWidth="8.7109375" defaultRowHeight="15"/>
  <sheetData>
    <row r="1" spans="1:12">
      <c r="A1" s="25" t="s">
        <v>766</v>
      </c>
      <c r="B1" s="25" t="s">
        <v>767</v>
      </c>
      <c r="C1" s="25" t="s">
        <v>768</v>
      </c>
      <c r="D1" s="25" t="s">
        <v>769</v>
      </c>
      <c r="E1" s="25" t="s">
        <v>770</v>
      </c>
      <c r="F1" s="25" t="s">
        <v>771</v>
      </c>
      <c r="G1" s="25" t="s">
        <v>772</v>
      </c>
      <c r="H1" s="25" t="s">
        <v>773</v>
      </c>
      <c r="I1" s="25" t="s">
        <v>774</v>
      </c>
      <c r="J1" s="25" t="s">
        <v>775</v>
      </c>
      <c r="K1" s="25" t="s">
        <v>776</v>
      </c>
      <c r="L1" s="25" t="s">
        <v>777</v>
      </c>
    </row>
    <row r="2" spans="1:12">
      <c r="A2" s="25" t="s">
        <v>778</v>
      </c>
      <c r="B2" s="25">
        <v>0</v>
      </c>
      <c r="C2" s="25">
        <v>10</v>
      </c>
      <c r="D2" s="25">
        <v>20</v>
      </c>
      <c r="E2" s="25">
        <v>30</v>
      </c>
      <c r="F2" s="25">
        <v>40</v>
      </c>
      <c r="G2" s="25">
        <v>50</v>
      </c>
      <c r="H2" s="25">
        <v>60</v>
      </c>
      <c r="I2" s="25">
        <v>70</v>
      </c>
      <c r="J2" s="25">
        <v>80</v>
      </c>
      <c r="K2" s="25">
        <v>90</v>
      </c>
      <c r="L2" s="25">
        <v>100</v>
      </c>
    </row>
    <row r="3" spans="1:12">
      <c r="A3" s="25" t="s">
        <v>779</v>
      </c>
      <c r="B3" s="25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</row>
    <row r="4" spans="1:12">
      <c r="A4" s="25" t="s">
        <v>780</v>
      </c>
      <c r="B4" s="25">
        <v>0</v>
      </c>
      <c r="C4" s="25">
        <v>10</v>
      </c>
      <c r="D4" s="25">
        <v>20</v>
      </c>
      <c r="E4" s="25">
        <v>30</v>
      </c>
      <c r="F4" s="25">
        <v>40</v>
      </c>
      <c r="G4" s="25">
        <v>50</v>
      </c>
      <c r="H4" s="25">
        <v>60</v>
      </c>
      <c r="I4" s="25">
        <v>70</v>
      </c>
      <c r="J4" s="25">
        <v>80</v>
      </c>
      <c r="K4" s="25">
        <v>90</v>
      </c>
      <c r="L4" s="25">
        <v>100</v>
      </c>
    </row>
    <row r="5" spans="1:12">
      <c r="A5" s="25" t="s">
        <v>781</v>
      </c>
      <c r="B5" s="25">
        <v>0</v>
      </c>
      <c r="C5" s="25">
        <v>10</v>
      </c>
      <c r="D5" s="25">
        <v>20</v>
      </c>
      <c r="E5" s="25">
        <v>30</v>
      </c>
      <c r="F5" s="25">
        <v>40</v>
      </c>
      <c r="G5" s="25">
        <v>50</v>
      </c>
      <c r="H5" s="25">
        <v>60</v>
      </c>
      <c r="I5" s="25">
        <v>70</v>
      </c>
      <c r="J5" s="25">
        <v>80</v>
      </c>
      <c r="K5" s="25">
        <v>90</v>
      </c>
      <c r="L5" s="25">
        <v>100</v>
      </c>
    </row>
    <row r="6" spans="1:12">
      <c r="A6" s="25" t="s">
        <v>782</v>
      </c>
      <c r="B6" s="25">
        <v>0</v>
      </c>
      <c r="C6" s="25">
        <v>10</v>
      </c>
      <c r="D6" s="25">
        <v>20</v>
      </c>
      <c r="E6" s="25">
        <v>30</v>
      </c>
      <c r="F6" s="25">
        <v>40</v>
      </c>
      <c r="G6" s="25">
        <v>50</v>
      </c>
      <c r="H6" s="25">
        <v>60</v>
      </c>
      <c r="I6" s="25">
        <v>70</v>
      </c>
      <c r="J6" s="25">
        <v>80</v>
      </c>
      <c r="K6" s="25">
        <v>90</v>
      </c>
      <c r="L6" s="25"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31" sqref="H31"/>
    </sheetView>
  </sheetViews>
  <sheetFormatPr defaultColWidth="8.7109375" defaultRowHeight="15"/>
  <sheetData>
    <row r="1" spans="1:9">
      <c r="A1" s="25" t="s">
        <v>783</v>
      </c>
      <c r="B1" s="25" t="s">
        <v>523</v>
      </c>
      <c r="C1" s="25" t="s">
        <v>284</v>
      </c>
      <c r="D1" s="25" t="s">
        <v>162</v>
      </c>
      <c r="E1" s="25" t="s">
        <v>163</v>
      </c>
      <c r="F1" s="25" t="s">
        <v>292</v>
      </c>
      <c r="G1" s="25" t="s">
        <v>164</v>
      </c>
      <c r="H1" s="25" t="s">
        <v>293</v>
      </c>
      <c r="I1" s="25" t="s">
        <v>283</v>
      </c>
    </row>
    <row r="2" spans="1:9">
      <c r="A2" s="25" t="s">
        <v>353</v>
      </c>
      <c r="B2" s="25" t="s">
        <v>778</v>
      </c>
      <c r="C2" s="25">
        <v>0</v>
      </c>
      <c r="D2" s="25">
        <v>8760</v>
      </c>
      <c r="E2" s="25">
        <v>0</v>
      </c>
      <c r="F2" s="25">
        <v>1</v>
      </c>
      <c r="G2" s="25">
        <v>0</v>
      </c>
      <c r="H2" s="25">
        <v>0</v>
      </c>
      <c r="I2" s="25">
        <v>0</v>
      </c>
    </row>
    <row r="3" spans="1:9">
      <c r="A3" s="25" t="s">
        <v>353</v>
      </c>
      <c r="B3" s="25" t="s">
        <v>779</v>
      </c>
      <c r="C3" s="25">
        <v>0</v>
      </c>
      <c r="D3" s="25">
        <v>8760</v>
      </c>
      <c r="E3" s="25">
        <v>0</v>
      </c>
      <c r="F3" s="25">
        <v>1</v>
      </c>
      <c r="G3" s="25">
        <v>0</v>
      </c>
      <c r="H3" s="25">
        <v>0</v>
      </c>
      <c r="I3" s="25">
        <v>0</v>
      </c>
    </row>
    <row r="4" spans="1:9">
      <c r="A4" s="25" t="s">
        <v>353</v>
      </c>
      <c r="B4" s="25" t="s">
        <v>780</v>
      </c>
      <c r="C4" s="25">
        <v>0</v>
      </c>
      <c r="D4" s="25">
        <v>8760</v>
      </c>
      <c r="E4" s="25">
        <v>0</v>
      </c>
      <c r="F4" s="25">
        <v>1</v>
      </c>
      <c r="G4" s="25">
        <v>0</v>
      </c>
      <c r="H4" s="25">
        <v>0</v>
      </c>
      <c r="I4" s="25">
        <v>0</v>
      </c>
    </row>
    <row r="5" spans="1:9">
      <c r="A5" s="25" t="s">
        <v>353</v>
      </c>
      <c r="B5" s="25" t="s">
        <v>781</v>
      </c>
      <c r="C5" s="25">
        <v>0</v>
      </c>
      <c r="D5" s="25">
        <v>8760</v>
      </c>
      <c r="E5" s="25">
        <v>0</v>
      </c>
      <c r="F5" s="25">
        <v>1</v>
      </c>
      <c r="G5" s="25">
        <v>0</v>
      </c>
      <c r="H5" s="25">
        <v>0</v>
      </c>
      <c r="I5" s="25">
        <v>0</v>
      </c>
    </row>
    <row r="6" spans="1:9">
      <c r="A6" s="25" t="s">
        <v>353</v>
      </c>
      <c r="B6" s="25" t="s">
        <v>782</v>
      </c>
      <c r="C6" s="25">
        <v>0</v>
      </c>
      <c r="D6" s="25">
        <v>8760</v>
      </c>
      <c r="E6" s="25">
        <v>0</v>
      </c>
      <c r="F6" s="25">
        <v>1</v>
      </c>
      <c r="G6" s="25">
        <v>0</v>
      </c>
      <c r="H6" s="25">
        <v>0</v>
      </c>
      <c r="I6" s="2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57"/>
  <sheetViews>
    <sheetView zoomScale="85" zoomScaleNormal="85" workbookViewId="0"/>
  </sheetViews>
  <sheetFormatPr defaultColWidth="9.140625" defaultRowHeight="15"/>
  <cols>
    <col min="1" max="1" width="10" style="19" bestFit="1" customWidth="1"/>
    <col min="2" max="2" width="30.28515625" style="19" bestFit="1" customWidth="1"/>
    <col min="3" max="12" width="9.140625" style="19"/>
    <col min="13" max="13" width="10.42578125" style="19" customWidth="1"/>
    <col min="14" max="15" width="13.42578125" style="19" customWidth="1"/>
    <col min="16" max="16" width="9.140625" style="19"/>
    <col min="17" max="17" width="11.7109375" style="19" bestFit="1" customWidth="1"/>
    <col min="18" max="18" width="17.42578125" style="19" customWidth="1"/>
    <col min="19" max="19" width="13.85546875" style="19" bestFit="1" customWidth="1"/>
    <col min="20" max="20" width="13.140625" style="19" customWidth="1"/>
    <col min="21" max="21" width="13.7109375" style="19" bestFit="1" customWidth="1"/>
    <col min="22" max="22" width="12.7109375" style="19" bestFit="1" customWidth="1"/>
    <col min="23" max="16384" width="9.140625" style="19"/>
  </cols>
  <sheetData>
    <row r="1" spans="1:22">
      <c r="A1" s="19" t="s">
        <v>523</v>
      </c>
      <c r="B1" s="19" t="s">
        <v>446</v>
      </c>
      <c r="C1" s="19" t="s">
        <v>147</v>
      </c>
      <c r="D1" s="19" t="s">
        <v>426</v>
      </c>
      <c r="E1" s="19" t="s">
        <v>148</v>
      </c>
      <c r="F1" s="19" t="s">
        <v>149</v>
      </c>
      <c r="G1" s="19" t="s">
        <v>150</v>
      </c>
      <c r="H1" s="19" t="s">
        <v>151</v>
      </c>
      <c r="I1" s="19" t="s">
        <v>152</v>
      </c>
      <c r="J1" s="19" t="s">
        <v>153</v>
      </c>
      <c r="K1" s="19" t="s">
        <v>154</v>
      </c>
      <c r="L1" s="19" t="s">
        <v>155</v>
      </c>
      <c r="M1" s="19" t="s">
        <v>141</v>
      </c>
      <c r="N1" s="19" t="s">
        <v>156</v>
      </c>
      <c r="O1" s="19" t="s">
        <v>300</v>
      </c>
      <c r="P1" s="19" t="s">
        <v>157</v>
      </c>
      <c r="Q1" s="19" t="s">
        <v>158</v>
      </c>
      <c r="R1" s="19" t="s">
        <v>159</v>
      </c>
      <c r="S1" s="19" t="s">
        <v>160</v>
      </c>
      <c r="T1" s="19" t="s">
        <v>161</v>
      </c>
      <c r="U1" s="19" t="s">
        <v>624</v>
      </c>
      <c r="V1" s="19" t="s">
        <v>625</v>
      </c>
    </row>
    <row r="2" spans="1:22">
      <c r="A2" s="19" t="s">
        <v>524</v>
      </c>
      <c r="B2" s="19" t="s">
        <v>329</v>
      </c>
      <c r="C2" s="19">
        <v>65</v>
      </c>
      <c r="D2" s="19">
        <f t="shared" ref="D2:D51" si="0">C2*1</f>
        <v>65</v>
      </c>
      <c r="E2" s="19">
        <v>15</v>
      </c>
      <c r="F2" s="6">
        <v>6440</v>
      </c>
      <c r="G2" s="6">
        <v>0</v>
      </c>
      <c r="H2" s="19">
        <v>7.2500000000000004E-3</v>
      </c>
      <c r="I2" s="19">
        <v>65</v>
      </c>
      <c r="J2" s="19">
        <v>0</v>
      </c>
      <c r="K2" s="19">
        <v>3</v>
      </c>
      <c r="L2" s="19">
        <v>5</v>
      </c>
      <c r="M2" s="7">
        <v>0.23799999999999999</v>
      </c>
      <c r="N2" s="7">
        <v>1.5673651470588237</v>
      </c>
      <c r="O2" s="8">
        <v>1</v>
      </c>
      <c r="P2" s="8">
        <v>0</v>
      </c>
      <c r="Q2" s="8">
        <v>0</v>
      </c>
      <c r="R2" s="8">
        <v>0</v>
      </c>
      <c r="S2" s="9">
        <v>7.7109999999999999E-5</v>
      </c>
      <c r="T2" s="19">
        <v>0</v>
      </c>
      <c r="U2" s="19">
        <v>0.5</v>
      </c>
      <c r="V2" s="19">
        <v>0.5</v>
      </c>
    </row>
    <row r="3" spans="1:22">
      <c r="A3" s="19" t="s">
        <v>525</v>
      </c>
      <c r="B3" s="19" t="s">
        <v>322</v>
      </c>
      <c r="C3" s="19">
        <v>75</v>
      </c>
      <c r="D3" s="19">
        <f t="shared" si="0"/>
        <v>75</v>
      </c>
      <c r="E3" s="19">
        <v>15</v>
      </c>
      <c r="F3" s="6">
        <v>5761.407408</v>
      </c>
      <c r="G3" s="6">
        <v>0</v>
      </c>
      <c r="H3" s="19">
        <v>1.2749999999999999E-2</v>
      </c>
      <c r="I3" s="19">
        <v>75</v>
      </c>
      <c r="J3" s="19">
        <v>0</v>
      </c>
      <c r="K3" s="19">
        <v>3</v>
      </c>
      <c r="L3" s="19">
        <v>4</v>
      </c>
      <c r="M3" s="7">
        <v>0.26</v>
      </c>
      <c r="N3" s="7">
        <v>2.0064440538461539</v>
      </c>
      <c r="O3" s="8">
        <v>1</v>
      </c>
      <c r="P3" s="8">
        <v>0</v>
      </c>
      <c r="Q3" s="8">
        <v>0</v>
      </c>
      <c r="R3" s="8">
        <v>0</v>
      </c>
      <c r="S3" s="9">
        <v>6.80388E-3</v>
      </c>
      <c r="T3" s="19">
        <v>130</v>
      </c>
      <c r="U3" s="19">
        <v>0.5</v>
      </c>
      <c r="V3" s="19">
        <v>0.5</v>
      </c>
    </row>
    <row r="4" spans="1:22">
      <c r="A4" s="19" t="s">
        <v>526</v>
      </c>
      <c r="B4" s="19" t="s">
        <v>330</v>
      </c>
      <c r="C4" s="19">
        <v>200</v>
      </c>
      <c r="D4" s="19">
        <f t="shared" si="0"/>
        <v>200</v>
      </c>
      <c r="E4" s="19">
        <v>15</v>
      </c>
      <c r="F4" s="6">
        <v>6300</v>
      </c>
      <c r="G4" s="6">
        <v>0</v>
      </c>
      <c r="H4" s="19">
        <v>8.5000000000000006E-3</v>
      </c>
      <c r="I4" s="19">
        <v>200</v>
      </c>
      <c r="J4" s="19">
        <v>0</v>
      </c>
      <c r="K4" s="19">
        <v>3</v>
      </c>
      <c r="L4" s="19">
        <v>5</v>
      </c>
      <c r="M4" s="7">
        <v>0.26700000000000002</v>
      </c>
      <c r="N4" s="7">
        <v>1.1006810187265916</v>
      </c>
      <c r="O4" s="8">
        <v>1</v>
      </c>
      <c r="P4" s="8">
        <v>0</v>
      </c>
      <c r="Q4" s="8">
        <v>0</v>
      </c>
      <c r="R4" s="8">
        <v>0</v>
      </c>
      <c r="S4" s="9">
        <v>6.3499999999999999E-5</v>
      </c>
      <c r="T4" s="19">
        <v>0</v>
      </c>
      <c r="U4" s="19">
        <v>0.5</v>
      </c>
      <c r="V4" s="19">
        <v>0.5</v>
      </c>
    </row>
    <row r="5" spans="1:22">
      <c r="A5" s="19" t="s">
        <v>527</v>
      </c>
      <c r="B5" s="19" t="s">
        <v>323</v>
      </c>
      <c r="C5" s="19">
        <v>250</v>
      </c>
      <c r="D5" s="19">
        <f t="shared" si="0"/>
        <v>250</v>
      </c>
      <c r="E5" s="19">
        <v>15</v>
      </c>
      <c r="F5" s="6">
        <v>5227.7333339999996</v>
      </c>
      <c r="G5" s="6">
        <v>0</v>
      </c>
      <c r="H5" s="19">
        <v>1.2500000000000001E-2</v>
      </c>
      <c r="I5" s="19">
        <v>250</v>
      </c>
      <c r="J5" s="19">
        <v>0</v>
      </c>
      <c r="K5" s="19">
        <v>3</v>
      </c>
      <c r="L5" s="19">
        <v>4</v>
      </c>
      <c r="M5" s="7">
        <v>0.27</v>
      </c>
      <c r="N5" s="7">
        <v>1.8296832074074072</v>
      </c>
      <c r="O5" s="8">
        <v>1</v>
      </c>
      <c r="P5" s="8">
        <v>0</v>
      </c>
      <c r="Q5" s="8">
        <v>0</v>
      </c>
      <c r="R5" s="8">
        <v>0</v>
      </c>
      <c r="S5" s="9">
        <v>6.80388E-3</v>
      </c>
      <c r="T5" s="19">
        <v>90</v>
      </c>
      <c r="U5" s="19">
        <v>0.5</v>
      </c>
      <c r="V5" s="19">
        <v>0.5</v>
      </c>
    </row>
    <row r="6" spans="1:22">
      <c r="A6" s="19" t="s">
        <v>528</v>
      </c>
      <c r="B6" s="19" t="s">
        <v>331</v>
      </c>
      <c r="C6" s="19">
        <v>250</v>
      </c>
      <c r="D6" s="19">
        <f t="shared" si="0"/>
        <v>250</v>
      </c>
      <c r="E6" s="19">
        <v>15</v>
      </c>
      <c r="F6" s="6">
        <v>5438</v>
      </c>
      <c r="G6" s="6">
        <v>0</v>
      </c>
      <c r="H6" s="19">
        <v>6.0000000000000001E-3</v>
      </c>
      <c r="I6" s="19">
        <v>250</v>
      </c>
      <c r="J6" s="19">
        <v>0</v>
      </c>
      <c r="K6" s="19">
        <v>3</v>
      </c>
      <c r="L6" s="19">
        <v>5</v>
      </c>
      <c r="M6" s="7">
        <v>0.26100000000000001</v>
      </c>
      <c r="N6" s="7">
        <v>1.2043233754789271</v>
      </c>
      <c r="O6" s="8">
        <v>1</v>
      </c>
      <c r="P6" s="8">
        <v>0</v>
      </c>
      <c r="Q6" s="8">
        <v>0</v>
      </c>
      <c r="R6" s="8">
        <v>0</v>
      </c>
      <c r="S6" s="9">
        <v>1.0433E-4</v>
      </c>
      <c r="T6" s="19">
        <v>0</v>
      </c>
      <c r="U6" s="19">
        <v>0.5</v>
      </c>
      <c r="V6" s="19">
        <v>0.5</v>
      </c>
    </row>
    <row r="7" spans="1:22">
      <c r="A7" s="19" t="s">
        <v>529</v>
      </c>
      <c r="B7" s="19" t="s">
        <v>338</v>
      </c>
      <c r="C7" s="19">
        <v>300</v>
      </c>
      <c r="D7" s="19">
        <f t="shared" si="0"/>
        <v>300</v>
      </c>
      <c r="E7" s="19">
        <v>20</v>
      </c>
      <c r="F7" s="6">
        <v>20600</v>
      </c>
      <c r="G7" s="6">
        <v>0</v>
      </c>
      <c r="H7" s="19">
        <v>2.3E-2</v>
      </c>
      <c r="I7" s="19">
        <v>300</v>
      </c>
      <c r="J7" s="19">
        <v>0</v>
      </c>
      <c r="K7" s="19">
        <v>3</v>
      </c>
      <c r="L7" s="19">
        <v>1</v>
      </c>
      <c r="M7" s="7">
        <v>0.42727272700000002</v>
      </c>
      <c r="N7" s="7">
        <v>0.46865846646935644</v>
      </c>
      <c r="O7" s="8">
        <v>1</v>
      </c>
      <c r="P7" s="8">
        <v>0</v>
      </c>
      <c r="Q7" s="8">
        <v>0</v>
      </c>
      <c r="R7" s="8">
        <v>0</v>
      </c>
      <c r="S7" s="9">
        <v>4.5399999999999997E-6</v>
      </c>
      <c r="T7" s="19">
        <v>0</v>
      </c>
      <c r="U7" s="19">
        <v>0.5</v>
      </c>
      <c r="V7" s="19">
        <v>0.5</v>
      </c>
    </row>
    <row r="8" spans="1:22">
      <c r="A8" s="19" t="s">
        <v>530</v>
      </c>
      <c r="B8" s="19" t="s">
        <v>383</v>
      </c>
      <c r="C8" s="19">
        <v>400</v>
      </c>
      <c r="D8" s="19">
        <f t="shared" si="0"/>
        <v>400</v>
      </c>
      <c r="E8" s="19">
        <v>20</v>
      </c>
      <c r="F8" s="6">
        <v>14600</v>
      </c>
      <c r="G8" s="6">
        <v>0</v>
      </c>
      <c r="H8" s="19">
        <v>1.8499999999999999E-2</v>
      </c>
      <c r="I8" s="19">
        <v>400</v>
      </c>
      <c r="J8" s="19">
        <v>0</v>
      </c>
      <c r="K8" s="19">
        <v>3</v>
      </c>
      <c r="L8" s="19">
        <v>1</v>
      </c>
      <c r="M8" s="7">
        <v>0.38181818200000001</v>
      </c>
      <c r="N8" s="7">
        <v>0.57117750353753449</v>
      </c>
      <c r="O8" s="8">
        <v>1</v>
      </c>
      <c r="P8" s="8">
        <v>0</v>
      </c>
      <c r="Q8" s="8">
        <v>0</v>
      </c>
      <c r="R8" s="8">
        <v>0</v>
      </c>
      <c r="S8" s="9">
        <v>4.5399999999999997E-6</v>
      </c>
      <c r="T8" s="19">
        <v>0</v>
      </c>
      <c r="U8" s="19">
        <v>0.5</v>
      </c>
      <c r="V8" s="19">
        <v>0.5</v>
      </c>
    </row>
    <row r="9" spans="1:22">
      <c r="A9" s="19" t="s">
        <v>531</v>
      </c>
      <c r="B9" s="14" t="s">
        <v>324</v>
      </c>
      <c r="C9" s="14">
        <v>500</v>
      </c>
      <c r="D9" s="14">
        <f t="shared" si="0"/>
        <v>500</v>
      </c>
      <c r="E9" s="14">
        <v>15</v>
      </c>
      <c r="F9" s="20">
        <v>4617.6000000000004</v>
      </c>
      <c r="G9" s="20">
        <v>0</v>
      </c>
      <c r="H9" s="14">
        <v>1.0749999999999999E-2</v>
      </c>
      <c r="I9" s="14">
        <v>500</v>
      </c>
      <c r="J9" s="14">
        <v>0</v>
      </c>
      <c r="K9" s="14">
        <v>3</v>
      </c>
      <c r="L9" s="14">
        <v>4</v>
      </c>
      <c r="M9" s="21">
        <v>0.33</v>
      </c>
      <c r="N9" s="21">
        <v>1.2218792515151515</v>
      </c>
      <c r="O9" s="22">
        <v>1</v>
      </c>
      <c r="P9" s="22">
        <v>0</v>
      </c>
      <c r="Q9" s="22">
        <v>0</v>
      </c>
      <c r="R9" s="22">
        <v>0</v>
      </c>
      <c r="S9" s="23">
        <v>8.0285999999999997E-4</v>
      </c>
      <c r="T9" s="14">
        <v>577</v>
      </c>
      <c r="U9" s="19">
        <v>0.5</v>
      </c>
      <c r="V9" s="19">
        <v>0.5</v>
      </c>
    </row>
    <row r="10" spans="1:22">
      <c r="A10" s="19" t="s">
        <v>532</v>
      </c>
      <c r="B10" s="14" t="s">
        <v>325</v>
      </c>
      <c r="C10" s="14">
        <v>750</v>
      </c>
      <c r="D10" s="14">
        <f t="shared" si="0"/>
        <v>750</v>
      </c>
      <c r="E10" s="14">
        <v>20</v>
      </c>
      <c r="F10" s="20">
        <v>4400.5970139999999</v>
      </c>
      <c r="G10" s="20">
        <v>0</v>
      </c>
      <c r="H10" s="14">
        <v>1.0749999999999999E-2</v>
      </c>
      <c r="I10" s="14">
        <v>750</v>
      </c>
      <c r="J10" s="14">
        <v>0</v>
      </c>
      <c r="K10" s="14">
        <v>3</v>
      </c>
      <c r="L10" s="14">
        <v>4</v>
      </c>
      <c r="M10" s="21">
        <v>0.34499999999999997</v>
      </c>
      <c r="N10" s="21">
        <v>1.1604985652173916</v>
      </c>
      <c r="O10" s="22">
        <v>1</v>
      </c>
      <c r="P10" s="22">
        <v>0</v>
      </c>
      <c r="Q10" s="22">
        <v>0</v>
      </c>
      <c r="R10" s="22">
        <v>0</v>
      </c>
      <c r="S10" s="23">
        <v>8.0285999999999997E-4</v>
      </c>
      <c r="T10" s="14">
        <v>530</v>
      </c>
      <c r="U10" s="19">
        <v>0.5</v>
      </c>
      <c r="V10" s="19">
        <v>0.5</v>
      </c>
    </row>
    <row r="11" spans="1:22">
      <c r="A11" s="19" t="s">
        <v>533</v>
      </c>
      <c r="B11" s="14" t="s">
        <v>326</v>
      </c>
      <c r="C11" s="14">
        <v>1000</v>
      </c>
      <c r="D11" s="14">
        <f t="shared" si="0"/>
        <v>1000</v>
      </c>
      <c r="E11" s="14">
        <v>20</v>
      </c>
      <c r="F11" s="20">
        <f>3822*1.3</f>
        <v>4968.6000000000004</v>
      </c>
      <c r="G11" s="20">
        <v>0</v>
      </c>
      <c r="H11" s="14">
        <v>9.75E-3</v>
      </c>
      <c r="I11" s="14">
        <v>1000</v>
      </c>
      <c r="J11" s="14">
        <v>0</v>
      </c>
      <c r="K11" s="14">
        <v>3</v>
      </c>
      <c r="L11" s="14">
        <v>4</v>
      </c>
      <c r="M11" s="21">
        <v>0.36799999999999999</v>
      </c>
      <c r="N11" s="21">
        <v>1.019384410326087</v>
      </c>
      <c r="O11" s="22">
        <v>1</v>
      </c>
      <c r="P11" s="22">
        <v>0</v>
      </c>
      <c r="Q11" s="22">
        <v>0</v>
      </c>
      <c r="R11" s="22">
        <v>0</v>
      </c>
      <c r="S11" s="23">
        <v>8.0285999999999997E-4</v>
      </c>
      <c r="T11" s="14">
        <v>429</v>
      </c>
      <c r="U11" s="19">
        <v>0.5</v>
      </c>
      <c r="V11" s="19">
        <v>0.5</v>
      </c>
    </row>
    <row r="12" spans="1:22">
      <c r="A12" s="19" t="s">
        <v>534</v>
      </c>
      <c r="B12" s="14" t="s">
        <v>332</v>
      </c>
      <c r="C12" s="14">
        <v>1000</v>
      </c>
      <c r="D12" s="14">
        <f t="shared" si="0"/>
        <v>1000</v>
      </c>
      <c r="E12" s="14">
        <v>15</v>
      </c>
      <c r="F12" s="20">
        <v>5000</v>
      </c>
      <c r="G12" s="20">
        <v>0</v>
      </c>
      <c r="H12" s="14">
        <v>6.2500000000000003E-3</v>
      </c>
      <c r="I12" s="14">
        <v>1000</v>
      </c>
      <c r="J12" s="14">
        <v>0</v>
      </c>
      <c r="K12" s="14">
        <v>3</v>
      </c>
      <c r="L12" s="14">
        <v>5</v>
      </c>
      <c r="M12" s="21">
        <v>0.26700000000000002</v>
      </c>
      <c r="N12" s="21">
        <v>1.1044376104868912</v>
      </c>
      <c r="O12" s="22">
        <v>1</v>
      </c>
      <c r="P12" s="22">
        <v>0</v>
      </c>
      <c r="Q12" s="22">
        <v>0</v>
      </c>
      <c r="R12" s="22">
        <v>0</v>
      </c>
      <c r="S12" s="23">
        <v>6.3499999999999999E-5</v>
      </c>
      <c r="T12" s="14">
        <v>0</v>
      </c>
      <c r="U12" s="19">
        <v>0.5</v>
      </c>
      <c r="V12" s="19">
        <v>0.5</v>
      </c>
    </row>
    <row r="13" spans="1:22">
      <c r="A13" s="19" t="s">
        <v>535</v>
      </c>
      <c r="B13" s="14" t="s">
        <v>339</v>
      </c>
      <c r="C13" s="14">
        <v>1000</v>
      </c>
      <c r="D13" s="14">
        <f t="shared" si="0"/>
        <v>1000</v>
      </c>
      <c r="E13" s="14">
        <v>20</v>
      </c>
      <c r="F13" s="20">
        <v>12820</v>
      </c>
      <c r="G13" s="20">
        <v>0</v>
      </c>
      <c r="H13" s="14">
        <v>1.7749999999999998E-2</v>
      </c>
      <c r="I13" s="14">
        <v>1000</v>
      </c>
      <c r="J13" s="14">
        <v>0</v>
      </c>
      <c r="K13" s="14">
        <v>3</v>
      </c>
      <c r="L13" s="14">
        <v>1</v>
      </c>
      <c r="M13" s="21">
        <v>0.42730000000000001</v>
      </c>
      <c r="N13" s="21">
        <v>0.46363712380060845</v>
      </c>
      <c r="O13" s="22">
        <v>1</v>
      </c>
      <c r="P13" s="22">
        <v>0</v>
      </c>
      <c r="Q13" s="22">
        <v>0</v>
      </c>
      <c r="R13" s="22">
        <v>0</v>
      </c>
      <c r="S13" s="23">
        <v>4.5399999999999997E-6</v>
      </c>
      <c r="T13" s="14">
        <v>0</v>
      </c>
      <c r="U13" s="19">
        <v>0.5</v>
      </c>
      <c r="V13" s="19">
        <v>0.5</v>
      </c>
    </row>
    <row r="14" spans="1:22">
      <c r="A14" s="19" t="s">
        <v>536</v>
      </c>
      <c r="B14" s="14" t="s">
        <v>340</v>
      </c>
      <c r="C14" s="14">
        <v>1400</v>
      </c>
      <c r="D14" s="14">
        <f t="shared" si="0"/>
        <v>1400</v>
      </c>
      <c r="E14" s="14">
        <v>20</v>
      </c>
      <c r="F14" s="20">
        <v>9200</v>
      </c>
      <c r="G14" s="20">
        <v>0</v>
      </c>
      <c r="H14" s="14">
        <v>1.7749999999999998E-2</v>
      </c>
      <c r="I14" s="14">
        <v>1400</v>
      </c>
      <c r="J14" s="14">
        <v>0</v>
      </c>
      <c r="K14" s="14">
        <v>3</v>
      </c>
      <c r="L14" s="14">
        <v>1</v>
      </c>
      <c r="M14" s="21">
        <v>0.42727272700000002</v>
      </c>
      <c r="N14" s="21">
        <v>0.46363712561508752</v>
      </c>
      <c r="O14" s="22">
        <v>1</v>
      </c>
      <c r="P14" s="22">
        <v>0</v>
      </c>
      <c r="Q14" s="22">
        <v>0</v>
      </c>
      <c r="R14" s="22">
        <v>0</v>
      </c>
      <c r="S14" s="23">
        <v>4.5399999999999997E-6</v>
      </c>
      <c r="T14" s="14">
        <v>0</v>
      </c>
      <c r="U14" s="19">
        <v>0.5</v>
      </c>
      <c r="V14" s="19">
        <v>0.5</v>
      </c>
    </row>
    <row r="15" spans="1:22">
      <c r="A15" s="19" t="s">
        <v>537</v>
      </c>
      <c r="B15" s="14" t="s">
        <v>327</v>
      </c>
      <c r="C15" s="14">
        <v>2500</v>
      </c>
      <c r="D15" s="14">
        <f t="shared" si="0"/>
        <v>2500</v>
      </c>
      <c r="E15" s="14">
        <v>20</v>
      </c>
      <c r="F15" s="20">
        <f>3248.528302*1.3</f>
        <v>4223.0867926000001</v>
      </c>
      <c r="G15" s="20">
        <v>0</v>
      </c>
      <c r="H15" s="14">
        <v>8.1250000000000003E-3</v>
      </c>
      <c r="I15" s="14">
        <v>2500</v>
      </c>
      <c r="J15" s="14">
        <v>0</v>
      </c>
      <c r="K15" s="14">
        <v>3</v>
      </c>
      <c r="L15" s="14">
        <v>4</v>
      </c>
      <c r="M15" s="21">
        <v>0.40400000000000003</v>
      </c>
      <c r="N15" s="21">
        <v>0.7856755222772277</v>
      </c>
      <c r="O15" s="22">
        <v>1</v>
      </c>
      <c r="P15" s="22">
        <v>0</v>
      </c>
      <c r="Q15" s="22">
        <v>0</v>
      </c>
      <c r="R15" s="22">
        <v>0</v>
      </c>
      <c r="S15" s="23">
        <v>8.0285999999999997E-4</v>
      </c>
      <c r="T15" s="14">
        <v>378</v>
      </c>
      <c r="U15" s="19">
        <v>0.5</v>
      </c>
      <c r="V15" s="19">
        <v>0.5</v>
      </c>
    </row>
    <row r="16" spans="1:22">
      <c r="A16" s="19" t="s">
        <v>538</v>
      </c>
      <c r="B16" s="14" t="s">
        <v>341</v>
      </c>
      <c r="C16" s="14">
        <v>2800</v>
      </c>
      <c r="D16" s="14">
        <f t="shared" si="0"/>
        <v>2800</v>
      </c>
      <c r="E16" s="14">
        <v>20</v>
      </c>
      <c r="F16" s="20">
        <v>8300</v>
      </c>
      <c r="G16" s="20">
        <v>0</v>
      </c>
      <c r="H16" s="14">
        <v>1.7749999999999998E-2</v>
      </c>
      <c r="I16" s="14">
        <v>2800</v>
      </c>
      <c r="J16" s="14">
        <v>0</v>
      </c>
      <c r="K16" s="14">
        <v>3</v>
      </c>
      <c r="L16" s="14">
        <v>1</v>
      </c>
      <c r="M16" s="21">
        <v>0.42730000000000001</v>
      </c>
      <c r="N16" s="21">
        <v>0.46363712380060845</v>
      </c>
      <c r="O16" s="22">
        <v>1</v>
      </c>
      <c r="P16" s="22">
        <v>0</v>
      </c>
      <c r="Q16" s="22">
        <v>0</v>
      </c>
      <c r="R16" s="22">
        <v>0</v>
      </c>
      <c r="S16" s="23">
        <v>4.5399999999999997E-6</v>
      </c>
      <c r="T16" s="14">
        <v>0</v>
      </c>
      <c r="U16" s="19">
        <v>0.5</v>
      </c>
      <c r="V16" s="19">
        <v>0.5</v>
      </c>
    </row>
    <row r="17" spans="1:22">
      <c r="A17" s="19" t="s">
        <v>539</v>
      </c>
      <c r="B17" s="14" t="s">
        <v>333</v>
      </c>
      <c r="C17" s="14">
        <v>3500</v>
      </c>
      <c r="D17" s="14">
        <f t="shared" si="0"/>
        <v>3500</v>
      </c>
      <c r="E17" s="14">
        <v>20</v>
      </c>
      <c r="F17" s="20">
        <v>6144.7336560000003</v>
      </c>
      <c r="G17" s="20">
        <v>0</v>
      </c>
      <c r="H17" s="14">
        <v>6.0000000000000001E-3</v>
      </c>
      <c r="I17" s="14">
        <v>3500</v>
      </c>
      <c r="J17" s="14">
        <v>0</v>
      </c>
      <c r="K17" s="14">
        <v>3</v>
      </c>
      <c r="L17" s="14">
        <v>2</v>
      </c>
      <c r="M17" s="21">
        <v>0.23960000000000001</v>
      </c>
      <c r="N17" s="21">
        <v>1.944386523372287</v>
      </c>
      <c r="O17" s="22">
        <v>1</v>
      </c>
      <c r="P17" s="22">
        <v>0</v>
      </c>
      <c r="Q17" s="22">
        <v>0</v>
      </c>
      <c r="R17" s="22">
        <v>0</v>
      </c>
      <c r="S17" s="23">
        <v>5.9420999999999996E-4</v>
      </c>
      <c r="T17" s="14">
        <v>208</v>
      </c>
      <c r="U17" s="19">
        <v>0.5</v>
      </c>
      <c r="V17" s="19">
        <v>0.5</v>
      </c>
    </row>
    <row r="18" spans="1:22">
      <c r="A18" s="19" t="s">
        <v>540</v>
      </c>
      <c r="B18" s="14" t="s">
        <v>342</v>
      </c>
      <c r="C18" s="14">
        <v>3500</v>
      </c>
      <c r="D18" s="14">
        <f t="shared" si="0"/>
        <v>3500</v>
      </c>
      <c r="E18" s="14">
        <v>20</v>
      </c>
      <c r="F18" s="20">
        <v>6309.1788740000002</v>
      </c>
      <c r="G18" s="20">
        <v>0</v>
      </c>
      <c r="H18" s="14">
        <v>6.2500000000000003E-3</v>
      </c>
      <c r="I18" s="14">
        <v>3500</v>
      </c>
      <c r="J18" s="14">
        <v>0</v>
      </c>
      <c r="K18" s="14">
        <v>3</v>
      </c>
      <c r="L18" s="14">
        <v>2</v>
      </c>
      <c r="M18" s="21">
        <v>0.23960000000000001</v>
      </c>
      <c r="N18" s="21">
        <v>1.944386523372287</v>
      </c>
      <c r="O18" s="22">
        <v>1</v>
      </c>
      <c r="P18" s="22">
        <v>0</v>
      </c>
      <c r="Q18" s="22">
        <v>0</v>
      </c>
      <c r="R18" s="22">
        <v>0</v>
      </c>
      <c r="S18" s="23">
        <v>5.9420600000000001E-4</v>
      </c>
      <c r="T18" s="14">
        <v>208</v>
      </c>
      <c r="U18" s="19">
        <v>0.5</v>
      </c>
      <c r="V18" s="19">
        <v>0.5</v>
      </c>
    </row>
    <row r="19" spans="1:22">
      <c r="A19" s="19" t="s">
        <v>541</v>
      </c>
      <c r="B19" s="14" t="s">
        <v>328</v>
      </c>
      <c r="C19" s="14">
        <v>5000</v>
      </c>
      <c r="D19" s="14">
        <f t="shared" si="0"/>
        <v>5000</v>
      </c>
      <c r="E19" s="14">
        <v>20</v>
      </c>
      <c r="F19" s="20">
        <f>2364.631578*1.3</f>
        <v>3074.0210514</v>
      </c>
      <c r="G19" s="20">
        <v>0</v>
      </c>
      <c r="H19" s="14">
        <v>4.3750000000000004E-3</v>
      </c>
      <c r="I19" s="14">
        <v>5000</v>
      </c>
      <c r="J19" s="14">
        <v>0</v>
      </c>
      <c r="K19" s="14">
        <v>3</v>
      </c>
      <c r="L19" s="14">
        <v>4</v>
      </c>
      <c r="M19" s="21">
        <v>0.41599999999999998</v>
      </c>
      <c r="N19" s="21">
        <v>0.79739815144230763</v>
      </c>
      <c r="O19" s="22">
        <v>1</v>
      </c>
      <c r="P19" s="22">
        <v>0</v>
      </c>
      <c r="Q19" s="22">
        <v>0</v>
      </c>
      <c r="R19" s="22">
        <v>0</v>
      </c>
      <c r="S19" s="23">
        <v>1.1974799999999999E-3</v>
      </c>
      <c r="T19" s="14">
        <v>222</v>
      </c>
      <c r="U19" s="19">
        <v>0.5</v>
      </c>
      <c r="V19" s="19">
        <v>0.5</v>
      </c>
    </row>
    <row r="20" spans="1:22">
      <c r="A20" s="19" t="s">
        <v>542</v>
      </c>
      <c r="B20" s="14" t="s">
        <v>334</v>
      </c>
      <c r="C20" s="14">
        <v>5000</v>
      </c>
      <c r="D20" s="14">
        <f t="shared" si="0"/>
        <v>5000</v>
      </c>
      <c r="E20" s="14">
        <v>20</v>
      </c>
      <c r="F20" s="20">
        <v>3890.9917599999999</v>
      </c>
      <c r="G20" s="20">
        <v>0</v>
      </c>
      <c r="H20" s="14">
        <v>5.2500000000000003E-3</v>
      </c>
      <c r="I20" s="14">
        <v>5000</v>
      </c>
      <c r="J20" s="14">
        <v>0</v>
      </c>
      <c r="K20" s="14">
        <v>3</v>
      </c>
      <c r="L20" s="14">
        <v>2</v>
      </c>
      <c r="M20" s="21">
        <v>0.28910000000000002</v>
      </c>
      <c r="N20" s="21">
        <v>1.466280712556209</v>
      </c>
      <c r="O20" s="22">
        <v>1</v>
      </c>
      <c r="P20" s="22">
        <v>0</v>
      </c>
      <c r="Q20" s="22">
        <v>0</v>
      </c>
      <c r="R20" s="22">
        <v>0</v>
      </c>
      <c r="S20" s="23">
        <v>2.9482999999999999E-4</v>
      </c>
      <c r="T20" s="14">
        <v>134</v>
      </c>
      <c r="U20" s="19">
        <v>0.5</v>
      </c>
      <c r="V20" s="19">
        <v>0.5</v>
      </c>
    </row>
    <row r="21" spans="1:22">
      <c r="A21" s="19" t="s">
        <v>543</v>
      </c>
      <c r="B21" s="14" t="s">
        <v>343</v>
      </c>
      <c r="C21" s="14">
        <v>5000</v>
      </c>
      <c r="D21" s="14">
        <f t="shared" si="0"/>
        <v>5000</v>
      </c>
      <c r="E21" s="14">
        <v>20</v>
      </c>
      <c r="F21" s="20">
        <v>3984.1805920000002</v>
      </c>
      <c r="G21" s="20">
        <v>0</v>
      </c>
      <c r="H21" s="14">
        <v>5.4999999999999997E-3</v>
      </c>
      <c r="I21" s="14">
        <v>5000</v>
      </c>
      <c r="J21" s="14">
        <v>0</v>
      </c>
      <c r="K21" s="14">
        <v>3</v>
      </c>
      <c r="L21" s="14">
        <v>2</v>
      </c>
      <c r="M21" s="21">
        <v>0.28910000000000002</v>
      </c>
      <c r="N21" s="21">
        <v>1.466280712556209</v>
      </c>
      <c r="O21" s="22">
        <v>1</v>
      </c>
      <c r="P21" s="22">
        <v>0</v>
      </c>
      <c r="Q21" s="22">
        <v>0</v>
      </c>
      <c r="R21" s="22">
        <v>0</v>
      </c>
      <c r="S21" s="23">
        <v>2.9483500000000002E-4</v>
      </c>
      <c r="T21" s="14">
        <v>134</v>
      </c>
      <c r="U21" s="19">
        <v>0.5</v>
      </c>
      <c r="V21" s="19">
        <v>0.5</v>
      </c>
    </row>
    <row r="22" spans="1:22">
      <c r="A22" s="19" t="s">
        <v>544</v>
      </c>
      <c r="B22" s="19" t="s">
        <v>335</v>
      </c>
      <c r="C22" s="19">
        <v>7500</v>
      </c>
      <c r="D22" s="19">
        <f t="shared" si="0"/>
        <v>7500</v>
      </c>
      <c r="E22" s="19">
        <v>20</v>
      </c>
      <c r="F22" s="6">
        <v>3754.9145720000001</v>
      </c>
      <c r="G22" s="6">
        <v>0</v>
      </c>
      <c r="H22" s="19">
        <v>5.0499999999999998E-3</v>
      </c>
      <c r="I22" s="19">
        <v>7500</v>
      </c>
      <c r="J22" s="19">
        <v>0</v>
      </c>
      <c r="K22" s="19">
        <v>3</v>
      </c>
      <c r="L22" s="19">
        <v>2</v>
      </c>
      <c r="M22" s="7">
        <v>0.27339999999999998</v>
      </c>
      <c r="N22" s="7">
        <v>1.6297215435259693</v>
      </c>
      <c r="O22" s="8">
        <v>1</v>
      </c>
      <c r="P22" s="8">
        <v>0</v>
      </c>
      <c r="Q22" s="8">
        <v>0</v>
      </c>
      <c r="R22" s="8">
        <v>0</v>
      </c>
      <c r="S22" s="9">
        <v>3.1297999999999997E-4</v>
      </c>
      <c r="T22" s="19">
        <v>99</v>
      </c>
      <c r="U22" s="19">
        <v>0.5</v>
      </c>
      <c r="V22" s="19">
        <v>0.5</v>
      </c>
    </row>
    <row r="23" spans="1:22">
      <c r="A23" s="19" t="s">
        <v>545</v>
      </c>
      <c r="B23" s="19" t="s">
        <v>344</v>
      </c>
      <c r="C23" s="19">
        <v>7500</v>
      </c>
      <c r="D23" s="19">
        <f t="shared" si="0"/>
        <v>7500</v>
      </c>
      <c r="E23" s="19">
        <v>20</v>
      </c>
      <c r="F23" s="6">
        <v>3841.2410060000002</v>
      </c>
      <c r="G23" s="6">
        <v>0</v>
      </c>
      <c r="H23" s="19">
        <v>5.3E-3</v>
      </c>
      <c r="I23" s="19">
        <v>7500</v>
      </c>
      <c r="J23" s="19">
        <v>0</v>
      </c>
      <c r="K23" s="19">
        <v>3</v>
      </c>
      <c r="L23" s="19">
        <v>2</v>
      </c>
      <c r="M23" s="7">
        <v>0.27339999999999998</v>
      </c>
      <c r="N23" s="7">
        <v>1.6297215435259693</v>
      </c>
      <c r="O23" s="8">
        <v>1</v>
      </c>
      <c r="P23" s="8">
        <v>0</v>
      </c>
      <c r="Q23" s="8">
        <v>0</v>
      </c>
      <c r="R23" s="8">
        <v>0</v>
      </c>
      <c r="S23" s="9">
        <v>3.1297900000000001E-4</v>
      </c>
      <c r="T23" s="19">
        <v>99</v>
      </c>
      <c r="U23" s="19">
        <v>0.5</v>
      </c>
      <c r="V23" s="19">
        <v>0.5</v>
      </c>
    </row>
    <row r="24" spans="1:22">
      <c r="A24" s="19" t="s">
        <v>546</v>
      </c>
      <c r="B24" s="19" t="s">
        <v>336</v>
      </c>
      <c r="C24" s="19">
        <v>15000</v>
      </c>
      <c r="D24" s="19">
        <f t="shared" si="0"/>
        <v>15000</v>
      </c>
      <c r="E24" s="19">
        <v>20</v>
      </c>
      <c r="F24" s="6">
        <v>2887.7753739999998</v>
      </c>
      <c r="G24" s="6">
        <v>0</v>
      </c>
      <c r="H24" s="19">
        <v>3.65E-3</v>
      </c>
      <c r="I24" s="19">
        <v>15000</v>
      </c>
      <c r="J24" s="19">
        <v>0</v>
      </c>
      <c r="K24" s="19">
        <v>3</v>
      </c>
      <c r="L24" s="19">
        <v>2</v>
      </c>
      <c r="M24" s="7">
        <v>0.33250000000000002</v>
      </c>
      <c r="N24" s="7">
        <v>1.2043711338345864</v>
      </c>
      <c r="O24" s="8">
        <v>1</v>
      </c>
      <c r="P24" s="8">
        <v>0</v>
      </c>
      <c r="Q24" s="8">
        <v>0</v>
      </c>
      <c r="R24" s="8">
        <v>0</v>
      </c>
      <c r="S24" s="9">
        <v>2.5855000000000002E-4</v>
      </c>
      <c r="T24" s="19">
        <v>75</v>
      </c>
      <c r="U24" s="19">
        <v>0.5</v>
      </c>
      <c r="V24" s="19">
        <v>0.5</v>
      </c>
    </row>
    <row r="25" spans="1:22">
      <c r="A25" s="19" t="s">
        <v>547</v>
      </c>
      <c r="B25" s="19" t="s">
        <v>345</v>
      </c>
      <c r="C25" s="19">
        <v>15000</v>
      </c>
      <c r="D25" s="19">
        <f t="shared" si="0"/>
        <v>15000</v>
      </c>
      <c r="E25" s="19">
        <v>20</v>
      </c>
      <c r="F25" s="6">
        <v>2952.9811180000002</v>
      </c>
      <c r="G25" s="6">
        <v>0</v>
      </c>
      <c r="H25" s="19">
        <v>3.7750000000000001E-3</v>
      </c>
      <c r="I25" s="19">
        <v>15000</v>
      </c>
      <c r="J25" s="19">
        <v>0</v>
      </c>
      <c r="K25" s="19">
        <v>3</v>
      </c>
      <c r="L25" s="19">
        <v>2</v>
      </c>
      <c r="M25" s="7">
        <v>0.33250000000000002</v>
      </c>
      <c r="N25" s="7">
        <v>1.2043711338345864</v>
      </c>
      <c r="O25" s="8">
        <v>1</v>
      </c>
      <c r="P25" s="8">
        <v>0</v>
      </c>
      <c r="Q25" s="8">
        <v>0</v>
      </c>
      <c r="R25" s="8">
        <v>0</v>
      </c>
      <c r="S25" s="9">
        <v>2.5854799999999999E-4</v>
      </c>
      <c r="T25" s="19">
        <v>75</v>
      </c>
      <c r="U25" s="19">
        <v>0.5</v>
      </c>
      <c r="V25" s="19">
        <v>0.5</v>
      </c>
    </row>
    <row r="26" spans="1:22">
      <c r="A26" s="19" t="s">
        <v>548</v>
      </c>
      <c r="B26" s="19" t="s">
        <v>337</v>
      </c>
      <c r="C26" s="19">
        <v>25000</v>
      </c>
      <c r="D26" s="19">
        <f t="shared" si="0"/>
        <v>25000</v>
      </c>
      <c r="E26" s="19">
        <v>20</v>
      </c>
      <c r="F26" s="6">
        <v>2377.342654</v>
      </c>
      <c r="G26" s="6">
        <v>0</v>
      </c>
      <c r="H26" s="19">
        <v>3.5999999999999999E-3</v>
      </c>
      <c r="I26" s="19">
        <v>25000</v>
      </c>
      <c r="J26" s="19">
        <v>0</v>
      </c>
      <c r="K26" s="19">
        <v>3</v>
      </c>
      <c r="L26" s="19">
        <v>2</v>
      </c>
      <c r="M26" s="7">
        <v>0.35970000000000002</v>
      </c>
      <c r="N26" s="7">
        <v>1.0529833444537113</v>
      </c>
      <c r="O26" s="8">
        <v>1</v>
      </c>
      <c r="P26" s="8">
        <v>0</v>
      </c>
      <c r="Q26" s="8">
        <v>0</v>
      </c>
      <c r="R26" s="8">
        <v>0</v>
      </c>
      <c r="S26" s="9">
        <v>2.3587E-4</v>
      </c>
      <c r="T26" s="19">
        <v>59</v>
      </c>
      <c r="U26" s="19">
        <v>0.5</v>
      </c>
      <c r="V26" s="19">
        <v>0.5</v>
      </c>
    </row>
    <row r="27" spans="1:22">
      <c r="A27" s="19" t="s">
        <v>549</v>
      </c>
      <c r="B27" s="19" t="s">
        <v>346</v>
      </c>
      <c r="C27" s="19">
        <v>25000</v>
      </c>
      <c r="D27" s="19">
        <f t="shared" si="0"/>
        <v>25000</v>
      </c>
      <c r="E27" s="19">
        <v>20</v>
      </c>
      <c r="F27" s="6">
        <v>2428.5374040000002</v>
      </c>
      <c r="G27" s="6">
        <v>0</v>
      </c>
      <c r="H27" s="19">
        <v>3.7000000000000002E-3</v>
      </c>
      <c r="I27" s="19">
        <v>25000</v>
      </c>
      <c r="J27" s="19">
        <v>0</v>
      </c>
      <c r="K27" s="19">
        <v>3</v>
      </c>
      <c r="L27" s="19">
        <v>2</v>
      </c>
      <c r="M27" s="7">
        <v>0.35970000000000002</v>
      </c>
      <c r="N27" s="7">
        <v>1.0529833444537113</v>
      </c>
      <c r="O27" s="8">
        <v>1</v>
      </c>
      <c r="P27" s="8">
        <v>0</v>
      </c>
      <c r="Q27" s="8">
        <v>0</v>
      </c>
      <c r="R27" s="8">
        <v>0</v>
      </c>
      <c r="S27" s="9">
        <v>2.35868E-4</v>
      </c>
      <c r="T27" s="19">
        <v>59</v>
      </c>
      <c r="U27" s="19">
        <v>0.5</v>
      </c>
      <c r="V27" s="19">
        <v>0.5</v>
      </c>
    </row>
    <row r="28" spans="1:22">
      <c r="A28" s="19" t="s">
        <v>550</v>
      </c>
      <c r="B28" s="19" t="s">
        <v>308</v>
      </c>
      <c r="C28" s="19">
        <v>65</v>
      </c>
      <c r="D28" s="19">
        <f t="shared" si="0"/>
        <v>65</v>
      </c>
      <c r="E28" s="19">
        <v>15</v>
      </c>
      <c r="F28" s="6">
        <v>5474</v>
      </c>
      <c r="G28" s="6">
        <v>0</v>
      </c>
      <c r="H28" s="19">
        <v>6.4999999999999997E-3</v>
      </c>
      <c r="I28" s="19">
        <v>65</v>
      </c>
      <c r="J28" s="19">
        <v>0</v>
      </c>
      <c r="K28" s="19">
        <v>3</v>
      </c>
      <c r="L28" s="19">
        <v>5</v>
      </c>
      <c r="M28" s="7">
        <v>0.23799999999999999</v>
      </c>
      <c r="N28" s="7">
        <v>0</v>
      </c>
      <c r="O28" s="8">
        <v>0</v>
      </c>
      <c r="P28" s="8">
        <v>0</v>
      </c>
      <c r="Q28" s="8">
        <v>0</v>
      </c>
      <c r="R28" s="8">
        <v>0</v>
      </c>
      <c r="S28" s="9">
        <v>7.7109999999999999E-5</v>
      </c>
      <c r="T28" s="19">
        <v>0</v>
      </c>
      <c r="U28" s="19">
        <v>0.5</v>
      </c>
      <c r="V28" s="19">
        <v>0.5</v>
      </c>
    </row>
    <row r="29" spans="1:22">
      <c r="A29" s="19" t="s">
        <v>551</v>
      </c>
      <c r="B29" s="19" t="s">
        <v>301</v>
      </c>
      <c r="C29" s="19">
        <v>75</v>
      </c>
      <c r="D29" s="19">
        <f t="shared" si="0"/>
        <v>75</v>
      </c>
      <c r="E29" s="19">
        <v>15</v>
      </c>
      <c r="F29" s="6">
        <v>4460.4444439999997</v>
      </c>
      <c r="G29" s="6">
        <v>0</v>
      </c>
      <c r="H29" s="19">
        <v>1.2E-2</v>
      </c>
      <c r="I29" s="19">
        <v>75</v>
      </c>
      <c r="J29" s="19">
        <v>0</v>
      </c>
      <c r="K29" s="19">
        <v>3</v>
      </c>
      <c r="L29" s="19">
        <v>4</v>
      </c>
      <c r="M29" s="7">
        <v>0.26</v>
      </c>
      <c r="N29" s="7">
        <v>0</v>
      </c>
      <c r="O29" s="8">
        <v>0</v>
      </c>
      <c r="P29" s="8">
        <v>0</v>
      </c>
      <c r="Q29" s="8">
        <v>0</v>
      </c>
      <c r="R29" s="8">
        <v>0</v>
      </c>
      <c r="S29" s="9">
        <v>6.80388E-3</v>
      </c>
      <c r="T29" s="19">
        <v>130</v>
      </c>
      <c r="U29" s="19">
        <v>0.5</v>
      </c>
      <c r="V29" s="19">
        <v>0.5</v>
      </c>
    </row>
    <row r="30" spans="1:22">
      <c r="A30" s="19" t="s">
        <v>552</v>
      </c>
      <c r="B30" s="19" t="s">
        <v>309</v>
      </c>
      <c r="C30" s="19">
        <v>200</v>
      </c>
      <c r="D30" s="19">
        <f t="shared" si="0"/>
        <v>200</v>
      </c>
      <c r="E30" s="19">
        <v>15</v>
      </c>
      <c r="F30" s="6">
        <v>5355</v>
      </c>
      <c r="G30" s="6">
        <v>0</v>
      </c>
      <c r="H30" s="19">
        <v>8.0000000000000002E-3</v>
      </c>
      <c r="I30" s="19">
        <v>200</v>
      </c>
      <c r="J30" s="19">
        <v>0</v>
      </c>
      <c r="K30" s="19">
        <v>3</v>
      </c>
      <c r="L30" s="19">
        <v>5</v>
      </c>
      <c r="M30" s="7">
        <v>0.26700000000000002</v>
      </c>
      <c r="N30" s="7">
        <v>0</v>
      </c>
      <c r="O30" s="8">
        <v>0</v>
      </c>
      <c r="P30" s="8">
        <v>0</v>
      </c>
      <c r="Q30" s="8">
        <v>0</v>
      </c>
      <c r="R30" s="8">
        <v>0</v>
      </c>
      <c r="S30" s="9">
        <v>6.3499999999999999E-5</v>
      </c>
      <c r="T30" s="19">
        <v>0</v>
      </c>
      <c r="U30" s="19">
        <v>0.5</v>
      </c>
      <c r="V30" s="19">
        <v>0.5</v>
      </c>
    </row>
    <row r="31" spans="1:22">
      <c r="A31" s="19" t="s">
        <v>553</v>
      </c>
      <c r="B31" s="19" t="s">
        <v>302</v>
      </c>
      <c r="C31" s="19">
        <v>250</v>
      </c>
      <c r="D31" s="19">
        <f t="shared" si="0"/>
        <v>250</v>
      </c>
      <c r="E31" s="19">
        <v>15</v>
      </c>
      <c r="F31" s="6">
        <v>4146.1333340000001</v>
      </c>
      <c r="G31" s="6">
        <v>0</v>
      </c>
      <c r="H31" s="19">
        <v>1.2E-2</v>
      </c>
      <c r="I31" s="19">
        <v>250</v>
      </c>
      <c r="J31" s="19">
        <v>0</v>
      </c>
      <c r="K31" s="19">
        <v>3</v>
      </c>
      <c r="L31" s="19">
        <v>4</v>
      </c>
      <c r="M31" s="7">
        <v>0.27</v>
      </c>
      <c r="N31" s="7">
        <v>0</v>
      </c>
      <c r="O31" s="8">
        <v>0</v>
      </c>
      <c r="P31" s="8">
        <v>0</v>
      </c>
      <c r="Q31" s="8">
        <v>0</v>
      </c>
      <c r="R31" s="8">
        <v>0</v>
      </c>
      <c r="S31" s="9">
        <v>6.80388E-3</v>
      </c>
      <c r="T31" s="19">
        <v>90</v>
      </c>
      <c r="U31" s="19">
        <v>0.5</v>
      </c>
      <c r="V31" s="19">
        <v>0.5</v>
      </c>
    </row>
    <row r="32" spans="1:22">
      <c r="A32" s="19" t="s">
        <v>554</v>
      </c>
      <c r="B32" s="19" t="s">
        <v>310</v>
      </c>
      <c r="C32" s="19">
        <v>250</v>
      </c>
      <c r="D32" s="19">
        <f t="shared" si="0"/>
        <v>250</v>
      </c>
      <c r="E32" s="19">
        <v>15</v>
      </c>
      <c r="F32" s="6">
        <v>4622.3</v>
      </c>
      <c r="G32" s="6">
        <v>0</v>
      </c>
      <c r="H32" s="19">
        <v>5.4999999999999997E-3</v>
      </c>
      <c r="I32" s="19">
        <v>250</v>
      </c>
      <c r="J32" s="19">
        <v>0</v>
      </c>
      <c r="K32" s="19">
        <v>3</v>
      </c>
      <c r="L32" s="19">
        <v>5</v>
      </c>
      <c r="M32" s="7">
        <v>0.26100000000000001</v>
      </c>
      <c r="N32" s="7">
        <v>0</v>
      </c>
      <c r="O32" s="8">
        <v>0</v>
      </c>
      <c r="P32" s="8">
        <v>0</v>
      </c>
      <c r="Q32" s="8">
        <v>0</v>
      </c>
      <c r="R32" s="8">
        <v>0</v>
      </c>
      <c r="S32" s="9">
        <v>1.0433E-4</v>
      </c>
      <c r="T32" s="19">
        <v>0</v>
      </c>
      <c r="U32" s="19">
        <v>0.5</v>
      </c>
      <c r="V32" s="19">
        <v>0.5</v>
      </c>
    </row>
    <row r="33" spans="1:22">
      <c r="A33" s="19" t="s">
        <v>555</v>
      </c>
      <c r="B33" s="19" t="s">
        <v>317</v>
      </c>
      <c r="C33" s="19">
        <v>300</v>
      </c>
      <c r="D33" s="19">
        <f t="shared" si="0"/>
        <v>300</v>
      </c>
      <c r="E33" s="19">
        <v>20</v>
      </c>
      <c r="F33" s="6">
        <v>20000</v>
      </c>
      <c r="G33" s="6">
        <v>0</v>
      </c>
      <c r="H33" s="19">
        <v>2.2499999999999999E-2</v>
      </c>
      <c r="I33" s="19">
        <v>300</v>
      </c>
      <c r="J33" s="19">
        <v>0</v>
      </c>
      <c r="K33" s="19">
        <v>3</v>
      </c>
      <c r="L33" s="19">
        <v>1</v>
      </c>
      <c r="M33" s="7">
        <v>0.42727272700000002</v>
      </c>
      <c r="N33" s="7">
        <v>0</v>
      </c>
      <c r="O33" s="8">
        <v>0</v>
      </c>
      <c r="P33" s="8">
        <v>0</v>
      </c>
      <c r="Q33" s="8">
        <v>0</v>
      </c>
      <c r="R33" s="8">
        <v>0</v>
      </c>
      <c r="S33" s="9">
        <v>4.5399999999999997E-6</v>
      </c>
      <c r="T33" s="19">
        <v>0</v>
      </c>
      <c r="U33" s="19">
        <v>0.5</v>
      </c>
      <c r="V33" s="19">
        <v>0.5</v>
      </c>
    </row>
    <row r="34" spans="1:22">
      <c r="A34" s="19" t="s">
        <v>556</v>
      </c>
      <c r="B34" s="19" t="s">
        <v>318</v>
      </c>
      <c r="C34" s="19">
        <v>400</v>
      </c>
      <c r="D34" s="19">
        <f t="shared" si="0"/>
        <v>400</v>
      </c>
      <c r="E34" s="19">
        <v>20</v>
      </c>
      <c r="F34" s="6">
        <v>14000</v>
      </c>
      <c r="G34" s="6">
        <v>0</v>
      </c>
      <c r="H34" s="19">
        <v>1.7999999999999999E-2</v>
      </c>
      <c r="I34" s="19">
        <v>400</v>
      </c>
      <c r="J34" s="19">
        <v>0</v>
      </c>
      <c r="K34" s="19">
        <v>3</v>
      </c>
      <c r="L34" s="19">
        <v>1</v>
      </c>
      <c r="M34" s="7">
        <v>0.38181818200000001</v>
      </c>
      <c r="N34" s="7">
        <v>0</v>
      </c>
      <c r="O34" s="8">
        <v>0</v>
      </c>
      <c r="P34" s="8">
        <v>0</v>
      </c>
      <c r="Q34" s="8">
        <v>0</v>
      </c>
      <c r="R34" s="8">
        <v>0</v>
      </c>
      <c r="S34" s="9">
        <v>4.5399999999999997E-6</v>
      </c>
      <c r="T34" s="19">
        <v>0</v>
      </c>
      <c r="U34" s="19">
        <v>0.5</v>
      </c>
      <c r="V34" s="19">
        <v>0.5</v>
      </c>
    </row>
    <row r="35" spans="1:22">
      <c r="A35" s="19" t="s">
        <v>557</v>
      </c>
      <c r="B35" s="19" t="s">
        <v>303</v>
      </c>
      <c r="C35" s="19">
        <v>500</v>
      </c>
      <c r="D35" s="19">
        <f t="shared" si="0"/>
        <v>500</v>
      </c>
      <c r="E35" s="19">
        <v>15</v>
      </c>
      <c r="F35" s="6">
        <v>3628.114286</v>
      </c>
      <c r="G35" s="6">
        <v>0</v>
      </c>
      <c r="H35" s="19">
        <v>1.0500000000000001E-2</v>
      </c>
      <c r="I35" s="19">
        <v>500</v>
      </c>
      <c r="J35" s="19">
        <v>0</v>
      </c>
      <c r="K35" s="19">
        <v>3</v>
      </c>
      <c r="L35" s="19">
        <v>4</v>
      </c>
      <c r="M35" s="7">
        <v>0.33</v>
      </c>
      <c r="N35" s="7">
        <v>0</v>
      </c>
      <c r="O35" s="8">
        <v>0</v>
      </c>
      <c r="P35" s="8">
        <v>0</v>
      </c>
      <c r="Q35" s="8">
        <v>0</v>
      </c>
      <c r="R35" s="8">
        <v>0</v>
      </c>
      <c r="S35" s="9">
        <v>8.0285999999999997E-4</v>
      </c>
      <c r="T35" s="19">
        <v>577</v>
      </c>
      <c r="U35" s="19">
        <v>0.5</v>
      </c>
      <c r="V35" s="19">
        <v>0.5</v>
      </c>
    </row>
    <row r="36" spans="1:22">
      <c r="A36" s="19" t="s">
        <v>558</v>
      </c>
      <c r="B36" s="19" t="s">
        <v>304</v>
      </c>
      <c r="C36" s="19">
        <v>750</v>
      </c>
      <c r="D36" s="19">
        <f t="shared" si="0"/>
        <v>750</v>
      </c>
      <c r="E36" s="19">
        <v>20</v>
      </c>
      <c r="F36" s="6">
        <v>3504.1791039999998</v>
      </c>
      <c r="G36" s="6">
        <v>0</v>
      </c>
      <c r="H36" s="19">
        <v>1.0500000000000001E-2</v>
      </c>
      <c r="I36" s="19">
        <v>750</v>
      </c>
      <c r="J36" s="19">
        <v>0</v>
      </c>
      <c r="K36" s="19">
        <v>3</v>
      </c>
      <c r="L36" s="19">
        <v>4</v>
      </c>
      <c r="M36" s="7">
        <v>0.34499999999999997</v>
      </c>
      <c r="N36" s="7">
        <v>0</v>
      </c>
      <c r="O36" s="8">
        <v>0</v>
      </c>
      <c r="P36" s="8">
        <v>0</v>
      </c>
      <c r="Q36" s="8">
        <v>0</v>
      </c>
      <c r="R36" s="8">
        <v>0</v>
      </c>
      <c r="S36" s="9">
        <v>8.0285999999999997E-4</v>
      </c>
      <c r="T36" s="19">
        <v>530</v>
      </c>
      <c r="U36" s="19">
        <v>0.5</v>
      </c>
      <c r="V36" s="19">
        <v>0.5</v>
      </c>
    </row>
    <row r="37" spans="1:22">
      <c r="A37" s="19" t="s">
        <v>559</v>
      </c>
      <c r="B37" s="19" t="s">
        <v>305</v>
      </c>
      <c r="C37" s="19">
        <v>1000</v>
      </c>
      <c r="D37" s="19">
        <f t="shared" si="0"/>
        <v>1000</v>
      </c>
      <c r="E37" s="19">
        <v>20</v>
      </c>
      <c r="F37" s="6">
        <v>3042</v>
      </c>
      <c r="G37" s="6">
        <v>0</v>
      </c>
      <c r="H37" s="19">
        <v>9.4999999999999998E-3</v>
      </c>
      <c r="I37" s="19">
        <v>1000</v>
      </c>
      <c r="J37" s="19">
        <v>0</v>
      </c>
      <c r="K37" s="19">
        <v>3</v>
      </c>
      <c r="L37" s="19">
        <v>4</v>
      </c>
      <c r="M37" s="7">
        <v>0.36799999999999999</v>
      </c>
      <c r="N37" s="7">
        <v>0</v>
      </c>
      <c r="O37" s="8">
        <v>0</v>
      </c>
      <c r="P37" s="8">
        <v>0</v>
      </c>
      <c r="Q37" s="8">
        <v>0</v>
      </c>
      <c r="R37" s="8">
        <v>0</v>
      </c>
      <c r="S37" s="9">
        <v>8.0285999999999997E-4</v>
      </c>
      <c r="T37" s="19">
        <v>429</v>
      </c>
      <c r="U37" s="19">
        <v>0.5</v>
      </c>
      <c r="V37" s="19">
        <v>0.5</v>
      </c>
    </row>
    <row r="38" spans="1:22">
      <c r="A38" s="19" t="s">
        <v>560</v>
      </c>
      <c r="B38" s="19" t="s">
        <v>311</v>
      </c>
      <c r="C38" s="19">
        <v>1000</v>
      </c>
      <c r="D38" s="19">
        <f t="shared" si="0"/>
        <v>1000</v>
      </c>
      <c r="E38" s="19">
        <v>15</v>
      </c>
      <c r="F38" s="6">
        <v>4250</v>
      </c>
      <c r="G38" s="6">
        <v>0</v>
      </c>
      <c r="H38" s="19">
        <v>6.0000000000000001E-3</v>
      </c>
      <c r="I38" s="19">
        <v>1000</v>
      </c>
      <c r="J38" s="19">
        <v>0</v>
      </c>
      <c r="K38" s="19">
        <v>3</v>
      </c>
      <c r="L38" s="19">
        <v>5</v>
      </c>
      <c r="M38" s="7">
        <v>0.26700000000000002</v>
      </c>
      <c r="N38" s="7">
        <v>0</v>
      </c>
      <c r="O38" s="8">
        <v>0</v>
      </c>
      <c r="P38" s="8">
        <v>0</v>
      </c>
      <c r="Q38" s="8">
        <v>0</v>
      </c>
      <c r="R38" s="8">
        <v>0</v>
      </c>
      <c r="S38" s="9">
        <v>6.3499999999999999E-5</v>
      </c>
      <c r="T38" s="19">
        <v>0</v>
      </c>
      <c r="U38" s="19">
        <v>0.5</v>
      </c>
      <c r="V38" s="19">
        <v>0.5</v>
      </c>
    </row>
    <row r="39" spans="1:22">
      <c r="A39" s="19" t="s">
        <v>561</v>
      </c>
      <c r="B39" s="19" t="s">
        <v>319</v>
      </c>
      <c r="C39" s="19">
        <v>1000</v>
      </c>
      <c r="D39" s="19">
        <f t="shared" si="0"/>
        <v>1000</v>
      </c>
      <c r="E39" s="19">
        <v>20</v>
      </c>
      <c r="F39" s="6">
        <v>12320</v>
      </c>
      <c r="G39" s="6">
        <v>0</v>
      </c>
      <c r="H39" s="19">
        <v>1.7500000000000002E-2</v>
      </c>
      <c r="I39" s="19">
        <v>1000</v>
      </c>
      <c r="J39" s="19">
        <v>0</v>
      </c>
      <c r="K39" s="19">
        <v>3</v>
      </c>
      <c r="L39" s="19">
        <v>1</v>
      </c>
      <c r="M39" s="7">
        <v>0.42730000000000001</v>
      </c>
      <c r="N39" s="7">
        <v>0</v>
      </c>
      <c r="O39" s="8">
        <v>0</v>
      </c>
      <c r="P39" s="8">
        <v>0</v>
      </c>
      <c r="Q39" s="8">
        <v>0</v>
      </c>
      <c r="R39" s="8">
        <v>0</v>
      </c>
      <c r="S39" s="9">
        <v>4.5399999999999997E-6</v>
      </c>
      <c r="T39" s="19">
        <v>0</v>
      </c>
      <c r="U39" s="19">
        <v>0.5</v>
      </c>
      <c r="V39" s="19">
        <v>0.5</v>
      </c>
    </row>
    <row r="40" spans="1:22">
      <c r="A40" s="19" t="s">
        <v>562</v>
      </c>
      <c r="B40" s="19" t="s">
        <v>320</v>
      </c>
      <c r="C40" s="19">
        <v>1400</v>
      </c>
      <c r="D40" s="19">
        <f t="shared" si="0"/>
        <v>1400</v>
      </c>
      <c r="E40" s="19">
        <v>20</v>
      </c>
      <c r="F40" s="6">
        <v>8800</v>
      </c>
      <c r="G40" s="6">
        <v>0</v>
      </c>
      <c r="H40" s="19">
        <v>1.7500000000000002E-2</v>
      </c>
      <c r="I40" s="19">
        <v>1400</v>
      </c>
      <c r="J40" s="19">
        <v>0</v>
      </c>
      <c r="K40" s="19">
        <v>3</v>
      </c>
      <c r="L40" s="19">
        <v>1</v>
      </c>
      <c r="M40" s="7">
        <v>0.42727272700000002</v>
      </c>
      <c r="N40" s="7">
        <v>0</v>
      </c>
      <c r="O40" s="8">
        <v>0</v>
      </c>
      <c r="P40" s="8">
        <v>0</v>
      </c>
      <c r="Q40" s="8">
        <v>0</v>
      </c>
      <c r="R40" s="8">
        <v>0</v>
      </c>
      <c r="S40" s="9">
        <v>4.5399999999999997E-6</v>
      </c>
      <c r="T40" s="19">
        <v>0</v>
      </c>
      <c r="U40" s="19">
        <v>0.5</v>
      </c>
      <c r="V40" s="19">
        <v>0.5</v>
      </c>
    </row>
    <row r="41" spans="1:22">
      <c r="A41" s="19" t="s">
        <v>563</v>
      </c>
      <c r="B41" s="19" t="s">
        <v>306</v>
      </c>
      <c r="C41" s="19">
        <v>2500</v>
      </c>
      <c r="D41" s="19">
        <f t="shared" si="0"/>
        <v>2500</v>
      </c>
      <c r="E41" s="19">
        <v>20</v>
      </c>
      <c r="F41" s="6">
        <v>2568.6037740000002</v>
      </c>
      <c r="G41" s="6">
        <v>0</v>
      </c>
      <c r="H41" s="19">
        <v>8.0000000000000002E-3</v>
      </c>
      <c r="I41" s="19">
        <v>2500</v>
      </c>
      <c r="J41" s="19">
        <v>0</v>
      </c>
      <c r="K41" s="19">
        <v>3</v>
      </c>
      <c r="L41" s="19">
        <v>4</v>
      </c>
      <c r="M41" s="7">
        <v>0.40400000000000003</v>
      </c>
      <c r="N41" s="7">
        <v>0</v>
      </c>
      <c r="O41" s="8">
        <v>0</v>
      </c>
      <c r="P41" s="8">
        <v>0</v>
      </c>
      <c r="Q41" s="8">
        <v>0</v>
      </c>
      <c r="R41" s="8">
        <v>0</v>
      </c>
      <c r="S41" s="9">
        <v>8.0285999999999997E-4</v>
      </c>
      <c r="T41" s="19">
        <v>378</v>
      </c>
      <c r="U41" s="19">
        <v>0.5</v>
      </c>
      <c r="V41" s="19">
        <v>0.5</v>
      </c>
    </row>
    <row r="42" spans="1:22">
      <c r="A42" s="19" t="s">
        <v>564</v>
      </c>
      <c r="B42" s="19" t="s">
        <v>321</v>
      </c>
      <c r="C42" s="19">
        <v>2800</v>
      </c>
      <c r="D42" s="19">
        <f t="shared" si="0"/>
        <v>2800</v>
      </c>
      <c r="E42" s="19">
        <v>20</v>
      </c>
      <c r="F42" s="6">
        <v>8000</v>
      </c>
      <c r="G42" s="6">
        <v>0</v>
      </c>
      <c r="H42" s="19">
        <v>1.7500000000000002E-2</v>
      </c>
      <c r="I42" s="19">
        <v>2800</v>
      </c>
      <c r="J42" s="19">
        <v>0</v>
      </c>
      <c r="K42" s="19">
        <v>3</v>
      </c>
      <c r="L42" s="19">
        <v>1</v>
      </c>
      <c r="M42" s="7">
        <v>0.42730000000000001</v>
      </c>
      <c r="N42" s="7">
        <v>0</v>
      </c>
      <c r="O42" s="8">
        <v>0</v>
      </c>
      <c r="P42" s="8">
        <v>0</v>
      </c>
      <c r="Q42" s="8">
        <v>0</v>
      </c>
      <c r="R42" s="8">
        <v>0</v>
      </c>
      <c r="S42" s="9">
        <v>4.5399999999999997E-6</v>
      </c>
      <c r="T42" s="19">
        <v>0</v>
      </c>
      <c r="U42" s="19">
        <v>0.5</v>
      </c>
      <c r="V42" s="19">
        <v>0.5</v>
      </c>
    </row>
    <row r="43" spans="1:22">
      <c r="A43" s="19" t="s">
        <v>565</v>
      </c>
      <c r="B43" s="19" t="s">
        <v>312</v>
      </c>
      <c r="C43" s="19">
        <v>3500</v>
      </c>
      <c r="D43" s="19">
        <f t="shared" si="0"/>
        <v>3500</v>
      </c>
      <c r="E43" s="19">
        <v>20</v>
      </c>
      <c r="F43" s="6">
        <v>5048.4322039999997</v>
      </c>
      <c r="G43" s="6">
        <v>0</v>
      </c>
      <c r="H43" s="19">
        <v>5.0000000000000001E-3</v>
      </c>
      <c r="I43" s="19">
        <v>3500</v>
      </c>
      <c r="J43" s="19">
        <v>0</v>
      </c>
      <c r="K43" s="19">
        <v>3</v>
      </c>
      <c r="L43" s="19">
        <v>2</v>
      </c>
      <c r="M43" s="7">
        <v>0.23960000000000001</v>
      </c>
      <c r="N43" s="7">
        <v>0</v>
      </c>
      <c r="O43" s="8">
        <v>0</v>
      </c>
      <c r="P43" s="8">
        <v>0</v>
      </c>
      <c r="Q43" s="8">
        <v>0</v>
      </c>
      <c r="R43" s="8">
        <v>0</v>
      </c>
      <c r="S43" s="9">
        <v>5.9420999999999996E-4</v>
      </c>
      <c r="T43" s="19">
        <v>208</v>
      </c>
      <c r="U43" s="19">
        <v>0.5</v>
      </c>
      <c r="V43" s="19">
        <v>0.5</v>
      </c>
    </row>
    <row r="44" spans="1:22">
      <c r="A44" s="19" t="s">
        <v>566</v>
      </c>
      <c r="B44" s="19" t="s">
        <v>307</v>
      </c>
      <c r="C44" s="19">
        <v>5000</v>
      </c>
      <c r="D44" s="19">
        <f t="shared" si="0"/>
        <v>5000</v>
      </c>
      <c r="E44" s="19">
        <v>20</v>
      </c>
      <c r="F44" s="6">
        <v>1847.3684209999999</v>
      </c>
      <c r="G44" s="6">
        <v>0</v>
      </c>
      <c r="H44" s="19">
        <v>4.2500000000000003E-3</v>
      </c>
      <c r="I44" s="19">
        <v>5000</v>
      </c>
      <c r="J44" s="19">
        <v>0</v>
      </c>
      <c r="K44" s="19">
        <v>3</v>
      </c>
      <c r="L44" s="19">
        <v>4</v>
      </c>
      <c r="M44" s="7">
        <v>0.41599999999999998</v>
      </c>
      <c r="N44" s="7">
        <v>0</v>
      </c>
      <c r="O44" s="8">
        <v>0</v>
      </c>
      <c r="P44" s="8">
        <v>0</v>
      </c>
      <c r="Q44" s="8">
        <v>0</v>
      </c>
      <c r="R44" s="8">
        <v>0</v>
      </c>
      <c r="S44" s="9">
        <v>1.1974799999999999E-3</v>
      </c>
      <c r="T44" s="19">
        <v>222</v>
      </c>
      <c r="U44" s="19">
        <v>0.5</v>
      </c>
      <c r="V44" s="19">
        <v>0.5</v>
      </c>
    </row>
    <row r="45" spans="1:22">
      <c r="A45" s="19" t="s">
        <v>567</v>
      </c>
      <c r="B45" s="19" t="s">
        <v>313</v>
      </c>
      <c r="C45" s="19">
        <v>5000</v>
      </c>
      <c r="D45" s="19">
        <f t="shared" si="0"/>
        <v>5000</v>
      </c>
      <c r="E45" s="19">
        <v>20</v>
      </c>
      <c r="F45" s="6">
        <v>3269.7328779999998</v>
      </c>
      <c r="G45" s="6">
        <v>0</v>
      </c>
      <c r="H45" s="19">
        <v>4.4999999999999997E-3</v>
      </c>
      <c r="I45" s="19">
        <v>5000</v>
      </c>
      <c r="J45" s="19">
        <v>0</v>
      </c>
      <c r="K45" s="19">
        <v>3</v>
      </c>
      <c r="L45" s="19">
        <v>2</v>
      </c>
      <c r="M45" s="7">
        <v>0.28910000000000002</v>
      </c>
      <c r="N45" s="7">
        <v>0</v>
      </c>
      <c r="O45" s="8">
        <v>0</v>
      </c>
      <c r="P45" s="8">
        <v>0</v>
      </c>
      <c r="Q45" s="8">
        <v>0</v>
      </c>
      <c r="R45" s="8">
        <v>0</v>
      </c>
      <c r="S45" s="9">
        <v>2.9482999999999999E-4</v>
      </c>
      <c r="T45" s="19">
        <v>134</v>
      </c>
      <c r="U45" s="19">
        <v>0.5</v>
      </c>
      <c r="V45" s="19">
        <v>0.5</v>
      </c>
    </row>
    <row r="46" spans="1:22">
      <c r="A46" s="19" t="s">
        <v>568</v>
      </c>
      <c r="B46" s="19" t="s">
        <v>314</v>
      </c>
      <c r="C46" s="19">
        <v>7500</v>
      </c>
      <c r="D46" s="19">
        <f t="shared" si="0"/>
        <v>7500</v>
      </c>
      <c r="E46" s="19">
        <v>20</v>
      </c>
      <c r="F46" s="6">
        <v>3179.4050259999999</v>
      </c>
      <c r="G46" s="6">
        <v>0</v>
      </c>
      <c r="H46" s="19">
        <v>4.45E-3</v>
      </c>
      <c r="I46" s="19">
        <v>7500</v>
      </c>
      <c r="J46" s="19">
        <v>0</v>
      </c>
      <c r="K46" s="19">
        <v>3</v>
      </c>
      <c r="L46" s="19">
        <v>2</v>
      </c>
      <c r="M46" s="7">
        <v>0.27339999999999998</v>
      </c>
      <c r="N46" s="7">
        <v>0</v>
      </c>
      <c r="O46" s="8">
        <v>0</v>
      </c>
      <c r="P46" s="8">
        <v>0</v>
      </c>
      <c r="Q46" s="8">
        <v>0</v>
      </c>
      <c r="R46" s="8">
        <v>0</v>
      </c>
      <c r="S46" s="9">
        <v>3.1297999999999997E-4</v>
      </c>
      <c r="T46" s="19">
        <v>99</v>
      </c>
      <c r="U46" s="19">
        <v>0.5</v>
      </c>
      <c r="V46" s="19">
        <v>0.5</v>
      </c>
    </row>
    <row r="47" spans="1:22">
      <c r="A47" s="19" t="s">
        <v>569</v>
      </c>
      <c r="B47" s="19" t="s">
        <v>315</v>
      </c>
      <c r="C47" s="19">
        <v>15000</v>
      </c>
      <c r="D47" s="19">
        <f t="shared" si="0"/>
        <v>15000</v>
      </c>
      <c r="E47" s="19">
        <v>20</v>
      </c>
      <c r="F47" s="6">
        <v>2453.070416</v>
      </c>
      <c r="G47" s="6">
        <v>0</v>
      </c>
      <c r="H47" s="19">
        <v>3.0999999999999999E-3</v>
      </c>
      <c r="I47" s="19">
        <v>15000</v>
      </c>
      <c r="J47" s="19">
        <v>0</v>
      </c>
      <c r="K47" s="19">
        <v>3</v>
      </c>
      <c r="L47" s="19">
        <v>2</v>
      </c>
      <c r="M47" s="7">
        <v>0.33250000000000002</v>
      </c>
      <c r="N47" s="7">
        <v>0</v>
      </c>
      <c r="O47" s="8">
        <v>0</v>
      </c>
      <c r="P47" s="8">
        <v>0</v>
      </c>
      <c r="Q47" s="8">
        <v>0</v>
      </c>
      <c r="R47" s="8">
        <v>0</v>
      </c>
      <c r="S47" s="9">
        <v>2.5855000000000002E-4</v>
      </c>
      <c r="T47" s="19">
        <v>75</v>
      </c>
      <c r="U47" s="19">
        <v>0.5</v>
      </c>
      <c r="V47" s="19">
        <v>0.5</v>
      </c>
    </row>
    <row r="48" spans="1:22">
      <c r="A48" s="19" t="s">
        <v>570</v>
      </c>
      <c r="B48" s="19" t="s">
        <v>316</v>
      </c>
      <c r="C48" s="19">
        <v>25000</v>
      </c>
      <c r="D48" s="19">
        <f t="shared" si="0"/>
        <v>25000</v>
      </c>
      <c r="E48" s="19">
        <v>20</v>
      </c>
      <c r="F48" s="6">
        <v>2036.044326</v>
      </c>
      <c r="G48" s="6">
        <v>0</v>
      </c>
      <c r="H48" s="19">
        <v>3.0999999999999999E-3</v>
      </c>
      <c r="I48" s="19">
        <v>25000</v>
      </c>
      <c r="J48" s="19">
        <v>0</v>
      </c>
      <c r="K48" s="19">
        <v>3</v>
      </c>
      <c r="L48" s="19">
        <v>2</v>
      </c>
      <c r="M48" s="7">
        <v>0.35970000000000002</v>
      </c>
      <c r="N48" s="7">
        <v>0</v>
      </c>
      <c r="O48" s="8">
        <v>0</v>
      </c>
      <c r="P48" s="8">
        <v>0</v>
      </c>
      <c r="Q48" s="8">
        <v>0</v>
      </c>
      <c r="R48" s="8">
        <v>0</v>
      </c>
      <c r="S48" s="9">
        <v>2.3587E-4</v>
      </c>
      <c r="T48" s="19">
        <v>59</v>
      </c>
      <c r="U48" s="19">
        <v>0.5</v>
      </c>
      <c r="V48" s="19">
        <v>0.5</v>
      </c>
    </row>
    <row r="49" spans="1:22">
      <c r="A49" s="19" t="s">
        <v>571</v>
      </c>
      <c r="B49" s="19" t="s">
        <v>316</v>
      </c>
      <c r="C49" s="19">
        <v>25000</v>
      </c>
      <c r="D49" s="19">
        <f t="shared" si="0"/>
        <v>25000</v>
      </c>
      <c r="E49" s="19">
        <v>20</v>
      </c>
      <c r="F49" s="6">
        <v>2036.044326</v>
      </c>
      <c r="G49" s="6">
        <v>0</v>
      </c>
      <c r="H49" s="19">
        <v>3.0999999999999999E-3</v>
      </c>
      <c r="I49" s="19">
        <v>25000</v>
      </c>
      <c r="J49" s="19">
        <v>0</v>
      </c>
      <c r="K49" s="19">
        <v>3</v>
      </c>
      <c r="L49" s="19">
        <v>2</v>
      </c>
      <c r="M49" s="7">
        <v>0.35970000000000002</v>
      </c>
      <c r="N49" s="7">
        <v>0</v>
      </c>
      <c r="O49" s="8">
        <v>0</v>
      </c>
      <c r="P49" s="8">
        <v>0</v>
      </c>
      <c r="Q49" s="8">
        <v>0</v>
      </c>
      <c r="R49" s="8">
        <v>0</v>
      </c>
      <c r="S49" s="9">
        <v>2.3587E-4</v>
      </c>
      <c r="T49" s="19">
        <v>59</v>
      </c>
      <c r="U49" s="19">
        <v>0.5</v>
      </c>
      <c r="V49" s="19">
        <v>0.5</v>
      </c>
    </row>
    <row r="50" spans="1:22">
      <c r="A50" s="19" t="s">
        <v>572</v>
      </c>
      <c r="B50" s="19" t="s">
        <v>316</v>
      </c>
      <c r="C50" s="19">
        <v>25000</v>
      </c>
      <c r="D50" s="19">
        <f t="shared" si="0"/>
        <v>25000</v>
      </c>
      <c r="E50" s="19">
        <v>20</v>
      </c>
      <c r="F50" s="6">
        <v>2036.044326</v>
      </c>
      <c r="G50" s="6">
        <v>0</v>
      </c>
      <c r="H50" s="19">
        <v>3.0999999999999999E-3</v>
      </c>
      <c r="I50" s="19">
        <v>25000</v>
      </c>
      <c r="J50" s="19">
        <v>0</v>
      </c>
      <c r="K50" s="19">
        <v>3</v>
      </c>
      <c r="L50" s="19">
        <v>2</v>
      </c>
      <c r="M50" s="7">
        <v>0.35970000000000002</v>
      </c>
      <c r="N50" s="7">
        <v>0</v>
      </c>
      <c r="O50" s="8">
        <v>0</v>
      </c>
      <c r="P50" s="8">
        <v>0</v>
      </c>
      <c r="Q50" s="8">
        <v>0</v>
      </c>
      <c r="R50" s="8">
        <v>0</v>
      </c>
      <c r="S50" s="9">
        <v>2.3587E-4</v>
      </c>
      <c r="T50" s="19">
        <v>59</v>
      </c>
      <c r="U50" s="19">
        <v>0.5</v>
      </c>
      <c r="V50" s="19">
        <v>0.5</v>
      </c>
    </row>
    <row r="51" spans="1:22">
      <c r="A51" s="19" t="s">
        <v>573</v>
      </c>
      <c r="B51" s="19" t="s">
        <v>316</v>
      </c>
      <c r="C51" s="19">
        <v>25000</v>
      </c>
      <c r="D51" s="19">
        <f t="shared" si="0"/>
        <v>25000</v>
      </c>
      <c r="E51" s="19">
        <v>20</v>
      </c>
      <c r="F51" s="6">
        <v>2036.044326</v>
      </c>
      <c r="G51" s="6">
        <v>0</v>
      </c>
      <c r="H51" s="19">
        <v>3.0999999999999999E-3</v>
      </c>
      <c r="I51" s="19">
        <v>25000</v>
      </c>
      <c r="J51" s="19">
        <v>0</v>
      </c>
      <c r="K51" s="19">
        <v>3</v>
      </c>
      <c r="L51" s="19">
        <v>2</v>
      </c>
      <c r="M51" s="7">
        <v>0.35970000000000002</v>
      </c>
      <c r="N51" s="7">
        <v>0</v>
      </c>
      <c r="O51" s="8">
        <v>0</v>
      </c>
      <c r="P51" s="8">
        <v>0</v>
      </c>
      <c r="Q51" s="8">
        <v>0</v>
      </c>
      <c r="R51" s="8">
        <v>0</v>
      </c>
      <c r="S51" s="9">
        <v>2.3587E-4</v>
      </c>
      <c r="T51" s="19">
        <v>59</v>
      </c>
      <c r="U51" s="19">
        <v>0.5</v>
      </c>
      <c r="V51" s="19">
        <v>0.5</v>
      </c>
    </row>
    <row r="52" spans="1:22">
      <c r="A52" s="25" t="s">
        <v>724</v>
      </c>
      <c r="B52" s="25" t="s">
        <v>734</v>
      </c>
      <c r="C52" s="25">
        <v>250</v>
      </c>
      <c r="D52" s="25">
        <v>250</v>
      </c>
      <c r="E52" s="25">
        <v>20</v>
      </c>
      <c r="F52" s="29">
        <v>1884</v>
      </c>
      <c r="G52" s="29">
        <v>0</v>
      </c>
      <c r="H52" s="25">
        <v>1.8499999999999999E-2</v>
      </c>
      <c r="I52" s="25">
        <v>250</v>
      </c>
      <c r="J52" s="25">
        <v>0</v>
      </c>
      <c r="K52" s="25">
        <v>6</v>
      </c>
      <c r="L52" s="25">
        <v>1</v>
      </c>
      <c r="M52" s="30">
        <v>0.6</v>
      </c>
      <c r="N52" s="30">
        <v>0</v>
      </c>
      <c r="O52" s="25">
        <v>0</v>
      </c>
      <c r="P52" s="25">
        <v>0</v>
      </c>
      <c r="Q52" s="25">
        <v>0</v>
      </c>
      <c r="R52" s="25">
        <v>0</v>
      </c>
      <c r="S52" s="31">
        <v>0</v>
      </c>
      <c r="T52" s="25">
        <v>0</v>
      </c>
      <c r="U52" s="25">
        <v>0.5</v>
      </c>
      <c r="V52" s="25">
        <v>0.5</v>
      </c>
    </row>
    <row r="53" spans="1:22">
      <c r="A53" s="25" t="s">
        <v>725</v>
      </c>
      <c r="B53" s="25" t="s">
        <v>735</v>
      </c>
      <c r="C53" s="25">
        <v>100</v>
      </c>
      <c r="D53" s="25">
        <v>100</v>
      </c>
      <c r="E53" s="25">
        <v>20</v>
      </c>
      <c r="F53" s="29">
        <v>2300</v>
      </c>
      <c r="G53" s="29">
        <v>0</v>
      </c>
      <c r="H53" s="25">
        <v>1.8499999999999999E-2</v>
      </c>
      <c r="I53" s="25">
        <v>100</v>
      </c>
      <c r="J53" s="25">
        <v>0</v>
      </c>
      <c r="K53" s="25">
        <v>6</v>
      </c>
      <c r="L53" s="25">
        <v>1</v>
      </c>
      <c r="M53" s="30">
        <v>0.6</v>
      </c>
      <c r="N53" s="30">
        <v>0</v>
      </c>
      <c r="O53" s="25">
        <v>0</v>
      </c>
      <c r="P53" s="25">
        <v>0</v>
      </c>
      <c r="Q53" s="25">
        <v>0</v>
      </c>
      <c r="R53" s="25">
        <v>0</v>
      </c>
      <c r="S53" s="31">
        <v>0</v>
      </c>
      <c r="T53" s="25">
        <v>0</v>
      </c>
      <c r="U53" s="25">
        <v>0.5</v>
      </c>
      <c r="V53" s="25">
        <v>0.5</v>
      </c>
    </row>
    <row r="54" spans="1:22">
      <c r="A54" s="25" t="s">
        <v>736</v>
      </c>
      <c r="B54" s="25" t="s">
        <v>737</v>
      </c>
      <c r="C54" s="25">
        <v>10</v>
      </c>
      <c r="D54" s="25">
        <v>10</v>
      </c>
      <c r="E54" s="25">
        <v>20</v>
      </c>
      <c r="F54" s="29">
        <v>2527</v>
      </c>
      <c r="G54" s="29">
        <v>0</v>
      </c>
      <c r="H54" s="25">
        <v>1.8499999999999999E-2</v>
      </c>
      <c r="I54" s="25">
        <v>10</v>
      </c>
      <c r="J54" s="25">
        <v>0</v>
      </c>
      <c r="K54" s="25">
        <v>6</v>
      </c>
      <c r="L54" s="25">
        <v>1</v>
      </c>
      <c r="M54" s="30">
        <v>0.6</v>
      </c>
      <c r="N54" s="30">
        <v>0</v>
      </c>
      <c r="O54" s="25">
        <v>0</v>
      </c>
      <c r="P54" s="25">
        <v>0</v>
      </c>
      <c r="Q54" s="25">
        <v>0</v>
      </c>
      <c r="R54" s="25">
        <v>0</v>
      </c>
      <c r="S54" s="31">
        <v>0</v>
      </c>
      <c r="T54" s="25">
        <v>0</v>
      </c>
      <c r="U54" s="25">
        <v>0.5</v>
      </c>
      <c r="V54" s="25">
        <v>0.5</v>
      </c>
    </row>
    <row r="55" spans="1:22">
      <c r="A55" s="25" t="s">
        <v>738</v>
      </c>
      <c r="B55" s="25" t="s">
        <v>739</v>
      </c>
      <c r="C55" s="25">
        <v>5</v>
      </c>
      <c r="D55" s="25">
        <v>5</v>
      </c>
      <c r="E55" s="25">
        <v>20</v>
      </c>
      <c r="F55" s="29">
        <v>3946</v>
      </c>
      <c r="G55" s="29">
        <v>0</v>
      </c>
      <c r="H55" s="25">
        <v>1.8499999999999999E-2</v>
      </c>
      <c r="I55" s="25">
        <v>5</v>
      </c>
      <c r="J55" s="25">
        <v>0</v>
      </c>
      <c r="K55" s="25">
        <v>6</v>
      </c>
      <c r="L55" s="25">
        <v>1</v>
      </c>
      <c r="M55" s="30">
        <v>0.6</v>
      </c>
      <c r="N55" s="30">
        <v>0</v>
      </c>
      <c r="O55" s="25">
        <v>0</v>
      </c>
      <c r="P55" s="25">
        <v>0</v>
      </c>
      <c r="Q55" s="25">
        <v>0</v>
      </c>
      <c r="R55" s="25">
        <v>0</v>
      </c>
      <c r="S55" s="31">
        <v>0</v>
      </c>
      <c r="T55" s="25">
        <v>0</v>
      </c>
      <c r="U55" s="25">
        <v>0.5</v>
      </c>
      <c r="V55" s="25">
        <v>0.5</v>
      </c>
    </row>
    <row r="56" spans="1:22">
      <c r="A56" s="25" t="s">
        <v>740</v>
      </c>
      <c r="B56" s="25" t="s">
        <v>741</v>
      </c>
      <c r="C56" s="25">
        <v>250</v>
      </c>
      <c r="D56" s="25">
        <v>250</v>
      </c>
      <c r="E56" s="25">
        <v>20</v>
      </c>
      <c r="F56" s="29">
        <v>2219</v>
      </c>
      <c r="G56" s="29">
        <v>0</v>
      </c>
      <c r="H56" s="25">
        <v>1.8499999999999999E-2</v>
      </c>
      <c r="I56" s="25">
        <v>250</v>
      </c>
      <c r="J56" s="25">
        <v>0</v>
      </c>
      <c r="K56" s="25">
        <v>6</v>
      </c>
      <c r="L56" s="25">
        <v>1</v>
      </c>
      <c r="M56" s="30">
        <v>0.35</v>
      </c>
      <c r="N56" s="30">
        <v>0.7</v>
      </c>
      <c r="O56" s="25">
        <v>1</v>
      </c>
      <c r="P56" s="25">
        <v>0</v>
      </c>
      <c r="Q56" s="25">
        <v>0</v>
      </c>
      <c r="R56" s="25">
        <v>0</v>
      </c>
      <c r="S56" s="31">
        <v>0</v>
      </c>
      <c r="T56" s="25">
        <v>0</v>
      </c>
      <c r="U56" s="25">
        <v>0.5</v>
      </c>
      <c r="V56" s="25">
        <v>0.5</v>
      </c>
    </row>
    <row r="57" spans="1:22">
      <c r="A57" s="25" t="s">
        <v>742</v>
      </c>
      <c r="B57" s="25" t="s">
        <v>743</v>
      </c>
      <c r="C57" s="25">
        <v>100</v>
      </c>
      <c r="D57" s="25">
        <v>100</v>
      </c>
      <c r="E57" s="25">
        <v>20</v>
      </c>
      <c r="F57" s="29">
        <v>3140</v>
      </c>
      <c r="G57" s="29">
        <v>0</v>
      </c>
      <c r="H57" s="25">
        <v>1.8499999999999999E-2</v>
      </c>
      <c r="I57" s="25">
        <v>100</v>
      </c>
      <c r="J57" s="25">
        <v>0</v>
      </c>
      <c r="K57" s="25">
        <v>6</v>
      </c>
      <c r="L57" s="25">
        <v>1</v>
      </c>
      <c r="M57" s="30">
        <v>0.35</v>
      </c>
      <c r="N57" s="30">
        <v>0.7</v>
      </c>
      <c r="O57" s="25">
        <v>1</v>
      </c>
      <c r="P57" s="25">
        <v>0</v>
      </c>
      <c r="Q57" s="25">
        <v>0</v>
      </c>
      <c r="R57" s="25">
        <v>0</v>
      </c>
      <c r="S57" s="31">
        <v>0</v>
      </c>
      <c r="T57" s="25">
        <v>0</v>
      </c>
      <c r="U57" s="25">
        <v>0.5</v>
      </c>
      <c r="V57" s="25">
        <v>0.5</v>
      </c>
    </row>
  </sheetData>
  <sortState ref="A2:T48">
    <sortCondition descending="1" ref="N2:N48"/>
    <sortCondition ref="B2:B48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57"/>
  <sheetViews>
    <sheetView zoomScale="70" zoomScaleNormal="70" workbookViewId="0"/>
  </sheetViews>
  <sheetFormatPr defaultColWidth="9.140625" defaultRowHeight="15"/>
  <cols>
    <col min="1" max="1" width="9.140625" style="19"/>
    <col min="2" max="2" width="23.7109375" style="19" bestFit="1" customWidth="1"/>
    <col min="3" max="3" width="10.42578125" style="19" customWidth="1"/>
    <col min="4" max="5" width="9.140625" style="19"/>
    <col min="6" max="6" width="12.42578125" style="19" bestFit="1" customWidth="1"/>
    <col min="7" max="7" width="14.42578125" style="19" bestFit="1" customWidth="1"/>
    <col min="8" max="8" width="10.28515625" style="19" bestFit="1" customWidth="1"/>
    <col min="9" max="9" width="9.140625" style="19"/>
    <col min="10" max="10" width="16.7109375" style="19" customWidth="1"/>
    <col min="11" max="11" width="13.5703125" style="19" customWidth="1"/>
    <col min="12" max="12" width="15.7109375" style="19" customWidth="1"/>
    <col min="13" max="16384" width="9.140625" style="19"/>
  </cols>
  <sheetData>
    <row r="1" spans="1:12">
      <c r="B1" s="14" t="s">
        <v>523</v>
      </c>
      <c r="C1" s="14" t="s">
        <v>284</v>
      </c>
      <c r="D1" s="14" t="s">
        <v>162</v>
      </c>
      <c r="E1" s="14" t="s">
        <v>163</v>
      </c>
      <c r="F1" s="14" t="s">
        <v>292</v>
      </c>
      <c r="G1" s="14" t="s">
        <v>164</v>
      </c>
      <c r="H1" s="14" t="s">
        <v>293</v>
      </c>
      <c r="I1" s="14" t="s">
        <v>283</v>
      </c>
      <c r="J1" s="19" t="s">
        <v>763</v>
      </c>
      <c r="K1" s="19" t="s">
        <v>764</v>
      </c>
      <c r="L1" s="19" t="s">
        <v>765</v>
      </c>
    </row>
    <row r="2" spans="1:12">
      <c r="A2" s="14" t="str">
        <f>CONCATENATE("node",CEILING((ROW(A2)-1)/56,1))</f>
        <v>node1</v>
      </c>
      <c r="B2" s="19" t="s">
        <v>524</v>
      </c>
      <c r="C2" s="14">
        <v>0</v>
      </c>
      <c r="D2" s="14">
        <v>8760</v>
      </c>
      <c r="E2" s="14">
        <v>0</v>
      </c>
      <c r="F2" s="14">
        <v>1</v>
      </c>
      <c r="G2" s="14">
        <v>0</v>
      </c>
      <c r="H2" s="14">
        <v>0</v>
      </c>
      <c r="I2" s="14">
        <v>0</v>
      </c>
      <c r="J2" s="19">
        <v>20</v>
      </c>
      <c r="K2" s="19">
        <v>10</v>
      </c>
      <c r="L2" s="19">
        <v>0</v>
      </c>
    </row>
    <row r="3" spans="1:12">
      <c r="A3" s="14" t="str">
        <f t="shared" ref="A3:A57" si="0">CONCATENATE("node",CEILING((ROW(A3)-1)/56,1))</f>
        <v>node1</v>
      </c>
      <c r="B3" s="19" t="s">
        <v>525</v>
      </c>
      <c r="C3" s="14">
        <v>0</v>
      </c>
      <c r="D3" s="14">
        <v>8760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9">
        <v>20</v>
      </c>
      <c r="K3" s="19">
        <v>10</v>
      </c>
      <c r="L3" s="19">
        <v>0</v>
      </c>
    </row>
    <row r="4" spans="1:12">
      <c r="A4" s="14" t="str">
        <f t="shared" si="0"/>
        <v>node1</v>
      </c>
      <c r="B4" s="19" t="s">
        <v>526</v>
      </c>
      <c r="C4" s="14">
        <v>0</v>
      </c>
      <c r="D4" s="14">
        <v>8760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9">
        <v>20</v>
      </c>
      <c r="K4" s="19">
        <v>10</v>
      </c>
      <c r="L4" s="19">
        <v>0</v>
      </c>
    </row>
    <row r="5" spans="1:12">
      <c r="A5" s="14" t="str">
        <f t="shared" si="0"/>
        <v>node1</v>
      </c>
      <c r="B5" s="19" t="s">
        <v>527</v>
      </c>
      <c r="C5" s="14">
        <v>0</v>
      </c>
      <c r="D5" s="14">
        <v>8760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9">
        <v>20</v>
      </c>
      <c r="K5" s="19">
        <v>10</v>
      </c>
      <c r="L5" s="19">
        <v>0</v>
      </c>
    </row>
    <row r="6" spans="1:12">
      <c r="A6" s="14" t="str">
        <f t="shared" si="0"/>
        <v>node1</v>
      </c>
      <c r="B6" s="19" t="s">
        <v>528</v>
      </c>
      <c r="C6" s="14">
        <v>0</v>
      </c>
      <c r="D6" s="14">
        <v>8760</v>
      </c>
      <c r="E6" s="14">
        <v>0</v>
      </c>
      <c r="F6" s="14">
        <v>1</v>
      </c>
      <c r="G6" s="14">
        <v>0</v>
      </c>
      <c r="H6" s="14">
        <v>0</v>
      </c>
      <c r="I6" s="14">
        <v>0</v>
      </c>
      <c r="J6" s="19">
        <v>20</v>
      </c>
      <c r="K6" s="19">
        <v>10</v>
      </c>
      <c r="L6" s="19">
        <v>0</v>
      </c>
    </row>
    <row r="7" spans="1:12">
      <c r="A7" s="14" t="str">
        <f t="shared" si="0"/>
        <v>node1</v>
      </c>
      <c r="B7" s="19" t="s">
        <v>529</v>
      </c>
      <c r="C7" s="14">
        <v>0</v>
      </c>
      <c r="D7" s="14">
        <v>8760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9">
        <v>20</v>
      </c>
      <c r="K7" s="19">
        <v>10</v>
      </c>
      <c r="L7" s="19">
        <v>0</v>
      </c>
    </row>
    <row r="8" spans="1:12">
      <c r="A8" s="14" t="str">
        <f t="shared" si="0"/>
        <v>node1</v>
      </c>
      <c r="B8" s="19" t="s">
        <v>530</v>
      </c>
      <c r="C8" s="14">
        <v>0</v>
      </c>
      <c r="D8" s="14">
        <v>8760</v>
      </c>
      <c r="E8" s="14">
        <v>0</v>
      </c>
      <c r="F8" s="14">
        <v>1</v>
      </c>
      <c r="G8" s="14">
        <v>0</v>
      </c>
      <c r="H8" s="14">
        <v>0</v>
      </c>
      <c r="I8" s="14">
        <v>0</v>
      </c>
      <c r="J8" s="19">
        <v>20</v>
      </c>
      <c r="K8" s="19">
        <v>10</v>
      </c>
      <c r="L8" s="19">
        <v>0</v>
      </c>
    </row>
    <row r="9" spans="1:12">
      <c r="A9" s="14" t="str">
        <f t="shared" si="0"/>
        <v>node1</v>
      </c>
      <c r="B9" s="19" t="s">
        <v>531</v>
      </c>
      <c r="C9" s="14">
        <v>0</v>
      </c>
      <c r="D9" s="14">
        <v>8760</v>
      </c>
      <c r="E9" s="14">
        <v>0</v>
      </c>
      <c r="F9" s="14">
        <v>1</v>
      </c>
      <c r="G9" s="14">
        <v>0</v>
      </c>
      <c r="H9" s="14">
        <v>0</v>
      </c>
      <c r="I9" s="14">
        <v>0</v>
      </c>
      <c r="J9" s="19">
        <v>20</v>
      </c>
      <c r="K9" s="19">
        <v>10</v>
      </c>
      <c r="L9" s="19">
        <v>0</v>
      </c>
    </row>
    <row r="10" spans="1:12">
      <c r="A10" s="14" t="str">
        <f t="shared" si="0"/>
        <v>node1</v>
      </c>
      <c r="B10" s="19" t="s">
        <v>532</v>
      </c>
      <c r="C10" s="14">
        <v>0</v>
      </c>
      <c r="D10" s="14">
        <v>8760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9">
        <v>20</v>
      </c>
      <c r="K10" s="19">
        <v>10</v>
      </c>
      <c r="L10" s="19">
        <v>0</v>
      </c>
    </row>
    <row r="11" spans="1:12">
      <c r="A11" s="14" t="str">
        <f t="shared" si="0"/>
        <v>node1</v>
      </c>
      <c r="B11" s="19" t="s">
        <v>533</v>
      </c>
      <c r="C11" s="14">
        <v>0</v>
      </c>
      <c r="D11" s="14">
        <v>8760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9">
        <v>20</v>
      </c>
      <c r="K11" s="19">
        <v>10</v>
      </c>
      <c r="L11" s="19">
        <v>0</v>
      </c>
    </row>
    <row r="12" spans="1:12">
      <c r="A12" s="14" t="str">
        <f t="shared" si="0"/>
        <v>node1</v>
      </c>
      <c r="B12" s="19" t="s">
        <v>534</v>
      </c>
      <c r="C12" s="14">
        <v>0</v>
      </c>
      <c r="D12" s="14">
        <v>8760</v>
      </c>
      <c r="E12" s="14">
        <v>0</v>
      </c>
      <c r="F12" s="14">
        <v>1</v>
      </c>
      <c r="G12" s="14">
        <v>0</v>
      </c>
      <c r="H12" s="14">
        <v>0</v>
      </c>
      <c r="I12" s="14">
        <v>0</v>
      </c>
      <c r="J12" s="19">
        <v>20</v>
      </c>
      <c r="K12" s="19">
        <v>10</v>
      </c>
      <c r="L12" s="19">
        <v>0</v>
      </c>
    </row>
    <row r="13" spans="1:12">
      <c r="A13" s="14" t="str">
        <f t="shared" si="0"/>
        <v>node1</v>
      </c>
      <c r="B13" s="19" t="s">
        <v>535</v>
      </c>
      <c r="C13" s="14">
        <v>0</v>
      </c>
      <c r="D13" s="14">
        <v>8760</v>
      </c>
      <c r="E13" s="14">
        <v>0</v>
      </c>
      <c r="F13" s="14">
        <v>1</v>
      </c>
      <c r="G13" s="14">
        <v>0</v>
      </c>
      <c r="H13" s="14">
        <v>0</v>
      </c>
      <c r="I13" s="14">
        <v>0</v>
      </c>
      <c r="J13" s="19">
        <v>20</v>
      </c>
      <c r="K13" s="19">
        <v>10</v>
      </c>
      <c r="L13" s="19">
        <v>0</v>
      </c>
    </row>
    <row r="14" spans="1:12">
      <c r="A14" s="14" t="str">
        <f t="shared" si="0"/>
        <v>node1</v>
      </c>
      <c r="B14" s="19" t="s">
        <v>536</v>
      </c>
      <c r="C14" s="14">
        <v>0</v>
      </c>
      <c r="D14" s="14">
        <v>8760</v>
      </c>
      <c r="E14" s="14">
        <v>0</v>
      </c>
      <c r="F14" s="14">
        <v>1</v>
      </c>
      <c r="G14" s="14">
        <v>0</v>
      </c>
      <c r="H14" s="14">
        <v>0</v>
      </c>
      <c r="I14" s="14">
        <v>0</v>
      </c>
      <c r="J14" s="19">
        <v>20</v>
      </c>
      <c r="K14" s="19">
        <v>10</v>
      </c>
      <c r="L14" s="19">
        <v>0</v>
      </c>
    </row>
    <row r="15" spans="1:12">
      <c r="A15" s="14" t="str">
        <f t="shared" si="0"/>
        <v>node1</v>
      </c>
      <c r="B15" s="19" t="s">
        <v>537</v>
      </c>
      <c r="C15" s="14">
        <v>0</v>
      </c>
      <c r="D15" s="14">
        <v>8760</v>
      </c>
      <c r="E15" s="14">
        <v>0</v>
      </c>
      <c r="F15" s="14">
        <v>1</v>
      </c>
      <c r="G15" s="14">
        <v>0</v>
      </c>
      <c r="H15" s="14">
        <v>0</v>
      </c>
      <c r="I15" s="14">
        <v>0</v>
      </c>
      <c r="J15" s="19">
        <v>20</v>
      </c>
      <c r="K15" s="19">
        <v>10</v>
      </c>
      <c r="L15" s="19">
        <v>0</v>
      </c>
    </row>
    <row r="16" spans="1:12">
      <c r="A16" s="14" t="str">
        <f t="shared" si="0"/>
        <v>node1</v>
      </c>
      <c r="B16" s="19" t="s">
        <v>538</v>
      </c>
      <c r="C16" s="14">
        <v>0</v>
      </c>
      <c r="D16" s="14">
        <v>8760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  <c r="J16" s="19">
        <v>20</v>
      </c>
      <c r="K16" s="19">
        <v>10</v>
      </c>
      <c r="L16" s="19">
        <v>0</v>
      </c>
    </row>
    <row r="17" spans="1:12">
      <c r="A17" s="14" t="str">
        <f t="shared" si="0"/>
        <v>node1</v>
      </c>
      <c r="B17" s="19" t="s">
        <v>539</v>
      </c>
      <c r="C17" s="14">
        <v>0</v>
      </c>
      <c r="D17" s="14">
        <v>8760</v>
      </c>
      <c r="E17" s="14">
        <v>0</v>
      </c>
      <c r="F17" s="14">
        <v>1</v>
      </c>
      <c r="G17" s="14">
        <v>0</v>
      </c>
      <c r="H17" s="14">
        <v>0</v>
      </c>
      <c r="I17" s="14">
        <v>0</v>
      </c>
      <c r="J17" s="19">
        <v>20</v>
      </c>
      <c r="K17" s="19">
        <v>10</v>
      </c>
      <c r="L17" s="19">
        <v>0</v>
      </c>
    </row>
    <row r="18" spans="1:12">
      <c r="A18" s="14" t="str">
        <f t="shared" si="0"/>
        <v>node1</v>
      </c>
      <c r="B18" s="19" t="s">
        <v>540</v>
      </c>
      <c r="C18" s="14">
        <v>0</v>
      </c>
      <c r="D18" s="14">
        <v>8760</v>
      </c>
      <c r="E18" s="14">
        <v>0</v>
      </c>
      <c r="F18" s="14">
        <v>1</v>
      </c>
      <c r="G18" s="14">
        <v>0</v>
      </c>
      <c r="H18" s="14">
        <v>0</v>
      </c>
      <c r="I18" s="14">
        <v>0</v>
      </c>
      <c r="J18" s="19">
        <v>20</v>
      </c>
      <c r="K18" s="19">
        <v>10</v>
      </c>
      <c r="L18" s="19">
        <v>0</v>
      </c>
    </row>
    <row r="19" spans="1:12">
      <c r="A19" s="14" t="str">
        <f t="shared" si="0"/>
        <v>node1</v>
      </c>
      <c r="B19" s="19" t="s">
        <v>541</v>
      </c>
      <c r="C19" s="14">
        <v>0</v>
      </c>
      <c r="D19" s="14">
        <v>8760</v>
      </c>
      <c r="E19" s="14">
        <v>0</v>
      </c>
      <c r="F19" s="14">
        <v>1</v>
      </c>
      <c r="G19" s="14">
        <v>0</v>
      </c>
      <c r="H19" s="14">
        <v>0</v>
      </c>
      <c r="I19" s="14">
        <v>0</v>
      </c>
      <c r="J19" s="19">
        <v>20</v>
      </c>
      <c r="K19" s="19">
        <v>10</v>
      </c>
      <c r="L19" s="19">
        <v>0</v>
      </c>
    </row>
    <row r="20" spans="1:12">
      <c r="A20" s="14" t="str">
        <f t="shared" si="0"/>
        <v>node1</v>
      </c>
      <c r="B20" s="19" t="s">
        <v>542</v>
      </c>
      <c r="C20" s="14">
        <v>0</v>
      </c>
      <c r="D20" s="14">
        <v>8760</v>
      </c>
      <c r="E20" s="14">
        <v>0</v>
      </c>
      <c r="F20" s="14">
        <v>1</v>
      </c>
      <c r="G20" s="14">
        <v>0</v>
      </c>
      <c r="H20" s="14">
        <v>0</v>
      </c>
      <c r="I20" s="14">
        <v>0</v>
      </c>
      <c r="J20" s="19">
        <v>20</v>
      </c>
      <c r="K20" s="19">
        <v>10</v>
      </c>
      <c r="L20" s="19">
        <v>0</v>
      </c>
    </row>
    <row r="21" spans="1:12">
      <c r="A21" s="14" t="str">
        <f t="shared" si="0"/>
        <v>node1</v>
      </c>
      <c r="B21" s="19" t="s">
        <v>543</v>
      </c>
      <c r="C21" s="14">
        <v>0</v>
      </c>
      <c r="D21" s="14">
        <v>8760</v>
      </c>
      <c r="E21" s="14">
        <v>0</v>
      </c>
      <c r="F21" s="14">
        <v>1</v>
      </c>
      <c r="G21" s="14">
        <v>0</v>
      </c>
      <c r="H21" s="14">
        <v>0</v>
      </c>
      <c r="I21" s="14">
        <v>0</v>
      </c>
      <c r="J21" s="19">
        <v>20</v>
      </c>
      <c r="K21" s="19">
        <v>10</v>
      </c>
      <c r="L21" s="19">
        <v>0</v>
      </c>
    </row>
    <row r="22" spans="1:12">
      <c r="A22" s="14" t="str">
        <f t="shared" si="0"/>
        <v>node1</v>
      </c>
      <c r="B22" s="19" t="s">
        <v>544</v>
      </c>
      <c r="C22" s="14">
        <v>0</v>
      </c>
      <c r="D22" s="14">
        <v>8760</v>
      </c>
      <c r="E22" s="14">
        <v>0</v>
      </c>
      <c r="F22" s="14">
        <v>1</v>
      </c>
      <c r="G22" s="14">
        <v>0</v>
      </c>
      <c r="H22" s="14">
        <v>0</v>
      </c>
      <c r="I22" s="14">
        <v>0</v>
      </c>
      <c r="J22" s="19">
        <v>20</v>
      </c>
      <c r="K22" s="19">
        <v>10</v>
      </c>
      <c r="L22" s="19">
        <v>0</v>
      </c>
    </row>
    <row r="23" spans="1:12">
      <c r="A23" s="14" t="str">
        <f t="shared" si="0"/>
        <v>node1</v>
      </c>
      <c r="B23" s="19" t="s">
        <v>545</v>
      </c>
      <c r="C23" s="14">
        <v>0</v>
      </c>
      <c r="D23" s="14">
        <v>8760</v>
      </c>
      <c r="E23" s="14">
        <v>0</v>
      </c>
      <c r="F23" s="14">
        <v>1</v>
      </c>
      <c r="G23" s="14">
        <v>0</v>
      </c>
      <c r="H23" s="14">
        <v>0</v>
      </c>
      <c r="I23" s="14">
        <v>0</v>
      </c>
      <c r="J23" s="19">
        <v>20</v>
      </c>
      <c r="K23" s="19">
        <v>10</v>
      </c>
      <c r="L23" s="19">
        <v>0</v>
      </c>
    </row>
    <row r="24" spans="1:12">
      <c r="A24" s="14" t="str">
        <f t="shared" si="0"/>
        <v>node1</v>
      </c>
      <c r="B24" s="19" t="s">
        <v>546</v>
      </c>
      <c r="C24" s="14">
        <v>0</v>
      </c>
      <c r="D24" s="14">
        <v>8760</v>
      </c>
      <c r="E24" s="14">
        <v>0</v>
      </c>
      <c r="F24" s="14">
        <v>1</v>
      </c>
      <c r="G24" s="14">
        <v>0</v>
      </c>
      <c r="H24" s="14">
        <v>0</v>
      </c>
      <c r="I24" s="14">
        <v>0</v>
      </c>
      <c r="J24" s="19">
        <v>20</v>
      </c>
      <c r="K24" s="19">
        <v>10</v>
      </c>
      <c r="L24" s="19">
        <v>0</v>
      </c>
    </row>
    <row r="25" spans="1:12">
      <c r="A25" s="14" t="str">
        <f t="shared" si="0"/>
        <v>node1</v>
      </c>
      <c r="B25" s="19" t="s">
        <v>547</v>
      </c>
      <c r="C25" s="14">
        <v>0</v>
      </c>
      <c r="D25" s="14">
        <v>8760</v>
      </c>
      <c r="E25" s="14">
        <v>0</v>
      </c>
      <c r="F25" s="14">
        <v>1</v>
      </c>
      <c r="G25" s="14">
        <v>0</v>
      </c>
      <c r="H25" s="14">
        <v>0</v>
      </c>
      <c r="I25" s="14">
        <v>0</v>
      </c>
      <c r="J25" s="19">
        <v>20</v>
      </c>
      <c r="K25" s="19">
        <v>10</v>
      </c>
      <c r="L25" s="19">
        <v>0</v>
      </c>
    </row>
    <row r="26" spans="1:12">
      <c r="A26" s="14" t="str">
        <f t="shared" si="0"/>
        <v>node1</v>
      </c>
      <c r="B26" s="19" t="s">
        <v>548</v>
      </c>
      <c r="C26" s="14">
        <v>0</v>
      </c>
      <c r="D26" s="14">
        <v>8760</v>
      </c>
      <c r="E26" s="14">
        <v>0</v>
      </c>
      <c r="F26" s="14">
        <v>1</v>
      </c>
      <c r="G26" s="14">
        <v>0</v>
      </c>
      <c r="H26" s="14">
        <v>0</v>
      </c>
      <c r="I26" s="14">
        <v>0</v>
      </c>
      <c r="J26" s="19">
        <v>20</v>
      </c>
      <c r="K26" s="19">
        <v>10</v>
      </c>
      <c r="L26" s="19">
        <v>0</v>
      </c>
    </row>
    <row r="27" spans="1:12">
      <c r="A27" s="14" t="str">
        <f t="shared" si="0"/>
        <v>node1</v>
      </c>
      <c r="B27" s="19" t="s">
        <v>549</v>
      </c>
      <c r="C27" s="14">
        <v>0</v>
      </c>
      <c r="D27" s="14">
        <v>8760</v>
      </c>
      <c r="E27" s="14">
        <v>0</v>
      </c>
      <c r="F27" s="14">
        <v>1</v>
      </c>
      <c r="G27" s="14">
        <v>0</v>
      </c>
      <c r="H27" s="14">
        <v>0</v>
      </c>
      <c r="I27" s="14">
        <v>0</v>
      </c>
      <c r="J27" s="19">
        <v>20</v>
      </c>
      <c r="K27" s="19">
        <v>10</v>
      </c>
      <c r="L27" s="19">
        <v>0</v>
      </c>
    </row>
    <row r="28" spans="1:12">
      <c r="A28" s="14" t="str">
        <f t="shared" si="0"/>
        <v>node1</v>
      </c>
      <c r="B28" s="19" t="s">
        <v>550</v>
      </c>
      <c r="C28" s="14">
        <v>0</v>
      </c>
      <c r="D28" s="14">
        <v>8760</v>
      </c>
      <c r="E28" s="14">
        <v>0</v>
      </c>
      <c r="F28" s="14">
        <v>1</v>
      </c>
      <c r="G28" s="14">
        <v>0</v>
      </c>
      <c r="H28" s="14">
        <v>0</v>
      </c>
      <c r="I28" s="14">
        <v>0</v>
      </c>
      <c r="J28" s="19">
        <v>20</v>
      </c>
      <c r="K28" s="19">
        <v>10</v>
      </c>
      <c r="L28" s="19">
        <v>0</v>
      </c>
    </row>
    <row r="29" spans="1:12">
      <c r="A29" s="14" t="str">
        <f t="shared" si="0"/>
        <v>node1</v>
      </c>
      <c r="B29" s="19" t="s">
        <v>551</v>
      </c>
      <c r="C29" s="14">
        <v>0</v>
      </c>
      <c r="D29" s="14">
        <v>8760</v>
      </c>
      <c r="E29" s="14">
        <v>0</v>
      </c>
      <c r="F29" s="14">
        <v>1</v>
      </c>
      <c r="G29" s="14">
        <v>0</v>
      </c>
      <c r="H29" s="14">
        <v>0</v>
      </c>
      <c r="I29" s="14">
        <v>0</v>
      </c>
      <c r="J29" s="19">
        <v>20</v>
      </c>
      <c r="K29" s="19">
        <v>10</v>
      </c>
      <c r="L29" s="19">
        <v>0</v>
      </c>
    </row>
    <row r="30" spans="1:12">
      <c r="A30" s="14" t="str">
        <f t="shared" si="0"/>
        <v>node1</v>
      </c>
      <c r="B30" s="19" t="s">
        <v>552</v>
      </c>
      <c r="C30" s="14">
        <v>0</v>
      </c>
      <c r="D30" s="14">
        <v>8760</v>
      </c>
      <c r="E30" s="14">
        <v>0</v>
      </c>
      <c r="F30" s="14">
        <v>1</v>
      </c>
      <c r="G30" s="14">
        <v>0</v>
      </c>
      <c r="H30" s="14">
        <v>0</v>
      </c>
      <c r="I30" s="14">
        <v>0</v>
      </c>
      <c r="J30" s="19">
        <v>20</v>
      </c>
      <c r="K30" s="19">
        <v>10</v>
      </c>
      <c r="L30" s="19">
        <v>0</v>
      </c>
    </row>
    <row r="31" spans="1:12">
      <c r="A31" s="14" t="str">
        <f t="shared" si="0"/>
        <v>node1</v>
      </c>
      <c r="B31" s="19" t="s">
        <v>553</v>
      </c>
      <c r="C31" s="14">
        <v>0</v>
      </c>
      <c r="D31" s="14">
        <v>8760</v>
      </c>
      <c r="E31" s="14">
        <v>0</v>
      </c>
      <c r="F31" s="14">
        <v>1</v>
      </c>
      <c r="G31" s="14">
        <v>0</v>
      </c>
      <c r="H31" s="14">
        <v>0</v>
      </c>
      <c r="I31" s="14">
        <v>0</v>
      </c>
      <c r="J31" s="19">
        <v>20</v>
      </c>
      <c r="K31" s="19">
        <v>10</v>
      </c>
      <c r="L31" s="19">
        <v>0</v>
      </c>
    </row>
    <row r="32" spans="1:12">
      <c r="A32" s="14" t="str">
        <f t="shared" si="0"/>
        <v>node1</v>
      </c>
      <c r="B32" s="19" t="s">
        <v>554</v>
      </c>
      <c r="C32" s="14">
        <v>0</v>
      </c>
      <c r="D32" s="14">
        <v>8760</v>
      </c>
      <c r="E32" s="14">
        <v>0</v>
      </c>
      <c r="F32" s="14">
        <v>1</v>
      </c>
      <c r="G32" s="14">
        <v>0</v>
      </c>
      <c r="H32" s="14">
        <v>0</v>
      </c>
      <c r="I32" s="14">
        <v>0</v>
      </c>
      <c r="J32" s="19">
        <v>20</v>
      </c>
      <c r="K32" s="19">
        <v>10</v>
      </c>
      <c r="L32" s="19">
        <v>0</v>
      </c>
    </row>
    <row r="33" spans="1:12">
      <c r="A33" s="14" t="str">
        <f t="shared" si="0"/>
        <v>node1</v>
      </c>
      <c r="B33" s="19" t="s">
        <v>555</v>
      </c>
      <c r="C33" s="14">
        <v>0</v>
      </c>
      <c r="D33" s="14">
        <v>8760</v>
      </c>
      <c r="E33" s="14">
        <v>0</v>
      </c>
      <c r="F33" s="14">
        <v>1</v>
      </c>
      <c r="G33" s="14">
        <v>0</v>
      </c>
      <c r="H33" s="14">
        <v>0</v>
      </c>
      <c r="I33" s="14">
        <v>0</v>
      </c>
      <c r="J33" s="19">
        <v>20</v>
      </c>
      <c r="K33" s="19">
        <v>10</v>
      </c>
      <c r="L33" s="19">
        <v>0</v>
      </c>
    </row>
    <row r="34" spans="1:12">
      <c r="A34" s="14" t="str">
        <f t="shared" si="0"/>
        <v>node1</v>
      </c>
      <c r="B34" s="19" t="s">
        <v>556</v>
      </c>
      <c r="C34" s="14">
        <v>0</v>
      </c>
      <c r="D34" s="14">
        <v>8760</v>
      </c>
      <c r="E34" s="14">
        <v>0</v>
      </c>
      <c r="F34" s="14">
        <v>1</v>
      </c>
      <c r="G34" s="14">
        <v>0</v>
      </c>
      <c r="H34" s="14">
        <v>0</v>
      </c>
      <c r="I34" s="14">
        <v>0</v>
      </c>
      <c r="J34" s="19">
        <v>20</v>
      </c>
      <c r="K34" s="19">
        <v>10</v>
      </c>
      <c r="L34" s="19">
        <v>0</v>
      </c>
    </row>
    <row r="35" spans="1:12">
      <c r="A35" s="14" t="str">
        <f t="shared" si="0"/>
        <v>node1</v>
      </c>
      <c r="B35" s="19" t="s">
        <v>557</v>
      </c>
      <c r="C35" s="14">
        <v>0</v>
      </c>
      <c r="D35" s="14">
        <v>8760</v>
      </c>
      <c r="E35" s="14">
        <v>0</v>
      </c>
      <c r="F35" s="14">
        <v>1</v>
      </c>
      <c r="G35" s="14">
        <v>0</v>
      </c>
      <c r="H35" s="14">
        <v>0</v>
      </c>
      <c r="I35" s="14">
        <v>0</v>
      </c>
      <c r="J35" s="19">
        <v>20</v>
      </c>
      <c r="K35" s="19">
        <v>10</v>
      </c>
      <c r="L35" s="19">
        <v>0</v>
      </c>
    </row>
    <row r="36" spans="1:12">
      <c r="A36" s="14" t="str">
        <f t="shared" si="0"/>
        <v>node1</v>
      </c>
      <c r="B36" s="19" t="s">
        <v>558</v>
      </c>
      <c r="C36" s="14">
        <v>0</v>
      </c>
      <c r="D36" s="14">
        <v>8760</v>
      </c>
      <c r="E36" s="14">
        <v>0</v>
      </c>
      <c r="F36" s="14">
        <v>1</v>
      </c>
      <c r="G36" s="14">
        <v>0</v>
      </c>
      <c r="H36" s="14">
        <v>0</v>
      </c>
      <c r="I36" s="14">
        <v>0</v>
      </c>
      <c r="J36" s="19">
        <v>20</v>
      </c>
      <c r="K36" s="19">
        <v>10</v>
      </c>
      <c r="L36" s="19">
        <v>0</v>
      </c>
    </row>
    <row r="37" spans="1:12">
      <c r="A37" s="14" t="str">
        <f t="shared" si="0"/>
        <v>node1</v>
      </c>
      <c r="B37" s="19" t="s">
        <v>559</v>
      </c>
      <c r="C37" s="14">
        <v>0</v>
      </c>
      <c r="D37" s="14">
        <v>8760</v>
      </c>
      <c r="E37" s="14">
        <v>0</v>
      </c>
      <c r="F37" s="14">
        <v>1</v>
      </c>
      <c r="G37" s="14">
        <v>0</v>
      </c>
      <c r="H37" s="14">
        <v>0</v>
      </c>
      <c r="I37" s="14">
        <v>0</v>
      </c>
      <c r="J37" s="19">
        <v>20</v>
      </c>
      <c r="K37" s="19">
        <v>10</v>
      </c>
      <c r="L37" s="19">
        <v>0</v>
      </c>
    </row>
    <row r="38" spans="1:12">
      <c r="A38" s="14" t="str">
        <f t="shared" si="0"/>
        <v>node1</v>
      </c>
      <c r="B38" s="19" t="s">
        <v>560</v>
      </c>
      <c r="C38" s="14">
        <v>0</v>
      </c>
      <c r="D38" s="14">
        <v>8760</v>
      </c>
      <c r="E38" s="14">
        <v>0</v>
      </c>
      <c r="F38" s="14">
        <v>1</v>
      </c>
      <c r="G38" s="14">
        <v>0</v>
      </c>
      <c r="H38" s="14">
        <v>0</v>
      </c>
      <c r="I38" s="14">
        <v>0</v>
      </c>
      <c r="J38" s="19">
        <v>20</v>
      </c>
      <c r="K38" s="19">
        <v>10</v>
      </c>
      <c r="L38" s="19">
        <v>0</v>
      </c>
    </row>
    <row r="39" spans="1:12">
      <c r="A39" s="14" t="str">
        <f t="shared" si="0"/>
        <v>node1</v>
      </c>
      <c r="B39" s="19" t="s">
        <v>561</v>
      </c>
      <c r="C39" s="14">
        <v>0</v>
      </c>
      <c r="D39" s="14">
        <v>8760</v>
      </c>
      <c r="E39" s="14">
        <v>0</v>
      </c>
      <c r="F39" s="14">
        <v>1</v>
      </c>
      <c r="G39" s="14">
        <v>0</v>
      </c>
      <c r="H39" s="14">
        <v>0</v>
      </c>
      <c r="I39" s="14">
        <v>0</v>
      </c>
      <c r="J39" s="19">
        <v>20</v>
      </c>
      <c r="K39" s="19">
        <v>10</v>
      </c>
      <c r="L39" s="19">
        <v>0</v>
      </c>
    </row>
    <row r="40" spans="1:12">
      <c r="A40" s="14" t="str">
        <f t="shared" si="0"/>
        <v>node1</v>
      </c>
      <c r="B40" s="19" t="s">
        <v>562</v>
      </c>
      <c r="C40" s="14">
        <v>0</v>
      </c>
      <c r="D40" s="14">
        <v>8760</v>
      </c>
      <c r="E40" s="14">
        <v>0</v>
      </c>
      <c r="F40" s="14">
        <v>1</v>
      </c>
      <c r="G40" s="14">
        <v>0</v>
      </c>
      <c r="H40" s="14">
        <v>0</v>
      </c>
      <c r="I40" s="14">
        <v>0</v>
      </c>
      <c r="J40" s="19">
        <v>20</v>
      </c>
      <c r="K40" s="19">
        <v>10</v>
      </c>
      <c r="L40" s="19">
        <v>0</v>
      </c>
    </row>
    <row r="41" spans="1:12">
      <c r="A41" s="14" t="str">
        <f t="shared" si="0"/>
        <v>node1</v>
      </c>
      <c r="B41" s="19" t="s">
        <v>563</v>
      </c>
      <c r="C41" s="14">
        <v>0</v>
      </c>
      <c r="D41" s="14">
        <v>8760</v>
      </c>
      <c r="E41" s="14">
        <v>0</v>
      </c>
      <c r="F41" s="14">
        <v>1</v>
      </c>
      <c r="G41" s="14">
        <v>0</v>
      </c>
      <c r="H41" s="14">
        <v>0</v>
      </c>
      <c r="I41" s="14">
        <v>0</v>
      </c>
      <c r="J41" s="19">
        <v>20</v>
      </c>
      <c r="K41" s="19">
        <v>10</v>
      </c>
      <c r="L41" s="19">
        <v>0</v>
      </c>
    </row>
    <row r="42" spans="1:12">
      <c r="A42" s="14" t="str">
        <f t="shared" si="0"/>
        <v>node1</v>
      </c>
      <c r="B42" s="19" t="s">
        <v>564</v>
      </c>
      <c r="C42" s="14">
        <v>0</v>
      </c>
      <c r="D42" s="14">
        <v>8760</v>
      </c>
      <c r="E42" s="14">
        <v>0</v>
      </c>
      <c r="F42" s="14">
        <v>1</v>
      </c>
      <c r="G42" s="14">
        <v>0</v>
      </c>
      <c r="H42" s="14">
        <v>0</v>
      </c>
      <c r="I42" s="14">
        <v>0</v>
      </c>
      <c r="J42" s="19">
        <v>20</v>
      </c>
      <c r="K42" s="19">
        <v>10</v>
      </c>
      <c r="L42" s="19">
        <v>0</v>
      </c>
    </row>
    <row r="43" spans="1:12">
      <c r="A43" s="14" t="str">
        <f t="shared" si="0"/>
        <v>node1</v>
      </c>
      <c r="B43" s="19" t="s">
        <v>565</v>
      </c>
      <c r="C43" s="14">
        <v>0</v>
      </c>
      <c r="D43" s="14">
        <v>8760</v>
      </c>
      <c r="E43" s="14">
        <v>0</v>
      </c>
      <c r="F43" s="14">
        <v>1</v>
      </c>
      <c r="G43" s="14">
        <v>0</v>
      </c>
      <c r="H43" s="14">
        <v>0</v>
      </c>
      <c r="I43" s="14">
        <v>0</v>
      </c>
      <c r="J43" s="19">
        <v>20</v>
      </c>
      <c r="K43" s="19">
        <v>10</v>
      </c>
      <c r="L43" s="19">
        <v>0</v>
      </c>
    </row>
    <row r="44" spans="1:12">
      <c r="A44" s="14" t="str">
        <f t="shared" si="0"/>
        <v>node1</v>
      </c>
      <c r="B44" s="19" t="s">
        <v>566</v>
      </c>
      <c r="C44" s="14">
        <v>0</v>
      </c>
      <c r="D44" s="14">
        <v>8760</v>
      </c>
      <c r="E44" s="14">
        <v>0</v>
      </c>
      <c r="F44" s="14">
        <v>1</v>
      </c>
      <c r="G44" s="14">
        <v>0</v>
      </c>
      <c r="H44" s="14">
        <v>0</v>
      </c>
      <c r="I44" s="14">
        <v>0</v>
      </c>
      <c r="J44" s="19">
        <v>20</v>
      </c>
      <c r="K44" s="19">
        <v>10</v>
      </c>
      <c r="L44" s="19">
        <v>0</v>
      </c>
    </row>
    <row r="45" spans="1:12">
      <c r="A45" s="14" t="str">
        <f t="shared" si="0"/>
        <v>node1</v>
      </c>
      <c r="B45" s="19" t="s">
        <v>567</v>
      </c>
      <c r="C45" s="14">
        <v>0</v>
      </c>
      <c r="D45" s="14">
        <v>8760</v>
      </c>
      <c r="E45" s="14">
        <v>0</v>
      </c>
      <c r="F45" s="14">
        <v>1</v>
      </c>
      <c r="G45" s="14">
        <v>0</v>
      </c>
      <c r="H45" s="14">
        <v>0</v>
      </c>
      <c r="I45" s="14">
        <v>0</v>
      </c>
      <c r="J45" s="19">
        <v>20</v>
      </c>
      <c r="K45" s="19">
        <v>10</v>
      </c>
      <c r="L45" s="19">
        <v>0</v>
      </c>
    </row>
    <row r="46" spans="1:12">
      <c r="A46" s="14" t="str">
        <f t="shared" si="0"/>
        <v>node1</v>
      </c>
      <c r="B46" s="19" t="s">
        <v>568</v>
      </c>
      <c r="C46" s="14">
        <v>0</v>
      </c>
      <c r="D46" s="14">
        <v>8760</v>
      </c>
      <c r="E46" s="14">
        <v>0</v>
      </c>
      <c r="F46" s="14">
        <v>1</v>
      </c>
      <c r="G46" s="14">
        <v>0</v>
      </c>
      <c r="H46" s="14">
        <v>0</v>
      </c>
      <c r="I46" s="14">
        <v>0</v>
      </c>
      <c r="J46" s="19">
        <v>20</v>
      </c>
      <c r="K46" s="19">
        <v>10</v>
      </c>
      <c r="L46" s="19">
        <v>0</v>
      </c>
    </row>
    <row r="47" spans="1:12">
      <c r="A47" s="14" t="str">
        <f t="shared" si="0"/>
        <v>node1</v>
      </c>
      <c r="B47" s="19" t="s">
        <v>569</v>
      </c>
      <c r="C47" s="14">
        <v>0</v>
      </c>
      <c r="D47" s="14">
        <v>8760</v>
      </c>
      <c r="E47" s="14">
        <v>0</v>
      </c>
      <c r="F47" s="14">
        <v>1</v>
      </c>
      <c r="G47" s="14">
        <v>0</v>
      </c>
      <c r="H47" s="14">
        <v>0</v>
      </c>
      <c r="I47" s="14">
        <v>0</v>
      </c>
      <c r="J47" s="19">
        <v>20</v>
      </c>
      <c r="K47" s="19">
        <v>10</v>
      </c>
      <c r="L47" s="19">
        <v>0</v>
      </c>
    </row>
    <row r="48" spans="1:12">
      <c r="A48" s="14" t="str">
        <f t="shared" si="0"/>
        <v>node1</v>
      </c>
      <c r="B48" s="19" t="s">
        <v>570</v>
      </c>
      <c r="C48" s="14">
        <v>0</v>
      </c>
      <c r="D48" s="14">
        <v>8760</v>
      </c>
      <c r="E48" s="14">
        <v>0</v>
      </c>
      <c r="F48" s="14">
        <v>1</v>
      </c>
      <c r="G48" s="14">
        <v>0</v>
      </c>
      <c r="H48" s="14">
        <v>0</v>
      </c>
      <c r="I48" s="14">
        <v>0</v>
      </c>
      <c r="J48" s="19">
        <v>20</v>
      </c>
      <c r="K48" s="19">
        <v>10</v>
      </c>
      <c r="L48" s="19">
        <v>0</v>
      </c>
    </row>
    <row r="49" spans="1:12">
      <c r="A49" s="14" t="str">
        <f t="shared" si="0"/>
        <v>node1</v>
      </c>
      <c r="B49" s="19" t="s">
        <v>571</v>
      </c>
      <c r="C49" s="19">
        <v>0</v>
      </c>
      <c r="D49" s="19">
        <v>8760</v>
      </c>
      <c r="E49" s="19">
        <v>0</v>
      </c>
      <c r="F49" s="14">
        <v>1</v>
      </c>
      <c r="G49" s="19">
        <v>0</v>
      </c>
      <c r="H49" s="19">
        <v>0</v>
      </c>
      <c r="I49" s="19">
        <v>0</v>
      </c>
      <c r="J49" s="19">
        <v>20</v>
      </c>
      <c r="K49" s="19">
        <v>10</v>
      </c>
      <c r="L49" s="19">
        <v>0</v>
      </c>
    </row>
    <row r="50" spans="1:12">
      <c r="A50" s="14" t="str">
        <f t="shared" si="0"/>
        <v>node1</v>
      </c>
      <c r="B50" s="19" t="s">
        <v>572</v>
      </c>
      <c r="C50" s="19">
        <v>0</v>
      </c>
      <c r="D50" s="19">
        <v>8760</v>
      </c>
      <c r="E50" s="19">
        <v>0</v>
      </c>
      <c r="F50" s="14">
        <v>1</v>
      </c>
      <c r="G50" s="19">
        <v>0</v>
      </c>
      <c r="H50" s="19">
        <v>0</v>
      </c>
      <c r="I50" s="19">
        <v>0</v>
      </c>
      <c r="J50" s="19">
        <v>20</v>
      </c>
      <c r="K50" s="19">
        <v>10</v>
      </c>
      <c r="L50" s="19">
        <v>0</v>
      </c>
    </row>
    <row r="51" spans="1:12">
      <c r="A51" s="14" t="str">
        <f t="shared" si="0"/>
        <v>node1</v>
      </c>
      <c r="B51" s="19" t="s">
        <v>573</v>
      </c>
      <c r="C51" s="19">
        <v>0</v>
      </c>
      <c r="D51" s="19">
        <v>8760</v>
      </c>
      <c r="E51" s="19">
        <v>0</v>
      </c>
      <c r="F51" s="14">
        <v>1</v>
      </c>
      <c r="G51" s="19">
        <v>0</v>
      </c>
      <c r="H51" s="19">
        <v>0</v>
      </c>
      <c r="I51" s="19">
        <v>0</v>
      </c>
      <c r="J51" s="19">
        <v>20</v>
      </c>
      <c r="K51" s="19">
        <v>10</v>
      </c>
      <c r="L51" s="19">
        <v>0</v>
      </c>
    </row>
    <row r="52" spans="1:12">
      <c r="A52" s="14" t="str">
        <f t="shared" si="0"/>
        <v>node1</v>
      </c>
      <c r="B52" s="19" t="s">
        <v>724</v>
      </c>
      <c r="C52" s="19">
        <v>0</v>
      </c>
      <c r="D52" s="19">
        <v>8760</v>
      </c>
      <c r="E52" s="19">
        <v>0</v>
      </c>
      <c r="F52" s="14">
        <v>1</v>
      </c>
      <c r="G52" s="19">
        <v>0</v>
      </c>
      <c r="H52" s="19">
        <v>0</v>
      </c>
      <c r="I52" s="19">
        <v>0</v>
      </c>
      <c r="J52" s="19">
        <v>20</v>
      </c>
      <c r="K52" s="19">
        <v>10</v>
      </c>
      <c r="L52" s="19">
        <v>0</v>
      </c>
    </row>
    <row r="53" spans="1:12">
      <c r="A53" s="14" t="str">
        <f t="shared" si="0"/>
        <v>node1</v>
      </c>
      <c r="B53" s="19" t="s">
        <v>725</v>
      </c>
      <c r="C53" s="19">
        <v>0</v>
      </c>
      <c r="D53" s="19">
        <v>8760</v>
      </c>
      <c r="E53" s="19">
        <v>0</v>
      </c>
      <c r="F53" s="14">
        <v>1</v>
      </c>
      <c r="G53" s="19">
        <v>0</v>
      </c>
      <c r="H53" s="19">
        <v>0</v>
      </c>
      <c r="I53" s="19">
        <v>0</v>
      </c>
      <c r="J53" s="19">
        <v>20</v>
      </c>
      <c r="K53" s="19">
        <v>10</v>
      </c>
      <c r="L53" s="19">
        <v>0</v>
      </c>
    </row>
    <row r="54" spans="1:12">
      <c r="A54" s="14" t="str">
        <f t="shared" si="0"/>
        <v>node1</v>
      </c>
      <c r="B54" s="19" t="s">
        <v>736</v>
      </c>
      <c r="C54" s="19">
        <v>0</v>
      </c>
      <c r="D54" s="19">
        <v>8760</v>
      </c>
      <c r="E54" s="19">
        <v>0</v>
      </c>
      <c r="F54" s="14">
        <v>1</v>
      </c>
      <c r="G54" s="19">
        <v>0</v>
      </c>
      <c r="H54" s="19">
        <v>0</v>
      </c>
      <c r="I54" s="19">
        <v>0</v>
      </c>
      <c r="J54" s="19">
        <v>20</v>
      </c>
      <c r="K54" s="19">
        <v>10</v>
      </c>
      <c r="L54" s="19">
        <v>0</v>
      </c>
    </row>
    <row r="55" spans="1:12">
      <c r="A55" s="14" t="str">
        <f t="shared" si="0"/>
        <v>node1</v>
      </c>
      <c r="B55" s="19" t="s">
        <v>738</v>
      </c>
      <c r="C55" s="19">
        <v>0</v>
      </c>
      <c r="D55" s="19">
        <v>8760</v>
      </c>
      <c r="E55" s="19">
        <v>0</v>
      </c>
      <c r="F55" s="14">
        <v>1</v>
      </c>
      <c r="G55" s="19">
        <v>0</v>
      </c>
      <c r="H55" s="19">
        <v>0</v>
      </c>
      <c r="I55" s="19">
        <v>0</v>
      </c>
      <c r="J55" s="19">
        <v>20</v>
      </c>
      <c r="K55" s="19">
        <v>10</v>
      </c>
      <c r="L55" s="19">
        <v>0</v>
      </c>
    </row>
    <row r="56" spans="1:12">
      <c r="A56" s="14" t="str">
        <f t="shared" si="0"/>
        <v>node1</v>
      </c>
      <c r="B56" s="19" t="s">
        <v>740</v>
      </c>
      <c r="C56" s="19">
        <v>0</v>
      </c>
      <c r="D56" s="19">
        <v>8760</v>
      </c>
      <c r="E56" s="19">
        <v>0</v>
      </c>
      <c r="F56" s="14">
        <v>1</v>
      </c>
      <c r="G56" s="19">
        <v>0</v>
      </c>
      <c r="H56" s="19">
        <v>0</v>
      </c>
      <c r="I56" s="19">
        <v>0</v>
      </c>
      <c r="J56" s="19">
        <v>20</v>
      </c>
      <c r="K56" s="19">
        <v>10</v>
      </c>
      <c r="L56" s="19">
        <v>0</v>
      </c>
    </row>
    <row r="57" spans="1:12">
      <c r="A57" s="14" t="str">
        <f t="shared" si="0"/>
        <v>node1</v>
      </c>
      <c r="B57" s="19" t="s">
        <v>742</v>
      </c>
      <c r="C57" s="19">
        <v>0</v>
      </c>
      <c r="D57" s="19">
        <v>8760</v>
      </c>
      <c r="E57" s="19">
        <v>0</v>
      </c>
      <c r="F57" s="14">
        <v>1</v>
      </c>
      <c r="G57" s="19">
        <v>0</v>
      </c>
      <c r="H57" s="19">
        <v>0</v>
      </c>
      <c r="I57" s="19">
        <v>0</v>
      </c>
      <c r="J57" s="19">
        <v>20</v>
      </c>
      <c r="K57" s="19">
        <v>10</v>
      </c>
      <c r="L57" s="19">
        <v>0</v>
      </c>
    </row>
  </sheetData>
  <conditionalFormatting sqref="E2:I57">
    <cfRule type="cellIs" dxfId="3" priority="2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3"/>
  <sheetViews>
    <sheetView workbookViewId="0"/>
  </sheetViews>
  <sheetFormatPr defaultColWidth="8.7109375" defaultRowHeight="15"/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>
      <c r="A2" t="s">
        <v>24</v>
      </c>
      <c r="B2" s="10">
        <v>8.1</v>
      </c>
      <c r="C2" s="10">
        <v>7.9</v>
      </c>
      <c r="D2" s="10">
        <v>7.8</v>
      </c>
      <c r="E2" s="10">
        <v>7.7</v>
      </c>
      <c r="F2" s="10">
        <v>7.8</v>
      </c>
      <c r="G2" s="10">
        <v>7.9</v>
      </c>
      <c r="H2" s="10">
        <v>8</v>
      </c>
      <c r="I2" s="10">
        <v>8.9</v>
      </c>
      <c r="J2" s="10">
        <v>9.6999999999999993</v>
      </c>
      <c r="K2" s="10">
        <v>10.6</v>
      </c>
      <c r="L2" s="10">
        <v>11.5</v>
      </c>
      <c r="M2" s="10">
        <v>12.4</v>
      </c>
      <c r="N2" s="10">
        <v>13.3</v>
      </c>
      <c r="O2" s="10">
        <v>13.4</v>
      </c>
      <c r="P2" s="10">
        <v>13.6</v>
      </c>
      <c r="Q2" s="10">
        <v>13.8</v>
      </c>
      <c r="R2" s="10">
        <v>12.8</v>
      </c>
      <c r="S2" s="10">
        <v>11.9</v>
      </c>
      <c r="T2" s="10">
        <v>10.9</v>
      </c>
      <c r="U2" s="10">
        <v>10.4</v>
      </c>
      <c r="V2" s="10">
        <v>9.9</v>
      </c>
      <c r="W2" s="10">
        <v>9.3000000000000007</v>
      </c>
      <c r="X2" s="10">
        <v>8.9</v>
      </c>
      <c r="Y2" s="10">
        <v>8.5</v>
      </c>
    </row>
    <row r="3" spans="1:25">
      <c r="A3" t="s">
        <v>25</v>
      </c>
      <c r="B3" s="10">
        <v>9.6999999999999993</v>
      </c>
      <c r="C3" s="10">
        <v>9.5</v>
      </c>
      <c r="D3" s="10">
        <v>9.3000000000000007</v>
      </c>
      <c r="E3" s="10">
        <v>9.1</v>
      </c>
      <c r="F3" s="10">
        <v>8.8000000000000007</v>
      </c>
      <c r="G3" s="10">
        <v>8.6</v>
      </c>
      <c r="H3" s="10">
        <v>8.1999999999999993</v>
      </c>
      <c r="I3" s="10">
        <v>9.5</v>
      </c>
      <c r="J3" s="10">
        <v>10.7</v>
      </c>
      <c r="K3" s="10">
        <v>12</v>
      </c>
      <c r="L3" s="10">
        <v>13.2</v>
      </c>
      <c r="M3" s="10">
        <v>14.4</v>
      </c>
      <c r="N3" s="10">
        <v>15.5</v>
      </c>
      <c r="O3" s="10">
        <v>15.6</v>
      </c>
      <c r="P3" s="10">
        <v>15.7</v>
      </c>
      <c r="Q3" s="10">
        <v>15.8</v>
      </c>
      <c r="R3" s="10">
        <v>14.9</v>
      </c>
      <c r="S3" s="10">
        <v>13.9</v>
      </c>
      <c r="T3" s="10">
        <v>13</v>
      </c>
      <c r="U3" s="10">
        <v>12.3</v>
      </c>
      <c r="V3" s="10">
        <v>11.7</v>
      </c>
      <c r="W3" s="10">
        <v>11.1</v>
      </c>
      <c r="X3" s="10">
        <v>10.5</v>
      </c>
      <c r="Y3" s="10">
        <v>10.1</v>
      </c>
    </row>
    <row r="4" spans="1:25">
      <c r="A4" t="s">
        <v>26</v>
      </c>
      <c r="B4" s="10">
        <v>11.1</v>
      </c>
      <c r="C4" s="10">
        <v>10.6</v>
      </c>
      <c r="D4" s="10">
        <v>10.1</v>
      </c>
      <c r="E4" s="10">
        <v>9.6</v>
      </c>
      <c r="F4" s="10">
        <v>9.3000000000000007</v>
      </c>
      <c r="G4" s="10">
        <v>9</v>
      </c>
      <c r="H4" s="10">
        <v>8.6999999999999993</v>
      </c>
      <c r="I4" s="10">
        <v>9.9</v>
      </c>
      <c r="J4" s="10">
        <v>11.1</v>
      </c>
      <c r="K4" s="10">
        <v>12.3</v>
      </c>
      <c r="L4" s="10">
        <v>13.4</v>
      </c>
      <c r="M4" s="10">
        <v>14.5</v>
      </c>
      <c r="N4" s="10">
        <v>15.6</v>
      </c>
      <c r="O4" s="10">
        <v>15.9</v>
      </c>
      <c r="P4" s="10">
        <v>16.100000000000001</v>
      </c>
      <c r="Q4" s="10">
        <v>16.399999999999999</v>
      </c>
      <c r="R4" s="10">
        <v>15.6</v>
      </c>
      <c r="S4" s="10">
        <v>14.8</v>
      </c>
      <c r="T4" s="10">
        <v>14</v>
      </c>
      <c r="U4" s="10">
        <v>13.6</v>
      </c>
      <c r="V4" s="10">
        <v>13.1</v>
      </c>
      <c r="W4" s="10">
        <v>12.6</v>
      </c>
      <c r="X4" s="10">
        <v>12.1</v>
      </c>
      <c r="Y4" s="10">
        <v>11.6</v>
      </c>
    </row>
    <row r="5" spans="1:25">
      <c r="A5" t="s">
        <v>27</v>
      </c>
      <c r="B5" s="10">
        <v>10.3</v>
      </c>
      <c r="C5" s="10">
        <v>9.8000000000000007</v>
      </c>
      <c r="D5" s="10">
        <v>9.4</v>
      </c>
      <c r="E5" s="10">
        <v>9</v>
      </c>
      <c r="F5" s="10">
        <v>9.4</v>
      </c>
      <c r="G5" s="10">
        <v>9.6999999999999993</v>
      </c>
      <c r="H5" s="10">
        <v>10.1</v>
      </c>
      <c r="I5" s="10">
        <v>11.5</v>
      </c>
      <c r="J5" s="10">
        <v>13</v>
      </c>
      <c r="K5" s="10">
        <v>14.5</v>
      </c>
      <c r="L5" s="10">
        <v>15.6</v>
      </c>
      <c r="M5" s="10">
        <v>16.8</v>
      </c>
      <c r="N5" s="10">
        <v>18</v>
      </c>
      <c r="O5" s="10">
        <v>18.100000000000001</v>
      </c>
      <c r="P5" s="10">
        <v>18.2</v>
      </c>
      <c r="Q5" s="10">
        <v>18.399999999999999</v>
      </c>
      <c r="R5" s="10">
        <v>17</v>
      </c>
      <c r="S5" s="10">
        <v>15.5</v>
      </c>
      <c r="T5" s="10">
        <v>14.1</v>
      </c>
      <c r="U5" s="10">
        <v>13.5</v>
      </c>
      <c r="V5" s="10">
        <v>12.9</v>
      </c>
      <c r="W5" s="10">
        <v>12.2</v>
      </c>
      <c r="X5" s="10">
        <v>11.5</v>
      </c>
      <c r="Y5" s="10">
        <v>10.8</v>
      </c>
    </row>
    <row r="6" spans="1:25">
      <c r="A6" t="s">
        <v>28</v>
      </c>
      <c r="B6" s="10">
        <v>11.2</v>
      </c>
      <c r="C6" s="10">
        <v>11.1</v>
      </c>
      <c r="D6" s="10">
        <v>10.8</v>
      </c>
      <c r="E6" s="10">
        <v>10.4</v>
      </c>
      <c r="F6" s="10">
        <v>10.9</v>
      </c>
      <c r="G6" s="10">
        <v>11.3</v>
      </c>
      <c r="H6" s="10">
        <v>11.7</v>
      </c>
      <c r="I6" s="10">
        <v>13.2</v>
      </c>
      <c r="J6" s="10">
        <v>14.6</v>
      </c>
      <c r="K6" s="10">
        <v>16.100000000000001</v>
      </c>
      <c r="L6" s="10">
        <v>17.5</v>
      </c>
      <c r="M6" s="10">
        <v>18.899999999999999</v>
      </c>
      <c r="N6" s="10">
        <v>20.399999999999999</v>
      </c>
      <c r="O6" s="10">
        <v>20.2</v>
      </c>
      <c r="P6" s="10">
        <v>20</v>
      </c>
      <c r="Q6" s="10">
        <v>19.8</v>
      </c>
      <c r="R6" s="10">
        <v>18.2</v>
      </c>
      <c r="S6" s="10">
        <v>16.600000000000001</v>
      </c>
      <c r="T6" s="10">
        <v>15</v>
      </c>
      <c r="U6" s="10">
        <v>14</v>
      </c>
      <c r="V6" s="10">
        <v>13.2</v>
      </c>
      <c r="W6" s="10">
        <v>12.2</v>
      </c>
      <c r="X6" s="10">
        <v>11.7</v>
      </c>
      <c r="Y6" s="10">
        <v>11.5</v>
      </c>
    </row>
    <row r="7" spans="1:25">
      <c r="A7" t="s">
        <v>29</v>
      </c>
      <c r="B7" s="10">
        <v>13</v>
      </c>
      <c r="C7" s="10">
        <v>12.9</v>
      </c>
      <c r="D7" s="10">
        <v>12.7</v>
      </c>
      <c r="E7" s="10">
        <v>12.3</v>
      </c>
      <c r="F7" s="10">
        <v>12.9</v>
      </c>
      <c r="G7" s="10">
        <v>13.6</v>
      </c>
      <c r="H7" s="10">
        <v>14.2</v>
      </c>
      <c r="I7" s="10">
        <v>15.5</v>
      </c>
      <c r="J7" s="10">
        <v>16.7</v>
      </c>
      <c r="K7" s="10">
        <v>18</v>
      </c>
      <c r="L7" s="10">
        <v>19.399999999999999</v>
      </c>
      <c r="M7" s="10">
        <v>20.7</v>
      </c>
      <c r="N7" s="10">
        <v>22</v>
      </c>
      <c r="O7" s="10">
        <v>21.6</v>
      </c>
      <c r="P7" s="10">
        <v>21.1</v>
      </c>
      <c r="Q7" s="10">
        <v>20.7</v>
      </c>
      <c r="R7" s="10">
        <v>19.3</v>
      </c>
      <c r="S7" s="10">
        <v>17.8</v>
      </c>
      <c r="T7" s="10">
        <v>16.399999999999999</v>
      </c>
      <c r="U7" s="10">
        <v>15.5</v>
      </c>
      <c r="V7" s="10">
        <v>14.7</v>
      </c>
      <c r="W7" s="10">
        <v>13.8</v>
      </c>
      <c r="X7" s="10">
        <v>13.3</v>
      </c>
      <c r="Y7" s="10">
        <v>13.1</v>
      </c>
    </row>
    <row r="8" spans="1:25">
      <c r="A8" t="s">
        <v>30</v>
      </c>
      <c r="B8" s="10">
        <v>13.4</v>
      </c>
      <c r="C8" s="10">
        <v>13.3</v>
      </c>
      <c r="D8" s="10">
        <v>13.1</v>
      </c>
      <c r="E8" s="10">
        <v>13</v>
      </c>
      <c r="F8" s="10">
        <v>13.4</v>
      </c>
      <c r="G8" s="10">
        <v>13.7</v>
      </c>
      <c r="H8" s="10">
        <v>14.1</v>
      </c>
      <c r="I8" s="10">
        <v>15.5</v>
      </c>
      <c r="J8" s="10">
        <v>16.899999999999999</v>
      </c>
      <c r="K8" s="10">
        <v>18.3</v>
      </c>
      <c r="L8" s="10">
        <v>19.8</v>
      </c>
      <c r="M8" s="10">
        <v>21.3</v>
      </c>
      <c r="N8" s="10">
        <v>22.8</v>
      </c>
      <c r="O8" s="10">
        <v>22.4</v>
      </c>
      <c r="P8" s="10">
        <v>22.1</v>
      </c>
      <c r="Q8" s="10">
        <v>21.8</v>
      </c>
      <c r="R8" s="10">
        <v>20.2</v>
      </c>
      <c r="S8" s="10">
        <v>18.600000000000001</v>
      </c>
      <c r="T8" s="10">
        <v>17.100000000000001</v>
      </c>
      <c r="U8" s="10">
        <v>16.3</v>
      </c>
      <c r="V8" s="10">
        <v>15.5</v>
      </c>
      <c r="W8" s="10">
        <v>14.7</v>
      </c>
      <c r="X8" s="10">
        <v>14</v>
      </c>
      <c r="Y8" s="10">
        <v>13.7</v>
      </c>
    </row>
    <row r="9" spans="1:25">
      <c r="A9" t="s">
        <v>31</v>
      </c>
      <c r="B9" s="10">
        <v>14</v>
      </c>
      <c r="C9" s="10">
        <v>13.8</v>
      </c>
      <c r="D9" s="10">
        <v>13.6</v>
      </c>
      <c r="E9" s="10">
        <v>13.4</v>
      </c>
      <c r="F9" s="10">
        <v>13.5</v>
      </c>
      <c r="G9" s="10">
        <v>13.7</v>
      </c>
      <c r="H9" s="10">
        <v>13.9</v>
      </c>
      <c r="I9" s="10">
        <v>15.2</v>
      </c>
      <c r="J9" s="10">
        <v>16.5</v>
      </c>
      <c r="K9" s="10">
        <v>17.899999999999999</v>
      </c>
      <c r="L9" s="10">
        <v>19.600000000000001</v>
      </c>
      <c r="M9" s="10">
        <v>21.4</v>
      </c>
      <c r="N9" s="10">
        <v>23.1</v>
      </c>
      <c r="O9" s="10">
        <v>22.6</v>
      </c>
      <c r="P9" s="10">
        <v>22.1</v>
      </c>
      <c r="Q9" s="10">
        <v>21.6</v>
      </c>
      <c r="R9" s="10">
        <v>20.100000000000001</v>
      </c>
      <c r="S9" s="10">
        <v>18.5</v>
      </c>
      <c r="T9" s="10">
        <v>17.100000000000001</v>
      </c>
      <c r="U9" s="10">
        <v>16.3</v>
      </c>
      <c r="V9" s="10">
        <v>15.7</v>
      </c>
      <c r="W9" s="10">
        <v>14.9</v>
      </c>
      <c r="X9" s="10">
        <v>14.4</v>
      </c>
      <c r="Y9" s="10">
        <v>14.1</v>
      </c>
    </row>
    <row r="10" spans="1:25">
      <c r="A10" t="s">
        <v>32</v>
      </c>
      <c r="B10" s="10">
        <v>14.8</v>
      </c>
      <c r="C10" s="10">
        <v>14.5</v>
      </c>
      <c r="D10" s="10">
        <v>14.1</v>
      </c>
      <c r="E10" s="10">
        <v>13.7</v>
      </c>
      <c r="F10" s="10">
        <v>13.5</v>
      </c>
      <c r="G10" s="10">
        <v>13.7</v>
      </c>
      <c r="H10" s="10">
        <v>14.7</v>
      </c>
      <c r="I10" s="10">
        <v>16.2</v>
      </c>
      <c r="J10" s="10">
        <v>17.7</v>
      </c>
      <c r="K10" s="10">
        <v>19</v>
      </c>
      <c r="L10" s="10">
        <v>20.6</v>
      </c>
      <c r="M10" s="10">
        <v>22.2</v>
      </c>
      <c r="N10" s="10">
        <v>23.4</v>
      </c>
      <c r="O10" s="10">
        <v>23.6</v>
      </c>
      <c r="P10" s="10">
        <v>23.2</v>
      </c>
      <c r="Q10" s="10">
        <v>22.4</v>
      </c>
      <c r="R10" s="10">
        <v>21.3</v>
      </c>
      <c r="S10" s="10">
        <v>19.5</v>
      </c>
      <c r="T10" s="10">
        <v>18.2</v>
      </c>
      <c r="U10" s="10">
        <v>17.2</v>
      </c>
      <c r="V10" s="10">
        <v>16.600000000000001</v>
      </c>
      <c r="W10" s="10">
        <v>16.100000000000001</v>
      </c>
      <c r="X10" s="10">
        <v>15.6</v>
      </c>
      <c r="Y10" s="10">
        <v>15.2</v>
      </c>
    </row>
    <row r="11" spans="1:25">
      <c r="A11" t="s">
        <v>33</v>
      </c>
      <c r="B11" s="10">
        <v>13.4</v>
      </c>
      <c r="C11" s="10">
        <v>12.9</v>
      </c>
      <c r="D11" s="10">
        <v>12.4</v>
      </c>
      <c r="E11" s="10">
        <v>11.9</v>
      </c>
      <c r="F11" s="10">
        <v>12.1</v>
      </c>
      <c r="G11" s="10">
        <v>12.3</v>
      </c>
      <c r="H11" s="10">
        <v>12.5</v>
      </c>
      <c r="I11" s="10">
        <v>14.2</v>
      </c>
      <c r="J11" s="10">
        <v>15.8</v>
      </c>
      <c r="K11" s="10">
        <v>17.399999999999999</v>
      </c>
      <c r="L11" s="10">
        <v>18.600000000000001</v>
      </c>
      <c r="M11" s="10">
        <v>19.899999999999999</v>
      </c>
      <c r="N11" s="10">
        <v>21.1</v>
      </c>
      <c r="O11" s="10">
        <v>21.2</v>
      </c>
      <c r="P11" s="10">
        <v>21.2</v>
      </c>
      <c r="Q11" s="10">
        <v>21.3</v>
      </c>
      <c r="R11" s="10">
        <v>19.899999999999999</v>
      </c>
      <c r="S11" s="10">
        <v>18.600000000000001</v>
      </c>
      <c r="T11" s="10">
        <v>17.2</v>
      </c>
      <c r="U11" s="10">
        <v>16.600000000000001</v>
      </c>
      <c r="V11" s="10">
        <v>16</v>
      </c>
      <c r="W11" s="10">
        <v>15.3</v>
      </c>
      <c r="X11" s="10">
        <v>14.6</v>
      </c>
      <c r="Y11" s="10">
        <v>13.9</v>
      </c>
    </row>
    <row r="12" spans="1:25">
      <c r="A12" t="s">
        <v>34</v>
      </c>
      <c r="B12" s="10">
        <v>10.8</v>
      </c>
      <c r="C12" s="10">
        <v>10.199999999999999</v>
      </c>
      <c r="D12" s="10">
        <v>9.6</v>
      </c>
      <c r="E12" s="10">
        <v>9.1999999999999993</v>
      </c>
      <c r="F12" s="10">
        <v>9.3000000000000007</v>
      </c>
      <c r="G12" s="10">
        <v>9.3000000000000007</v>
      </c>
      <c r="H12" s="10">
        <v>9.9</v>
      </c>
      <c r="I12" s="10">
        <v>11.5</v>
      </c>
      <c r="J12" s="10">
        <v>13.4</v>
      </c>
      <c r="K12" s="10">
        <v>14.4</v>
      </c>
      <c r="L12" s="10">
        <v>15.3</v>
      </c>
      <c r="M12" s="10">
        <v>16.600000000000001</v>
      </c>
      <c r="N12" s="10">
        <v>17.100000000000001</v>
      </c>
      <c r="O12" s="10">
        <v>17.399999999999999</v>
      </c>
      <c r="P12" s="10">
        <v>17.3</v>
      </c>
      <c r="Q12" s="10">
        <v>16.3</v>
      </c>
      <c r="R12" s="10">
        <v>15</v>
      </c>
      <c r="S12" s="10">
        <v>14.1</v>
      </c>
      <c r="T12" s="10">
        <v>13.3</v>
      </c>
      <c r="U12" s="10">
        <v>12.7</v>
      </c>
      <c r="V12" s="10">
        <v>11.9</v>
      </c>
      <c r="W12" s="10">
        <v>11.7</v>
      </c>
      <c r="X12" s="10">
        <v>11.5</v>
      </c>
      <c r="Y12" s="10">
        <v>11.2</v>
      </c>
    </row>
    <row r="13" spans="1:25">
      <c r="A13" t="s">
        <v>35</v>
      </c>
      <c r="B13" s="10">
        <v>8.1999999999999993</v>
      </c>
      <c r="C13" s="10">
        <v>7.9</v>
      </c>
      <c r="D13" s="10">
        <v>7.4</v>
      </c>
      <c r="E13" s="10">
        <v>6.9</v>
      </c>
      <c r="F13" s="10">
        <v>6.9</v>
      </c>
      <c r="G13" s="10">
        <v>7</v>
      </c>
      <c r="H13" s="10">
        <v>7</v>
      </c>
      <c r="I13" s="10">
        <v>8.1</v>
      </c>
      <c r="J13" s="10">
        <v>9.3000000000000007</v>
      </c>
      <c r="K13" s="10">
        <v>10.4</v>
      </c>
      <c r="L13" s="10">
        <v>11.5</v>
      </c>
      <c r="M13" s="10">
        <v>12.6</v>
      </c>
      <c r="N13" s="10">
        <v>13.6</v>
      </c>
      <c r="O13" s="10">
        <v>13.8</v>
      </c>
      <c r="P13" s="10">
        <v>13.9</v>
      </c>
      <c r="Q13" s="10">
        <v>14.1</v>
      </c>
      <c r="R13" s="10">
        <v>13</v>
      </c>
      <c r="S13" s="10">
        <v>12</v>
      </c>
      <c r="T13" s="10">
        <v>11</v>
      </c>
      <c r="U13" s="10">
        <v>10.3</v>
      </c>
      <c r="V13" s="10">
        <v>9.6999999999999993</v>
      </c>
      <c r="W13" s="10">
        <v>9.1</v>
      </c>
      <c r="X13" s="10">
        <v>8.6</v>
      </c>
      <c r="Y13" s="10">
        <v>8.3000000000000007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"/>
  <sheetViews>
    <sheetView workbookViewId="0"/>
  </sheetViews>
  <sheetFormatPr defaultColWidth="8.7109375" defaultRowHeight="15"/>
  <cols>
    <col min="1" max="1" width="14.85546875" bestFit="1" customWidth="1"/>
  </cols>
  <sheetData>
    <row r="1" spans="1:5">
      <c r="B1" t="s">
        <v>112</v>
      </c>
      <c r="C1" t="s">
        <v>115</v>
      </c>
      <c r="D1" t="s">
        <v>116</v>
      </c>
      <c r="E1" t="s">
        <v>117</v>
      </c>
    </row>
    <row r="2" spans="1:5">
      <c r="A2" t="s">
        <v>183</v>
      </c>
      <c r="B2">
        <v>0.8</v>
      </c>
      <c r="C2">
        <v>0</v>
      </c>
      <c r="D2">
        <v>0</v>
      </c>
      <c r="E2">
        <v>0</v>
      </c>
    </row>
    <row r="3" spans="1:5">
      <c r="A3" t="s">
        <v>184</v>
      </c>
      <c r="B3">
        <v>0.8</v>
      </c>
      <c r="C3">
        <v>0</v>
      </c>
      <c r="D3">
        <v>0</v>
      </c>
      <c r="E3">
        <v>0</v>
      </c>
    </row>
    <row r="4" spans="1:5">
      <c r="A4" t="s">
        <v>185</v>
      </c>
      <c r="B4">
        <v>1</v>
      </c>
      <c r="C4">
        <v>0</v>
      </c>
      <c r="D4">
        <v>0</v>
      </c>
      <c r="E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8"/>
    </sheetView>
  </sheetViews>
  <sheetFormatPr defaultRowHeight="15"/>
  <cols>
    <col min="1" max="1" width="20.7109375" bestFit="1" customWidth="1"/>
  </cols>
  <sheetData>
    <row r="1" spans="1:2">
      <c r="A1" s="39" t="s">
        <v>1</v>
      </c>
      <c r="B1" s="39">
        <v>0</v>
      </c>
    </row>
    <row r="2" spans="1:2">
      <c r="A2" s="39" t="s">
        <v>794</v>
      </c>
      <c r="B2" s="39">
        <v>0</v>
      </c>
    </row>
    <row r="3" spans="1:2">
      <c r="A3" s="39" t="s">
        <v>795</v>
      </c>
      <c r="B3" s="39">
        <v>0</v>
      </c>
    </row>
    <row r="4" spans="1:2">
      <c r="A4" s="39" t="s">
        <v>142</v>
      </c>
      <c r="B4" s="39">
        <v>20000</v>
      </c>
    </row>
    <row r="5" spans="1:2">
      <c r="A5" s="39" t="s">
        <v>143</v>
      </c>
      <c r="B5" s="39">
        <v>5000</v>
      </c>
    </row>
    <row r="6" spans="1:2">
      <c r="A6" s="39" t="s">
        <v>144</v>
      </c>
      <c r="B6" s="39">
        <v>0.05</v>
      </c>
    </row>
    <row r="7" spans="1:2">
      <c r="A7" s="39" t="s">
        <v>145</v>
      </c>
      <c r="B7" s="39">
        <v>0.6</v>
      </c>
    </row>
    <row r="8" spans="1:2">
      <c r="A8" s="39" t="s">
        <v>146</v>
      </c>
      <c r="B8" s="39">
        <v>0.42499999999999999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13"/>
  <sheetViews>
    <sheetView workbookViewId="0"/>
  </sheetViews>
  <sheetFormatPr defaultColWidth="8.7109375" defaultRowHeight="15"/>
  <cols>
    <col min="1" max="1" width="9.140625" style="10"/>
  </cols>
  <sheetData>
    <row r="1" spans="1:26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 s="14" t="str">
        <f>CONCATENATE("node",CEILING((ROW(A2)-1)/12,1))</f>
        <v>node1</v>
      </c>
      <c r="B2" t="s">
        <v>24</v>
      </c>
      <c r="C2" s="10">
        <v>16</v>
      </c>
      <c r="D2" s="10">
        <v>16</v>
      </c>
      <c r="E2" s="10">
        <v>16</v>
      </c>
      <c r="F2" s="10">
        <v>16</v>
      </c>
      <c r="G2" s="10">
        <v>16</v>
      </c>
      <c r="H2" s="10">
        <v>16</v>
      </c>
      <c r="I2" s="10">
        <v>16</v>
      </c>
      <c r="J2" s="10">
        <v>18.71</v>
      </c>
      <c r="K2" s="10">
        <v>18.71</v>
      </c>
      <c r="L2" s="10">
        <v>18.71</v>
      </c>
      <c r="M2" s="10">
        <v>18.71</v>
      </c>
      <c r="N2" s="10">
        <v>18.71</v>
      </c>
      <c r="O2" s="10">
        <v>18.71</v>
      </c>
      <c r="P2" s="10">
        <v>18.71</v>
      </c>
      <c r="Q2" s="10">
        <v>18.71</v>
      </c>
      <c r="R2" s="10">
        <v>18.71</v>
      </c>
      <c r="S2" s="10">
        <v>18.71</v>
      </c>
      <c r="T2" s="10">
        <v>18.71</v>
      </c>
      <c r="U2" s="10">
        <v>18.71</v>
      </c>
      <c r="V2" s="10">
        <v>18.71</v>
      </c>
      <c r="W2" s="10">
        <v>18.71</v>
      </c>
      <c r="X2" s="10">
        <v>18.71</v>
      </c>
      <c r="Y2" s="10">
        <v>16</v>
      </c>
      <c r="Z2" s="10">
        <v>16</v>
      </c>
    </row>
    <row r="3" spans="1:26">
      <c r="A3" s="14" t="str">
        <f t="shared" ref="A3:A13" si="0">CONCATENATE("node",CEILING((ROW(A3)-1)/12,1))</f>
        <v>node1</v>
      </c>
      <c r="B3" t="s">
        <v>25</v>
      </c>
      <c r="C3" s="10">
        <v>16</v>
      </c>
      <c r="D3" s="10">
        <v>16</v>
      </c>
      <c r="E3" s="10">
        <v>16</v>
      </c>
      <c r="F3" s="10">
        <v>16</v>
      </c>
      <c r="G3" s="10">
        <v>16</v>
      </c>
      <c r="H3" s="10">
        <v>16</v>
      </c>
      <c r="I3" s="10">
        <v>16</v>
      </c>
      <c r="J3" s="10">
        <v>18.71</v>
      </c>
      <c r="K3" s="10">
        <v>18.71</v>
      </c>
      <c r="L3" s="10">
        <v>18.71</v>
      </c>
      <c r="M3" s="10">
        <v>18.71</v>
      </c>
      <c r="N3" s="10">
        <v>18.71</v>
      </c>
      <c r="O3" s="10">
        <v>18.71</v>
      </c>
      <c r="P3" s="10">
        <v>18.71</v>
      </c>
      <c r="Q3" s="10">
        <v>18.71</v>
      </c>
      <c r="R3" s="10">
        <v>18.71</v>
      </c>
      <c r="S3" s="10">
        <v>18.71</v>
      </c>
      <c r="T3" s="10">
        <v>18.71</v>
      </c>
      <c r="U3" s="10">
        <v>18.71</v>
      </c>
      <c r="V3" s="10">
        <v>18.71</v>
      </c>
      <c r="W3" s="10">
        <v>18.71</v>
      </c>
      <c r="X3" s="10">
        <v>18.71</v>
      </c>
      <c r="Y3" s="10">
        <v>16</v>
      </c>
      <c r="Z3" s="10">
        <v>16</v>
      </c>
    </row>
    <row r="4" spans="1:26">
      <c r="A4" s="14" t="str">
        <f t="shared" si="0"/>
        <v>node1</v>
      </c>
      <c r="B4" t="s">
        <v>26</v>
      </c>
      <c r="C4" s="10">
        <v>16</v>
      </c>
      <c r="D4" s="10">
        <v>16</v>
      </c>
      <c r="E4" s="10">
        <v>16</v>
      </c>
      <c r="F4" s="10">
        <v>16</v>
      </c>
      <c r="G4" s="10">
        <v>16</v>
      </c>
      <c r="H4" s="10">
        <v>16</v>
      </c>
      <c r="I4" s="10">
        <v>16</v>
      </c>
      <c r="J4" s="10">
        <v>18.97</v>
      </c>
      <c r="K4" s="10">
        <v>18.97</v>
      </c>
      <c r="L4" s="10">
        <v>18.97</v>
      </c>
      <c r="M4" s="10">
        <v>18.97</v>
      </c>
      <c r="N4" s="10">
        <v>18.97</v>
      </c>
      <c r="O4" s="10">
        <v>18.97</v>
      </c>
      <c r="P4" s="10">
        <v>18.97</v>
      </c>
      <c r="Q4" s="10">
        <v>18.97</v>
      </c>
      <c r="R4" s="10">
        <v>18.97</v>
      </c>
      <c r="S4" s="10">
        <v>18.97</v>
      </c>
      <c r="T4" s="10">
        <v>18.97</v>
      </c>
      <c r="U4" s="10">
        <v>18.97</v>
      </c>
      <c r="V4" s="10">
        <v>18.97</v>
      </c>
      <c r="W4" s="10">
        <v>18.97</v>
      </c>
      <c r="X4" s="10">
        <v>18.97</v>
      </c>
      <c r="Y4" s="10">
        <v>16</v>
      </c>
      <c r="Z4" s="10">
        <v>16</v>
      </c>
    </row>
    <row r="5" spans="1:26">
      <c r="A5" s="14" t="str">
        <f t="shared" si="0"/>
        <v>node1</v>
      </c>
      <c r="B5" t="s">
        <v>27</v>
      </c>
      <c r="C5" s="10">
        <v>16</v>
      </c>
      <c r="D5" s="10">
        <v>16</v>
      </c>
      <c r="E5" s="10">
        <v>16</v>
      </c>
      <c r="F5" s="10">
        <v>16</v>
      </c>
      <c r="G5" s="10">
        <v>16</v>
      </c>
      <c r="H5" s="10">
        <v>16</v>
      </c>
      <c r="I5" s="10">
        <v>16</v>
      </c>
      <c r="J5" s="10">
        <v>18.53</v>
      </c>
      <c r="K5" s="10">
        <v>18.53</v>
      </c>
      <c r="L5" s="10">
        <v>18.53</v>
      </c>
      <c r="M5" s="10">
        <v>18.53</v>
      </c>
      <c r="N5" s="10">
        <v>18.53</v>
      </c>
      <c r="O5" s="10">
        <v>18.53</v>
      </c>
      <c r="P5" s="10">
        <v>18.53</v>
      </c>
      <c r="Q5" s="10">
        <v>18.53</v>
      </c>
      <c r="R5" s="10">
        <v>18.53</v>
      </c>
      <c r="S5" s="10">
        <v>18.53</v>
      </c>
      <c r="T5" s="10">
        <v>18.53</v>
      </c>
      <c r="U5" s="10">
        <v>18.53</v>
      </c>
      <c r="V5" s="10">
        <v>18.53</v>
      </c>
      <c r="W5" s="10">
        <v>18.53</v>
      </c>
      <c r="X5" s="10">
        <v>18.53</v>
      </c>
      <c r="Y5" s="10">
        <v>16</v>
      </c>
      <c r="Z5" s="10">
        <v>16</v>
      </c>
    </row>
    <row r="6" spans="1:26">
      <c r="A6" s="14" t="str">
        <f t="shared" si="0"/>
        <v>node1</v>
      </c>
      <c r="B6" t="s">
        <v>28</v>
      </c>
      <c r="C6" s="10">
        <v>16</v>
      </c>
      <c r="D6" s="10">
        <v>16</v>
      </c>
      <c r="E6" s="10">
        <v>16</v>
      </c>
      <c r="F6" s="10">
        <v>16</v>
      </c>
      <c r="G6" s="10">
        <v>16</v>
      </c>
      <c r="H6" s="10">
        <v>16</v>
      </c>
      <c r="I6" s="10">
        <v>16</v>
      </c>
      <c r="J6" s="10">
        <v>18.84</v>
      </c>
      <c r="K6" s="10">
        <v>18.97</v>
      </c>
      <c r="L6" s="10">
        <v>19.25</v>
      </c>
      <c r="M6" s="10">
        <v>19.3</v>
      </c>
      <c r="N6" s="10">
        <v>19.440000000000001</v>
      </c>
      <c r="O6" s="10">
        <v>19.510000000000002</v>
      </c>
      <c r="P6" s="10">
        <v>19.670000000000002</v>
      </c>
      <c r="Q6" s="10">
        <v>19.78</v>
      </c>
      <c r="R6" s="10">
        <v>19.77</v>
      </c>
      <c r="S6" s="10">
        <v>19.63</v>
      </c>
      <c r="T6" s="10">
        <v>19.350000000000001</v>
      </c>
      <c r="U6" s="10">
        <v>19.22</v>
      </c>
      <c r="V6" s="10">
        <v>18.989999999999998</v>
      </c>
      <c r="W6" s="10">
        <v>18.84</v>
      </c>
      <c r="X6" s="10">
        <v>18.84</v>
      </c>
      <c r="Y6" s="10">
        <v>16</v>
      </c>
      <c r="Z6" s="10">
        <v>16</v>
      </c>
    </row>
    <row r="7" spans="1:26">
      <c r="A7" s="14" t="str">
        <f t="shared" si="0"/>
        <v>node1</v>
      </c>
      <c r="B7" t="s">
        <v>29</v>
      </c>
      <c r="C7" s="10">
        <v>16</v>
      </c>
      <c r="D7" s="10">
        <v>16</v>
      </c>
      <c r="E7" s="10">
        <v>16</v>
      </c>
      <c r="F7" s="10">
        <v>16</v>
      </c>
      <c r="G7" s="10">
        <v>16</v>
      </c>
      <c r="H7" s="10">
        <v>16</v>
      </c>
      <c r="I7" s="10">
        <v>16</v>
      </c>
      <c r="J7" s="10">
        <v>18.53</v>
      </c>
      <c r="K7" s="10">
        <v>18.95</v>
      </c>
      <c r="L7" s="10">
        <v>19.7</v>
      </c>
      <c r="M7" s="10">
        <v>20.5</v>
      </c>
      <c r="N7" s="10">
        <v>21.22</v>
      </c>
      <c r="O7" s="10">
        <v>21.6</v>
      </c>
      <c r="P7" s="10">
        <v>21.8</v>
      </c>
      <c r="Q7" s="10">
        <v>21.7</v>
      </c>
      <c r="R7" s="10">
        <v>22.06</v>
      </c>
      <c r="S7" s="10">
        <v>21.87</v>
      </c>
      <c r="T7" s="10">
        <v>21.48</v>
      </c>
      <c r="U7" s="10">
        <v>20.85</v>
      </c>
      <c r="V7" s="10">
        <v>19.95</v>
      </c>
      <c r="W7" s="10">
        <v>19.2</v>
      </c>
      <c r="X7" s="10">
        <v>18.89</v>
      </c>
      <c r="Y7" s="10">
        <v>16.149999999999999</v>
      </c>
      <c r="Z7" s="10">
        <v>16</v>
      </c>
    </row>
    <row r="8" spans="1:26">
      <c r="A8" s="14" t="str">
        <f t="shared" si="0"/>
        <v>node1</v>
      </c>
      <c r="B8" t="s">
        <v>30</v>
      </c>
      <c r="C8" s="10">
        <v>16.32</v>
      </c>
      <c r="D8" s="10">
        <v>16.16</v>
      </c>
      <c r="E8" s="10">
        <v>16</v>
      </c>
      <c r="F8" s="10">
        <v>16</v>
      </c>
      <c r="G8" s="10">
        <v>16</v>
      </c>
      <c r="H8" s="10">
        <v>16</v>
      </c>
      <c r="I8" s="10">
        <v>16</v>
      </c>
      <c r="J8" s="10">
        <v>19.73</v>
      </c>
      <c r="K8" s="10">
        <v>20.84</v>
      </c>
      <c r="L8" s="10">
        <v>22.32</v>
      </c>
      <c r="M8" s="10">
        <v>23.13</v>
      </c>
      <c r="N8" s="10">
        <v>23.6</v>
      </c>
      <c r="O8" s="10">
        <v>23.59</v>
      </c>
      <c r="P8" s="10">
        <v>23.64</v>
      </c>
      <c r="Q8" s="10">
        <v>23.59</v>
      </c>
      <c r="R8" s="10">
        <v>23.59</v>
      </c>
      <c r="S8" s="10">
        <v>23.6</v>
      </c>
      <c r="T8" s="10">
        <v>23.3</v>
      </c>
      <c r="U8" s="10">
        <v>22.6</v>
      </c>
      <c r="V8" s="10">
        <v>21.5</v>
      </c>
      <c r="W8" s="10">
        <v>20.18</v>
      </c>
      <c r="X8" s="10">
        <v>19.75</v>
      </c>
      <c r="Y8" s="10">
        <v>17.43</v>
      </c>
      <c r="Z8" s="10">
        <v>16.5</v>
      </c>
    </row>
    <row r="9" spans="1:26">
      <c r="A9" s="14" t="str">
        <f t="shared" si="0"/>
        <v>node1</v>
      </c>
      <c r="B9" t="s">
        <v>31</v>
      </c>
      <c r="C9" s="10">
        <v>16</v>
      </c>
      <c r="D9" s="10">
        <v>16</v>
      </c>
      <c r="E9" s="10">
        <v>16</v>
      </c>
      <c r="F9" s="10">
        <v>16</v>
      </c>
      <c r="G9" s="10">
        <v>16</v>
      </c>
      <c r="H9" s="10">
        <v>16</v>
      </c>
      <c r="I9" s="10">
        <v>16</v>
      </c>
      <c r="J9" s="10">
        <v>18.86</v>
      </c>
      <c r="K9" s="10">
        <v>19.079999999999998</v>
      </c>
      <c r="L9" s="10">
        <v>19.489999999999998</v>
      </c>
      <c r="M9" s="10">
        <v>19.73</v>
      </c>
      <c r="N9" s="10">
        <v>19.86</v>
      </c>
      <c r="O9" s="10">
        <v>20.14</v>
      </c>
      <c r="P9" s="10">
        <v>20.29</v>
      </c>
      <c r="Q9" s="10">
        <v>20.28</v>
      </c>
      <c r="R9" s="10">
        <v>20.260000000000002</v>
      </c>
      <c r="S9" s="10">
        <v>20.190000000000001</v>
      </c>
      <c r="T9" s="10">
        <v>19.68</v>
      </c>
      <c r="U9" s="10">
        <v>19.5</v>
      </c>
      <c r="V9" s="10">
        <v>19.28</v>
      </c>
      <c r="W9" s="10">
        <v>19.04</v>
      </c>
      <c r="X9" s="10">
        <v>19</v>
      </c>
      <c r="Y9" s="10">
        <v>16.149999999999999</v>
      </c>
      <c r="Z9" s="10">
        <v>16.14</v>
      </c>
    </row>
    <row r="10" spans="1:26">
      <c r="A10" s="14" t="str">
        <f t="shared" si="0"/>
        <v>node1</v>
      </c>
      <c r="B10" t="s">
        <v>32</v>
      </c>
      <c r="C10" s="10">
        <v>16</v>
      </c>
      <c r="D10" s="10">
        <v>16</v>
      </c>
      <c r="E10" s="10">
        <v>16</v>
      </c>
      <c r="F10" s="10">
        <v>16</v>
      </c>
      <c r="G10" s="10">
        <v>16</v>
      </c>
      <c r="H10" s="10">
        <v>16</v>
      </c>
      <c r="I10" s="10">
        <v>16</v>
      </c>
      <c r="J10" s="10">
        <v>18.8</v>
      </c>
      <c r="K10" s="10">
        <v>18.8</v>
      </c>
      <c r="L10" s="10">
        <v>19.16</v>
      </c>
      <c r="M10" s="10">
        <v>19.47</v>
      </c>
      <c r="N10" s="10">
        <v>19.649999999999999</v>
      </c>
      <c r="O10" s="10">
        <v>19.95</v>
      </c>
      <c r="P10" s="10">
        <v>20.37</v>
      </c>
      <c r="Q10" s="10">
        <v>20.36</v>
      </c>
      <c r="R10" s="10">
        <v>20.2</v>
      </c>
      <c r="S10" s="10">
        <v>19.850000000000001</v>
      </c>
      <c r="T10" s="10">
        <v>19.440000000000001</v>
      </c>
      <c r="U10" s="10">
        <v>19.3</v>
      </c>
      <c r="V10" s="10">
        <v>18.98</v>
      </c>
      <c r="W10" s="10">
        <v>18.96</v>
      </c>
      <c r="X10" s="10">
        <v>18.95</v>
      </c>
      <c r="Y10" s="10">
        <v>16</v>
      </c>
      <c r="Z10" s="10">
        <v>16</v>
      </c>
    </row>
    <row r="11" spans="1:26">
      <c r="A11" s="14" t="str">
        <f t="shared" si="0"/>
        <v>node1</v>
      </c>
      <c r="B11" t="s">
        <v>33</v>
      </c>
      <c r="C11" s="10">
        <v>16</v>
      </c>
      <c r="D11" s="10">
        <v>16</v>
      </c>
      <c r="E11" s="10">
        <v>16</v>
      </c>
      <c r="F11" s="10">
        <v>16</v>
      </c>
      <c r="G11" s="10">
        <v>16</v>
      </c>
      <c r="H11" s="10">
        <v>16</v>
      </c>
      <c r="I11" s="10">
        <v>16</v>
      </c>
      <c r="J11" s="10">
        <v>18.71</v>
      </c>
      <c r="K11" s="10">
        <v>18.71</v>
      </c>
      <c r="L11" s="10">
        <v>18.71</v>
      </c>
      <c r="M11" s="10">
        <v>18.71</v>
      </c>
      <c r="N11" s="10">
        <v>18.71</v>
      </c>
      <c r="O11" s="10">
        <v>18.71</v>
      </c>
      <c r="P11" s="10">
        <v>18.86</v>
      </c>
      <c r="Q11" s="10">
        <v>18.88</v>
      </c>
      <c r="R11" s="10">
        <v>18.86</v>
      </c>
      <c r="S11" s="10">
        <v>18.71</v>
      </c>
      <c r="T11" s="10">
        <v>18.71</v>
      </c>
      <c r="U11" s="10">
        <v>18.71</v>
      </c>
      <c r="V11" s="10">
        <v>18.71</v>
      </c>
      <c r="W11" s="10">
        <v>18.71</v>
      </c>
      <c r="X11" s="10">
        <v>18.71</v>
      </c>
      <c r="Y11" s="10">
        <v>16</v>
      </c>
      <c r="Z11" s="10">
        <v>16</v>
      </c>
    </row>
    <row r="12" spans="1:26">
      <c r="A12" s="14" t="str">
        <f t="shared" si="0"/>
        <v>node1</v>
      </c>
      <c r="B12" t="s">
        <v>34</v>
      </c>
      <c r="C12" s="10">
        <v>16</v>
      </c>
      <c r="D12" s="10">
        <v>16</v>
      </c>
      <c r="E12" s="10">
        <v>16</v>
      </c>
      <c r="F12" s="10">
        <v>16</v>
      </c>
      <c r="G12" s="10">
        <v>16</v>
      </c>
      <c r="H12" s="10">
        <v>16</v>
      </c>
      <c r="I12" s="10">
        <v>16</v>
      </c>
      <c r="J12" s="10">
        <v>18.8</v>
      </c>
      <c r="K12" s="10">
        <v>18.8</v>
      </c>
      <c r="L12" s="10">
        <v>18.8</v>
      </c>
      <c r="M12" s="10">
        <v>18.8</v>
      </c>
      <c r="N12" s="10">
        <v>18.8</v>
      </c>
      <c r="O12" s="10">
        <v>18.8</v>
      </c>
      <c r="P12" s="10">
        <v>18.8</v>
      </c>
      <c r="Q12" s="10">
        <v>18.8</v>
      </c>
      <c r="R12" s="10">
        <v>18.8</v>
      </c>
      <c r="S12" s="10">
        <v>18.8</v>
      </c>
      <c r="T12" s="10">
        <v>18.8</v>
      </c>
      <c r="U12" s="10">
        <v>18.8</v>
      </c>
      <c r="V12" s="10">
        <v>18.8</v>
      </c>
      <c r="W12" s="10">
        <v>18.8</v>
      </c>
      <c r="X12" s="10">
        <v>18.8</v>
      </c>
      <c r="Y12" s="10">
        <v>16</v>
      </c>
      <c r="Z12" s="10">
        <v>16</v>
      </c>
    </row>
    <row r="13" spans="1:26">
      <c r="A13" s="14" t="str">
        <f t="shared" si="0"/>
        <v>node1</v>
      </c>
      <c r="B13" t="s">
        <v>35</v>
      </c>
      <c r="C13" s="10">
        <v>16</v>
      </c>
      <c r="D13" s="10">
        <v>16</v>
      </c>
      <c r="E13" s="10">
        <v>16</v>
      </c>
      <c r="F13" s="10">
        <v>16</v>
      </c>
      <c r="G13" s="10">
        <v>16</v>
      </c>
      <c r="H13" s="10">
        <v>16</v>
      </c>
      <c r="I13" s="10">
        <v>16</v>
      </c>
      <c r="J13" s="10">
        <v>18.32</v>
      </c>
      <c r="K13" s="10">
        <v>18.32</v>
      </c>
      <c r="L13" s="10">
        <v>18.32</v>
      </c>
      <c r="M13" s="10">
        <v>18.32</v>
      </c>
      <c r="N13" s="10">
        <v>18.32</v>
      </c>
      <c r="O13" s="10">
        <v>18.32</v>
      </c>
      <c r="P13" s="10">
        <v>18.32</v>
      </c>
      <c r="Q13" s="10">
        <v>18.32</v>
      </c>
      <c r="R13" s="10">
        <v>18.32</v>
      </c>
      <c r="S13" s="10">
        <v>18.32</v>
      </c>
      <c r="T13" s="10">
        <v>18.32</v>
      </c>
      <c r="U13" s="10">
        <v>18.32</v>
      </c>
      <c r="V13" s="10">
        <v>18.32</v>
      </c>
      <c r="W13" s="10">
        <v>18.32</v>
      </c>
      <c r="X13" s="10">
        <v>18.32</v>
      </c>
      <c r="Y13" s="10">
        <v>16</v>
      </c>
      <c r="Z13" s="10">
        <v>16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4"/>
  <sheetViews>
    <sheetView workbookViewId="0">
      <selection activeCell="A2" sqref="A2"/>
    </sheetView>
  </sheetViews>
  <sheetFormatPr defaultColWidth="8.7109375" defaultRowHeight="15"/>
  <cols>
    <col min="2" max="2" width="16.28515625" bestFit="1" customWidth="1"/>
    <col min="3" max="3" width="10.7109375" bestFit="1" customWidth="1"/>
    <col min="4" max="5" width="10.28515625" bestFit="1" customWidth="1"/>
    <col min="6" max="6" width="12.140625" bestFit="1" customWidth="1"/>
  </cols>
  <sheetData>
    <row r="1" spans="1:6">
      <c r="B1" t="s">
        <v>59</v>
      </c>
      <c r="C1" t="s">
        <v>60</v>
      </c>
      <c r="D1" t="s">
        <v>61</v>
      </c>
      <c r="E1" t="s">
        <v>62</v>
      </c>
      <c r="F1" s="2" t="s">
        <v>292</v>
      </c>
    </row>
    <row r="2" spans="1:6">
      <c r="A2" t="s">
        <v>63</v>
      </c>
      <c r="B2">
        <v>3.7999999999999999E-2</v>
      </c>
      <c r="C2">
        <v>0</v>
      </c>
      <c r="D2">
        <v>0</v>
      </c>
      <c r="E2">
        <v>0</v>
      </c>
      <c r="F2">
        <v>0</v>
      </c>
    </row>
    <row r="3" spans="1:6">
      <c r="A3" t="s">
        <v>64</v>
      </c>
      <c r="B3">
        <v>3.7999999999999999E-2</v>
      </c>
      <c r="C3">
        <v>2.5000000000000001E-2</v>
      </c>
      <c r="D3">
        <v>1.125</v>
      </c>
      <c r="E3">
        <v>25</v>
      </c>
      <c r="F3">
        <v>0</v>
      </c>
    </row>
    <row r="4" spans="1:6">
      <c r="A4" t="s">
        <v>65</v>
      </c>
      <c r="B4">
        <v>3.7999999999999999E-2</v>
      </c>
      <c r="C4">
        <v>0.05</v>
      </c>
      <c r="D4">
        <v>2.25</v>
      </c>
      <c r="E4">
        <v>25</v>
      </c>
      <c r="F4">
        <v>0</v>
      </c>
    </row>
    <row r="5" spans="1:6">
      <c r="A5" t="s">
        <v>66</v>
      </c>
      <c r="B5">
        <v>3.7999999999999999E-2</v>
      </c>
      <c r="C5">
        <v>7.4999999999999997E-2</v>
      </c>
      <c r="D5">
        <v>3.375</v>
      </c>
      <c r="E5">
        <v>25</v>
      </c>
      <c r="F5">
        <v>0</v>
      </c>
    </row>
    <row r="6" spans="1:6">
      <c r="A6" t="s">
        <v>67</v>
      </c>
      <c r="B6">
        <v>3.7999999999999999E-2</v>
      </c>
      <c r="C6">
        <v>0.1</v>
      </c>
      <c r="D6">
        <v>4.5</v>
      </c>
      <c r="E6">
        <v>25</v>
      </c>
      <c r="F6">
        <v>0</v>
      </c>
    </row>
    <row r="7" spans="1:6">
      <c r="A7" t="s">
        <v>68</v>
      </c>
      <c r="B7">
        <v>3.7999999999999999E-2</v>
      </c>
      <c r="C7">
        <v>0.125</v>
      </c>
      <c r="D7">
        <v>5.625</v>
      </c>
      <c r="E7">
        <v>25</v>
      </c>
      <c r="F7">
        <v>0</v>
      </c>
    </row>
    <row r="8" spans="1:6">
      <c r="A8" t="s">
        <v>69</v>
      </c>
      <c r="B8">
        <v>3.7999999999999999E-2</v>
      </c>
      <c r="C8">
        <v>0.15</v>
      </c>
      <c r="D8">
        <v>6.75</v>
      </c>
      <c r="E8">
        <v>25</v>
      </c>
      <c r="F8">
        <v>0</v>
      </c>
    </row>
    <row r="9" spans="1:6">
      <c r="A9" t="s">
        <v>70</v>
      </c>
      <c r="B9">
        <v>3.7999999999999999E-2</v>
      </c>
      <c r="C9">
        <v>0.17499999999999999</v>
      </c>
      <c r="D9">
        <v>7.875</v>
      </c>
      <c r="E9">
        <v>25</v>
      </c>
      <c r="F9">
        <v>0</v>
      </c>
    </row>
    <row r="10" spans="1:6">
      <c r="A10" t="s">
        <v>71</v>
      </c>
      <c r="B10">
        <v>3.7999999999999999E-2</v>
      </c>
      <c r="C10">
        <v>0.2</v>
      </c>
      <c r="D10">
        <v>9</v>
      </c>
      <c r="E10">
        <v>25</v>
      </c>
      <c r="F10">
        <v>0</v>
      </c>
    </row>
    <row r="11" spans="1:6">
      <c r="A11" t="s">
        <v>72</v>
      </c>
      <c r="B11">
        <v>3.7999999999999999E-2</v>
      </c>
      <c r="C11">
        <v>0.22500000000000001</v>
      </c>
      <c r="D11">
        <v>10.125</v>
      </c>
      <c r="E11">
        <v>25</v>
      </c>
      <c r="F11">
        <v>0</v>
      </c>
    </row>
    <row r="12" spans="1:6">
      <c r="A12" t="s">
        <v>73</v>
      </c>
      <c r="B12">
        <v>3.7999999999999999E-2</v>
      </c>
      <c r="C12">
        <v>0.25</v>
      </c>
      <c r="D12">
        <v>11.25</v>
      </c>
      <c r="E12">
        <v>25</v>
      </c>
      <c r="F12">
        <v>0</v>
      </c>
    </row>
    <row r="13" spans="1:6">
      <c r="A13" t="s">
        <v>74</v>
      </c>
      <c r="B13">
        <v>3.7999999999999999E-2</v>
      </c>
      <c r="C13">
        <v>0.27500000000000002</v>
      </c>
      <c r="D13">
        <v>12.375</v>
      </c>
      <c r="E13">
        <v>25</v>
      </c>
      <c r="F13">
        <v>0</v>
      </c>
    </row>
    <row r="14" spans="1:6">
      <c r="A14" t="s">
        <v>75</v>
      </c>
      <c r="B14">
        <v>3.7999999999999999E-2</v>
      </c>
      <c r="C14">
        <v>0.3</v>
      </c>
      <c r="D14">
        <v>13.5</v>
      </c>
      <c r="E14">
        <v>25</v>
      </c>
      <c r="F1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C14"/>
  <sheetViews>
    <sheetView workbookViewId="0">
      <selection activeCell="H23" sqref="H23"/>
    </sheetView>
  </sheetViews>
  <sheetFormatPr defaultColWidth="9.140625" defaultRowHeight="15"/>
  <cols>
    <col min="1" max="2" width="9.140625" style="10"/>
    <col min="3" max="3" width="16.28515625" style="10" bestFit="1" customWidth="1"/>
    <col min="4" max="4" width="10.7109375" style="10" bestFit="1" customWidth="1"/>
    <col min="5" max="6" width="10.28515625" style="10" bestFit="1" customWidth="1"/>
    <col min="7" max="7" width="12.140625" style="10" bestFit="1" customWidth="1"/>
    <col min="8" max="16384" width="9.140625" style="10"/>
  </cols>
  <sheetData>
    <row r="1" spans="1:3">
      <c r="C1" s="10" t="s">
        <v>292</v>
      </c>
    </row>
    <row r="2" spans="1:3">
      <c r="A2" s="14" t="str">
        <f>CONCATENATE("node",CEILING((ROW(A2)-1)/13,1))</f>
        <v>node1</v>
      </c>
      <c r="B2" s="10" t="s">
        <v>63</v>
      </c>
      <c r="C2" s="10">
        <v>0</v>
      </c>
    </row>
    <row r="3" spans="1:3">
      <c r="A3" s="14" t="str">
        <f t="shared" ref="A3:A14" si="0">CONCATENATE("node",CEILING((ROW(A3)-1)/13,1))</f>
        <v>node1</v>
      </c>
      <c r="B3" s="10" t="s">
        <v>64</v>
      </c>
      <c r="C3" s="10">
        <v>0</v>
      </c>
    </row>
    <row r="4" spans="1:3">
      <c r="A4" s="14" t="str">
        <f t="shared" si="0"/>
        <v>node1</v>
      </c>
      <c r="B4" s="10" t="s">
        <v>65</v>
      </c>
      <c r="C4" s="10">
        <v>0</v>
      </c>
    </row>
    <row r="5" spans="1:3">
      <c r="A5" s="14" t="str">
        <f t="shared" si="0"/>
        <v>node1</v>
      </c>
      <c r="B5" s="10" t="s">
        <v>66</v>
      </c>
      <c r="C5" s="10">
        <v>0</v>
      </c>
    </row>
    <row r="6" spans="1:3">
      <c r="A6" s="14" t="str">
        <f t="shared" si="0"/>
        <v>node1</v>
      </c>
      <c r="B6" s="10" t="s">
        <v>67</v>
      </c>
      <c r="C6" s="10">
        <v>0</v>
      </c>
    </row>
    <row r="7" spans="1:3">
      <c r="A7" s="14" t="str">
        <f t="shared" si="0"/>
        <v>node1</v>
      </c>
      <c r="B7" s="10" t="s">
        <v>68</v>
      </c>
      <c r="C7" s="10">
        <v>0</v>
      </c>
    </row>
    <row r="8" spans="1:3">
      <c r="A8" s="14" t="str">
        <f t="shared" si="0"/>
        <v>node1</v>
      </c>
      <c r="B8" s="10" t="s">
        <v>69</v>
      </c>
      <c r="C8" s="10">
        <v>0</v>
      </c>
    </row>
    <row r="9" spans="1:3">
      <c r="A9" s="14" t="str">
        <f t="shared" si="0"/>
        <v>node1</v>
      </c>
      <c r="B9" s="10" t="s">
        <v>70</v>
      </c>
      <c r="C9" s="10">
        <v>0</v>
      </c>
    </row>
    <row r="10" spans="1:3">
      <c r="A10" s="14" t="str">
        <f t="shared" si="0"/>
        <v>node1</v>
      </c>
      <c r="B10" s="10" t="s">
        <v>71</v>
      </c>
      <c r="C10" s="10">
        <v>0</v>
      </c>
    </row>
    <row r="11" spans="1:3">
      <c r="A11" s="14" t="str">
        <f t="shared" si="0"/>
        <v>node1</v>
      </c>
      <c r="B11" s="10" t="s">
        <v>72</v>
      </c>
      <c r="C11" s="10">
        <v>0</v>
      </c>
    </row>
    <row r="12" spans="1:3">
      <c r="A12" s="14" t="str">
        <f t="shared" si="0"/>
        <v>node1</v>
      </c>
      <c r="B12" s="10" t="s">
        <v>73</v>
      </c>
      <c r="C12" s="10">
        <v>0</v>
      </c>
    </row>
    <row r="13" spans="1:3">
      <c r="A13" s="14" t="str">
        <f t="shared" si="0"/>
        <v>node1</v>
      </c>
      <c r="B13" s="10" t="s">
        <v>74</v>
      </c>
      <c r="C13" s="10">
        <v>0</v>
      </c>
    </row>
    <row r="14" spans="1:3">
      <c r="A14" s="14" t="str">
        <f t="shared" si="0"/>
        <v>node1</v>
      </c>
      <c r="B14" s="10" t="s">
        <v>75</v>
      </c>
      <c r="C14" s="10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4"/>
  <sheetViews>
    <sheetView workbookViewId="0"/>
  </sheetViews>
  <sheetFormatPr defaultColWidth="8.7109375" defaultRowHeight="15"/>
  <cols>
    <col min="3" max="3" width="10.7109375" bestFit="1" customWidth="1"/>
  </cols>
  <sheetData>
    <row r="1" spans="1:5">
      <c r="B1" t="s">
        <v>59</v>
      </c>
      <c r="C1" t="s">
        <v>60</v>
      </c>
      <c r="D1" t="s">
        <v>61</v>
      </c>
      <c r="E1" t="s">
        <v>62</v>
      </c>
    </row>
    <row r="2" spans="1:5">
      <c r="A2" t="s">
        <v>76</v>
      </c>
      <c r="B2">
        <v>3.7999999999999999E-2</v>
      </c>
      <c r="C2">
        <v>0.01</v>
      </c>
      <c r="D2">
        <v>0</v>
      </c>
      <c r="E2">
        <v>0</v>
      </c>
    </row>
    <row r="3" spans="1:5">
      <c r="A3" t="s">
        <v>77</v>
      </c>
      <c r="B3">
        <v>3.7999999999999999E-2</v>
      </c>
      <c r="C3">
        <v>2.5000000000000001E-2</v>
      </c>
      <c r="D3">
        <v>1.125</v>
      </c>
      <c r="E3">
        <v>9</v>
      </c>
    </row>
    <row r="4" spans="1:5">
      <c r="A4" t="s">
        <v>78</v>
      </c>
      <c r="B4">
        <v>3.7999999999999999E-2</v>
      </c>
      <c r="C4">
        <v>0.05</v>
      </c>
      <c r="D4">
        <v>2.25</v>
      </c>
      <c r="E4">
        <v>9</v>
      </c>
    </row>
    <row r="5" spans="1:5">
      <c r="A5" t="s">
        <v>79</v>
      </c>
      <c r="B5">
        <v>3.7999999999999999E-2</v>
      </c>
      <c r="C5">
        <v>7.4999999999999997E-2</v>
      </c>
      <c r="D5">
        <v>3.375</v>
      </c>
      <c r="E5">
        <v>9</v>
      </c>
    </row>
    <row r="6" spans="1:5">
      <c r="A6" t="s">
        <v>80</v>
      </c>
      <c r="B6">
        <v>3.7999999999999999E-2</v>
      </c>
      <c r="C6">
        <v>0.1</v>
      </c>
      <c r="D6">
        <v>4.5</v>
      </c>
      <c r="E6">
        <v>9</v>
      </c>
    </row>
    <row r="7" spans="1:5">
      <c r="A7" t="s">
        <v>81</v>
      </c>
      <c r="B7">
        <v>3.7999999999999999E-2</v>
      </c>
      <c r="C7">
        <v>0.125</v>
      </c>
      <c r="D7">
        <v>5.625</v>
      </c>
      <c r="E7">
        <v>9</v>
      </c>
    </row>
    <row r="8" spans="1:5">
      <c r="A8" t="s">
        <v>82</v>
      </c>
      <c r="B8">
        <v>3.7999999999999999E-2</v>
      </c>
      <c r="C8">
        <v>0.15</v>
      </c>
      <c r="D8">
        <v>6.75</v>
      </c>
      <c r="E8">
        <v>9</v>
      </c>
    </row>
    <row r="9" spans="1:5">
      <c r="A9" t="s">
        <v>83</v>
      </c>
      <c r="B9">
        <v>3.7999999999999999E-2</v>
      </c>
      <c r="C9">
        <v>0.17499999999999999</v>
      </c>
      <c r="D9">
        <v>7.875</v>
      </c>
      <c r="E9">
        <v>9</v>
      </c>
    </row>
    <row r="10" spans="1:5">
      <c r="A10" t="s">
        <v>84</v>
      </c>
      <c r="B10">
        <v>3.7999999999999999E-2</v>
      </c>
      <c r="C10">
        <v>0.2</v>
      </c>
      <c r="D10">
        <v>9</v>
      </c>
      <c r="E10">
        <v>9</v>
      </c>
    </row>
    <row r="11" spans="1:5">
      <c r="A11" t="s">
        <v>85</v>
      </c>
      <c r="B11">
        <v>3.7999999999999999E-2</v>
      </c>
      <c r="C11">
        <v>0.22500000000000001</v>
      </c>
      <c r="D11">
        <v>10.125</v>
      </c>
      <c r="E11">
        <v>9</v>
      </c>
    </row>
    <row r="12" spans="1:5">
      <c r="A12" t="s">
        <v>86</v>
      </c>
      <c r="B12">
        <v>3.7999999999999999E-2</v>
      </c>
      <c r="C12">
        <v>0.25</v>
      </c>
      <c r="D12">
        <v>11.25</v>
      </c>
      <c r="E12">
        <v>9</v>
      </c>
    </row>
    <row r="13" spans="1:5">
      <c r="A13" t="s">
        <v>87</v>
      </c>
      <c r="B13">
        <v>3.7999999999999999E-2</v>
      </c>
      <c r="C13">
        <v>0.27500000000000002</v>
      </c>
      <c r="D13">
        <v>12.375</v>
      </c>
      <c r="E13">
        <v>9</v>
      </c>
    </row>
    <row r="14" spans="1:5">
      <c r="A14" t="s">
        <v>88</v>
      </c>
      <c r="B14">
        <v>3.7999999999999999E-2</v>
      </c>
      <c r="C14">
        <v>0.3</v>
      </c>
      <c r="D14">
        <v>13.5</v>
      </c>
      <c r="E14">
        <v>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C14"/>
  <sheetViews>
    <sheetView workbookViewId="0"/>
  </sheetViews>
  <sheetFormatPr defaultColWidth="9.140625" defaultRowHeight="15"/>
  <cols>
    <col min="1" max="1" width="9.140625" style="10"/>
    <col min="2" max="2" width="10.7109375" style="10" bestFit="1" customWidth="1"/>
    <col min="3" max="16384" width="9.140625" style="10"/>
  </cols>
  <sheetData>
    <row r="1" spans="1:3">
      <c r="C1" s="10" t="s">
        <v>292</v>
      </c>
    </row>
    <row r="2" spans="1:3">
      <c r="A2" s="14" t="str">
        <f>CONCATENATE("node",CEILING((ROW(A2)-1)/13,1))</f>
        <v>node1</v>
      </c>
      <c r="B2" s="19" t="s">
        <v>76</v>
      </c>
      <c r="C2" s="10">
        <v>0</v>
      </c>
    </row>
    <row r="3" spans="1:3">
      <c r="A3" s="14" t="str">
        <f t="shared" ref="A3:A14" si="0">CONCATENATE("node",CEILING((ROW(A3)-1)/13,1))</f>
        <v>node1</v>
      </c>
      <c r="B3" s="19" t="s">
        <v>77</v>
      </c>
      <c r="C3" s="10">
        <v>0</v>
      </c>
    </row>
    <row r="4" spans="1:3">
      <c r="A4" s="14" t="str">
        <f t="shared" si="0"/>
        <v>node1</v>
      </c>
      <c r="B4" s="19" t="s">
        <v>78</v>
      </c>
      <c r="C4" s="10">
        <v>0</v>
      </c>
    </row>
    <row r="5" spans="1:3">
      <c r="A5" s="14" t="str">
        <f t="shared" si="0"/>
        <v>node1</v>
      </c>
      <c r="B5" s="19" t="s">
        <v>79</v>
      </c>
      <c r="C5" s="10">
        <v>0</v>
      </c>
    </row>
    <row r="6" spans="1:3">
      <c r="A6" s="14" t="str">
        <f t="shared" si="0"/>
        <v>node1</v>
      </c>
      <c r="B6" s="19" t="s">
        <v>80</v>
      </c>
      <c r="C6" s="10">
        <v>0</v>
      </c>
    </row>
    <row r="7" spans="1:3">
      <c r="A7" s="14" t="str">
        <f t="shared" si="0"/>
        <v>node1</v>
      </c>
      <c r="B7" s="19" t="s">
        <v>81</v>
      </c>
      <c r="C7" s="10">
        <v>0</v>
      </c>
    </row>
    <row r="8" spans="1:3">
      <c r="A8" s="14" t="str">
        <f t="shared" si="0"/>
        <v>node1</v>
      </c>
      <c r="B8" s="19" t="s">
        <v>82</v>
      </c>
      <c r="C8" s="10">
        <v>0</v>
      </c>
    </row>
    <row r="9" spans="1:3">
      <c r="A9" s="14" t="str">
        <f t="shared" si="0"/>
        <v>node1</v>
      </c>
      <c r="B9" s="19" t="s">
        <v>83</v>
      </c>
      <c r="C9" s="10">
        <v>0</v>
      </c>
    </row>
    <row r="10" spans="1:3">
      <c r="A10" s="14" t="str">
        <f t="shared" si="0"/>
        <v>node1</v>
      </c>
      <c r="B10" s="19" t="s">
        <v>84</v>
      </c>
      <c r="C10" s="10">
        <v>0</v>
      </c>
    </row>
    <row r="11" spans="1:3">
      <c r="A11" s="14" t="str">
        <f t="shared" si="0"/>
        <v>node1</v>
      </c>
      <c r="B11" s="19" t="s">
        <v>85</v>
      </c>
      <c r="C11" s="10">
        <v>0</v>
      </c>
    </row>
    <row r="12" spans="1:3">
      <c r="A12" s="14" t="str">
        <f t="shared" si="0"/>
        <v>node1</v>
      </c>
      <c r="B12" s="19" t="s">
        <v>86</v>
      </c>
      <c r="C12" s="10">
        <v>0</v>
      </c>
    </row>
    <row r="13" spans="1:3">
      <c r="A13" s="14" t="str">
        <f t="shared" si="0"/>
        <v>node1</v>
      </c>
      <c r="B13" s="19" t="s">
        <v>87</v>
      </c>
      <c r="C13" s="10">
        <v>0</v>
      </c>
    </row>
    <row r="14" spans="1:3">
      <c r="A14" s="14" t="str">
        <f t="shared" si="0"/>
        <v>node1</v>
      </c>
      <c r="B14" s="19" t="s">
        <v>88</v>
      </c>
      <c r="C14" s="10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4"/>
  <sheetViews>
    <sheetView workbookViewId="0"/>
  </sheetViews>
  <sheetFormatPr defaultColWidth="8.7109375" defaultRowHeight="15"/>
  <sheetData>
    <row r="1" spans="1:5">
      <c r="B1" t="s">
        <v>59</v>
      </c>
      <c r="C1" t="s">
        <v>60</v>
      </c>
      <c r="D1" t="s">
        <v>61</v>
      </c>
      <c r="E1" t="s">
        <v>62</v>
      </c>
    </row>
    <row r="2" spans="1:5">
      <c r="A2" t="s">
        <v>89</v>
      </c>
      <c r="B2">
        <v>3.7999999999999999E-2</v>
      </c>
      <c r="C2">
        <v>0.01</v>
      </c>
      <c r="D2">
        <v>0</v>
      </c>
      <c r="E2">
        <v>0</v>
      </c>
    </row>
    <row r="3" spans="1:5">
      <c r="A3" t="s">
        <v>90</v>
      </c>
      <c r="B3">
        <v>3.7999999999999999E-2</v>
      </c>
      <c r="C3">
        <v>2.5000000000000001E-2</v>
      </c>
      <c r="D3">
        <v>1.125</v>
      </c>
      <c r="E3">
        <v>9</v>
      </c>
    </row>
    <row r="4" spans="1:5">
      <c r="A4" t="s">
        <v>91</v>
      </c>
      <c r="B4">
        <v>3.7999999999999999E-2</v>
      </c>
      <c r="C4">
        <v>0.05</v>
      </c>
      <c r="D4">
        <v>2.25</v>
      </c>
      <c r="E4">
        <v>9</v>
      </c>
    </row>
    <row r="5" spans="1:5">
      <c r="A5" t="s">
        <v>92</v>
      </c>
      <c r="B5">
        <v>3.7999999999999999E-2</v>
      </c>
      <c r="C5">
        <v>7.4999999999999997E-2</v>
      </c>
      <c r="D5">
        <v>3.375</v>
      </c>
      <c r="E5">
        <v>9</v>
      </c>
    </row>
    <row r="6" spans="1:5">
      <c r="A6" t="s">
        <v>93</v>
      </c>
      <c r="B6">
        <v>3.7999999999999999E-2</v>
      </c>
      <c r="C6">
        <v>0.1</v>
      </c>
      <c r="D6">
        <v>4.5</v>
      </c>
      <c r="E6">
        <v>9</v>
      </c>
    </row>
    <row r="7" spans="1:5">
      <c r="A7" t="s">
        <v>94</v>
      </c>
      <c r="B7">
        <v>3.7999999999999999E-2</v>
      </c>
      <c r="C7">
        <v>0.125</v>
      </c>
      <c r="D7">
        <v>5.625</v>
      </c>
      <c r="E7">
        <v>9</v>
      </c>
    </row>
    <row r="8" spans="1:5">
      <c r="A8" t="s">
        <v>95</v>
      </c>
      <c r="B8">
        <v>3.7999999999999999E-2</v>
      </c>
      <c r="C8">
        <v>0.15</v>
      </c>
      <c r="D8">
        <v>6.75</v>
      </c>
      <c r="E8">
        <v>9</v>
      </c>
    </row>
    <row r="9" spans="1:5">
      <c r="A9" t="s">
        <v>96</v>
      </c>
      <c r="B9">
        <v>3.7999999999999999E-2</v>
      </c>
      <c r="C9">
        <v>0.17499999999999999</v>
      </c>
      <c r="D9">
        <v>7.875</v>
      </c>
      <c r="E9">
        <v>9</v>
      </c>
    </row>
    <row r="10" spans="1:5">
      <c r="A10" t="s">
        <v>97</v>
      </c>
      <c r="B10">
        <v>3.7999999999999999E-2</v>
      </c>
      <c r="C10">
        <v>0.2</v>
      </c>
      <c r="D10">
        <v>9</v>
      </c>
      <c r="E10">
        <v>9</v>
      </c>
    </row>
    <row r="11" spans="1:5">
      <c r="A11" t="s">
        <v>98</v>
      </c>
      <c r="B11">
        <v>3.7999999999999999E-2</v>
      </c>
      <c r="C11">
        <v>0.22500000000000001</v>
      </c>
      <c r="D11">
        <v>10.125</v>
      </c>
      <c r="E11">
        <v>9</v>
      </c>
    </row>
    <row r="12" spans="1:5">
      <c r="A12" t="s">
        <v>99</v>
      </c>
      <c r="B12">
        <v>3.7999999999999999E-2</v>
      </c>
      <c r="C12">
        <v>0.25</v>
      </c>
      <c r="D12">
        <v>11.25</v>
      </c>
      <c r="E12">
        <v>9</v>
      </c>
    </row>
    <row r="13" spans="1:5">
      <c r="A13" t="s">
        <v>100</v>
      </c>
      <c r="B13">
        <v>3.7999999999999999E-2</v>
      </c>
      <c r="C13">
        <v>0.27500000000000002</v>
      </c>
      <c r="D13">
        <v>12.375</v>
      </c>
      <c r="E13">
        <v>9</v>
      </c>
    </row>
    <row r="14" spans="1:5">
      <c r="A14" t="s">
        <v>101</v>
      </c>
      <c r="B14">
        <v>3.7999999999999999E-2</v>
      </c>
      <c r="C14">
        <v>0.3</v>
      </c>
      <c r="D14">
        <v>13.5</v>
      </c>
      <c r="E14">
        <v>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C14"/>
  <sheetViews>
    <sheetView workbookViewId="0"/>
  </sheetViews>
  <sheetFormatPr defaultColWidth="9.140625" defaultRowHeight="15"/>
  <cols>
    <col min="1" max="1" width="9.140625" style="19"/>
    <col min="2" max="2" width="10.7109375" style="19" bestFit="1" customWidth="1"/>
    <col min="3" max="3" width="11.28515625" style="19" bestFit="1" customWidth="1"/>
    <col min="4" max="16384" width="9.140625" style="19"/>
  </cols>
  <sheetData>
    <row r="1" spans="1:3">
      <c r="C1" s="19" t="s">
        <v>292</v>
      </c>
    </row>
    <row r="2" spans="1:3">
      <c r="A2" s="14" t="str">
        <f>CONCATENATE("node",CEILING((ROW(A2)-1)/13,1))</f>
        <v>node1</v>
      </c>
      <c r="B2" s="19" t="s">
        <v>89</v>
      </c>
      <c r="C2" s="19">
        <v>0</v>
      </c>
    </row>
    <row r="3" spans="1:3">
      <c r="A3" s="14" t="str">
        <f t="shared" ref="A3:A14" si="0">CONCATENATE("node",CEILING((ROW(A3)-1)/13,1))</f>
        <v>node1</v>
      </c>
      <c r="B3" s="19" t="s">
        <v>90</v>
      </c>
      <c r="C3" s="19">
        <v>0</v>
      </c>
    </row>
    <row r="4" spans="1:3">
      <c r="A4" s="14" t="str">
        <f t="shared" si="0"/>
        <v>node1</v>
      </c>
      <c r="B4" s="19" t="s">
        <v>91</v>
      </c>
      <c r="C4" s="19">
        <v>0</v>
      </c>
    </row>
    <row r="5" spans="1:3">
      <c r="A5" s="14" t="str">
        <f t="shared" si="0"/>
        <v>node1</v>
      </c>
      <c r="B5" s="19" t="s">
        <v>92</v>
      </c>
      <c r="C5" s="19">
        <v>0</v>
      </c>
    </row>
    <row r="6" spans="1:3">
      <c r="A6" s="14" t="str">
        <f t="shared" si="0"/>
        <v>node1</v>
      </c>
      <c r="B6" s="19" t="s">
        <v>93</v>
      </c>
      <c r="C6" s="19">
        <v>0</v>
      </c>
    </row>
    <row r="7" spans="1:3">
      <c r="A7" s="14" t="str">
        <f t="shared" si="0"/>
        <v>node1</v>
      </c>
      <c r="B7" s="19" t="s">
        <v>94</v>
      </c>
      <c r="C7" s="19">
        <v>0</v>
      </c>
    </row>
    <row r="8" spans="1:3">
      <c r="A8" s="14" t="str">
        <f t="shared" si="0"/>
        <v>node1</v>
      </c>
      <c r="B8" s="19" t="s">
        <v>95</v>
      </c>
      <c r="C8" s="19">
        <v>0</v>
      </c>
    </row>
    <row r="9" spans="1:3">
      <c r="A9" s="14" t="str">
        <f t="shared" si="0"/>
        <v>node1</v>
      </c>
      <c r="B9" s="19" t="s">
        <v>96</v>
      </c>
      <c r="C9" s="19">
        <v>0</v>
      </c>
    </row>
    <row r="10" spans="1:3">
      <c r="A10" s="14" t="str">
        <f t="shared" si="0"/>
        <v>node1</v>
      </c>
      <c r="B10" s="19" t="s">
        <v>97</v>
      </c>
      <c r="C10" s="19">
        <v>0</v>
      </c>
    </row>
    <row r="11" spans="1:3">
      <c r="A11" s="14" t="str">
        <f t="shared" si="0"/>
        <v>node1</v>
      </c>
      <c r="B11" s="19" t="s">
        <v>98</v>
      </c>
      <c r="C11" s="19">
        <v>0</v>
      </c>
    </row>
    <row r="12" spans="1:3">
      <c r="A12" s="14" t="str">
        <f t="shared" si="0"/>
        <v>node1</v>
      </c>
      <c r="B12" s="19" t="s">
        <v>99</v>
      </c>
      <c r="C12" s="19">
        <v>0</v>
      </c>
    </row>
    <row r="13" spans="1:3">
      <c r="A13" s="14" t="str">
        <f t="shared" si="0"/>
        <v>node1</v>
      </c>
      <c r="B13" s="19" t="s">
        <v>100</v>
      </c>
      <c r="C13" s="19">
        <v>0</v>
      </c>
    </row>
    <row r="14" spans="1:3">
      <c r="A14" s="14" t="str">
        <f t="shared" si="0"/>
        <v>node1</v>
      </c>
      <c r="B14" s="19" t="s">
        <v>101</v>
      </c>
      <c r="C14" s="19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"/>
  <sheetViews>
    <sheetView workbookViewId="0"/>
  </sheetViews>
  <sheetFormatPr defaultColWidth="8.7109375" defaultRowHeight="15"/>
  <sheetData>
    <row r="1" spans="1:6">
      <c r="B1" t="s">
        <v>43</v>
      </c>
      <c r="C1" t="s">
        <v>61</v>
      </c>
      <c r="D1" t="s">
        <v>62</v>
      </c>
      <c r="E1" t="s">
        <v>48</v>
      </c>
      <c r="F1" t="s">
        <v>49</v>
      </c>
    </row>
    <row r="2" spans="1:6">
      <c r="A2" t="s">
        <v>102</v>
      </c>
      <c r="B2">
        <v>1</v>
      </c>
      <c r="C2">
        <v>0</v>
      </c>
      <c r="D2">
        <v>0</v>
      </c>
      <c r="E2">
        <v>1</v>
      </c>
      <c r="F2">
        <v>1</v>
      </c>
    </row>
    <row r="3" spans="1:6">
      <c r="A3" t="s">
        <v>103</v>
      </c>
      <c r="B3">
        <v>2.6</v>
      </c>
      <c r="C3">
        <v>250</v>
      </c>
      <c r="D3">
        <v>60</v>
      </c>
      <c r="E3">
        <v>0.65</v>
      </c>
      <c r="F3">
        <v>1</v>
      </c>
    </row>
    <row r="4" spans="1:6">
      <c r="A4" t="s">
        <v>104</v>
      </c>
      <c r="B4">
        <v>1.3</v>
      </c>
      <c r="C4">
        <v>400</v>
      </c>
      <c r="D4">
        <v>65</v>
      </c>
      <c r="E4">
        <v>0.55000000000000004</v>
      </c>
      <c r="F4">
        <v>1</v>
      </c>
    </row>
    <row r="5" spans="1:6">
      <c r="A5" t="s">
        <v>105</v>
      </c>
      <c r="B5">
        <v>0.75</v>
      </c>
      <c r="C5">
        <v>750</v>
      </c>
      <c r="D5">
        <v>90</v>
      </c>
      <c r="E5">
        <v>0.45</v>
      </c>
      <c r="F5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C5"/>
  <sheetViews>
    <sheetView workbookViewId="0"/>
  </sheetViews>
  <sheetFormatPr defaultColWidth="9.140625" defaultRowHeight="15"/>
  <cols>
    <col min="1" max="16384" width="9.140625" style="10"/>
  </cols>
  <sheetData>
    <row r="1" spans="1:3">
      <c r="C1" s="10" t="s">
        <v>292</v>
      </c>
    </row>
    <row r="2" spans="1:3">
      <c r="A2" s="14" t="str">
        <f>CONCATENATE("node",CEILING((ROW(A2)-1)/4,1))</f>
        <v>node1</v>
      </c>
      <c r="B2" s="10" t="s">
        <v>102</v>
      </c>
      <c r="C2" s="10">
        <v>0</v>
      </c>
    </row>
    <row r="3" spans="1:3">
      <c r="A3" s="14" t="str">
        <f t="shared" ref="A3:A5" si="0">CONCATENATE("node",CEILING((ROW(A3)-1)/4,1))</f>
        <v>node1</v>
      </c>
      <c r="B3" s="10" t="s">
        <v>103</v>
      </c>
      <c r="C3" s="10">
        <v>0</v>
      </c>
    </row>
    <row r="4" spans="1:3">
      <c r="A4" s="14" t="str">
        <f t="shared" si="0"/>
        <v>node1</v>
      </c>
      <c r="B4" s="10" t="s">
        <v>104</v>
      </c>
      <c r="C4" s="10">
        <v>0</v>
      </c>
    </row>
    <row r="5" spans="1:3">
      <c r="A5" s="14" t="str">
        <f t="shared" si="0"/>
        <v>node1</v>
      </c>
      <c r="B5" s="10" t="s">
        <v>105</v>
      </c>
      <c r="C5" s="10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5"/>
  <sheetViews>
    <sheetView workbookViewId="0"/>
  </sheetViews>
  <sheetFormatPr defaultColWidth="8.7109375" defaultRowHeight="15"/>
  <sheetData>
    <row r="1" spans="1:6">
      <c r="B1" t="s">
        <v>43</v>
      </c>
      <c r="C1" t="s">
        <v>61</v>
      </c>
      <c r="D1" t="s">
        <v>62</v>
      </c>
      <c r="E1" t="s">
        <v>48</v>
      </c>
      <c r="F1" t="s">
        <v>49</v>
      </c>
    </row>
    <row r="2" spans="1:6">
      <c r="A2" t="s">
        <v>106</v>
      </c>
      <c r="B2">
        <v>1</v>
      </c>
      <c r="C2">
        <v>0</v>
      </c>
      <c r="D2">
        <v>0</v>
      </c>
      <c r="E2">
        <v>1</v>
      </c>
      <c r="F2">
        <v>1</v>
      </c>
    </row>
    <row r="3" spans="1:6">
      <c r="A3" t="s">
        <v>107</v>
      </c>
      <c r="B3">
        <v>2.6</v>
      </c>
      <c r="C3">
        <v>250</v>
      </c>
      <c r="D3">
        <v>60</v>
      </c>
      <c r="E3">
        <v>0.65</v>
      </c>
      <c r="F3">
        <v>1</v>
      </c>
    </row>
    <row r="4" spans="1:6">
      <c r="A4" t="s">
        <v>108</v>
      </c>
      <c r="B4">
        <v>1.3</v>
      </c>
      <c r="C4">
        <v>400</v>
      </c>
      <c r="D4">
        <v>65</v>
      </c>
      <c r="E4">
        <v>0.55000000000000004</v>
      </c>
      <c r="F4">
        <v>1</v>
      </c>
    </row>
    <row r="5" spans="1:6">
      <c r="A5" t="s">
        <v>109</v>
      </c>
      <c r="B5">
        <v>0.75</v>
      </c>
      <c r="C5">
        <v>750</v>
      </c>
      <c r="D5">
        <v>90</v>
      </c>
      <c r="E5">
        <v>0.45</v>
      </c>
      <c r="F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zoomScale="85" zoomScaleNormal="85" workbookViewId="0">
      <selection activeCell="G17" sqref="G17"/>
    </sheetView>
  </sheetViews>
  <sheetFormatPr defaultColWidth="8.7109375" defaultRowHeight="15"/>
  <cols>
    <col min="1" max="1" width="27.85546875" customWidth="1"/>
    <col min="2" max="2" width="7.42578125" customWidth="1"/>
  </cols>
  <sheetData>
    <row r="1" spans="1:2" s="19" customFormat="1">
      <c r="A1" s="19" t="s">
        <v>757</v>
      </c>
      <c r="B1" s="19">
        <v>0</v>
      </c>
    </row>
    <row r="2" spans="1:2">
      <c r="A2" s="2" t="s">
        <v>3</v>
      </c>
      <c r="B2" s="1">
        <v>0</v>
      </c>
    </row>
    <row r="3" spans="1:2" s="10" customFormat="1">
      <c r="A3" s="2" t="s">
        <v>291</v>
      </c>
      <c r="B3" s="1">
        <v>0</v>
      </c>
    </row>
    <row r="4" spans="1:2">
      <c r="A4" s="2" t="s">
        <v>6</v>
      </c>
      <c r="B4" s="1">
        <v>0</v>
      </c>
    </row>
    <row r="5" spans="1:2">
      <c r="A5" s="2" t="s">
        <v>7</v>
      </c>
      <c r="B5" s="1">
        <v>0</v>
      </c>
    </row>
    <row r="6" spans="1:2">
      <c r="A6" s="2" t="s">
        <v>41</v>
      </c>
      <c r="B6" s="1">
        <v>1</v>
      </c>
    </row>
    <row r="7" spans="1:2">
      <c r="A7" s="2" t="s">
        <v>42</v>
      </c>
      <c r="B7" s="1">
        <v>0</v>
      </c>
    </row>
    <row r="8" spans="1:2">
      <c r="A8" s="2" t="s">
        <v>8</v>
      </c>
      <c r="B8" s="1">
        <v>0</v>
      </c>
    </row>
    <row r="9" spans="1:2">
      <c r="A9" s="19" t="s">
        <v>428</v>
      </c>
      <c r="B9">
        <v>0</v>
      </c>
    </row>
    <row r="10" spans="1:2">
      <c r="A10" s="19" t="s">
        <v>429</v>
      </c>
      <c r="B10">
        <v>0</v>
      </c>
    </row>
    <row r="11" spans="1:2">
      <c r="A11" s="19" t="s">
        <v>713</v>
      </c>
      <c r="B11" s="19">
        <v>0</v>
      </c>
    </row>
    <row r="12" spans="1:2">
      <c r="A12" s="39" t="s">
        <v>802</v>
      </c>
      <c r="B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C5"/>
  <sheetViews>
    <sheetView workbookViewId="0"/>
  </sheetViews>
  <sheetFormatPr defaultColWidth="9.140625" defaultRowHeight="15"/>
  <cols>
    <col min="1" max="16384" width="9.140625" style="19"/>
  </cols>
  <sheetData>
    <row r="1" spans="1:3">
      <c r="C1" s="19" t="s">
        <v>292</v>
      </c>
    </row>
    <row r="2" spans="1:3">
      <c r="A2" s="14" t="str">
        <f>CONCATENATE("node",CEILING((ROW(A2)-1)/4,1))</f>
        <v>node1</v>
      </c>
      <c r="B2" s="19" t="s">
        <v>106</v>
      </c>
      <c r="C2" s="19">
        <v>0</v>
      </c>
    </row>
    <row r="3" spans="1:3">
      <c r="A3" s="14" t="str">
        <f t="shared" ref="A3:A5" si="0">CONCATENATE("node",CEILING((ROW(A3)-1)/4,1))</f>
        <v>node1</v>
      </c>
      <c r="B3" s="19" t="s">
        <v>107</v>
      </c>
      <c r="C3" s="19">
        <v>0</v>
      </c>
    </row>
    <row r="4" spans="1:3">
      <c r="A4" s="14" t="str">
        <f t="shared" si="0"/>
        <v>node1</v>
      </c>
      <c r="B4" s="19" t="s">
        <v>108</v>
      </c>
      <c r="C4" s="19">
        <v>0</v>
      </c>
    </row>
    <row r="5" spans="1:3">
      <c r="A5" s="14" t="str">
        <f t="shared" si="0"/>
        <v>node1</v>
      </c>
      <c r="B5" s="19" t="s">
        <v>109</v>
      </c>
      <c r="C5" s="19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4"/>
  <sheetViews>
    <sheetView workbookViewId="0">
      <selection sqref="A1:F4"/>
    </sheetView>
  </sheetViews>
  <sheetFormatPr defaultColWidth="8.7109375" defaultRowHeight="15"/>
  <cols>
    <col min="1" max="1" width="20.42578125" bestFit="1" customWidth="1"/>
    <col min="3" max="3" width="12.28515625" bestFit="1" customWidth="1"/>
  </cols>
  <sheetData>
    <row r="1" spans="1:6">
      <c r="B1" t="s">
        <v>165</v>
      </c>
      <c r="C1" t="s">
        <v>166</v>
      </c>
      <c r="D1" t="s">
        <v>167</v>
      </c>
      <c r="E1" s="39" t="s">
        <v>835</v>
      </c>
      <c r="F1" s="39" t="s">
        <v>836</v>
      </c>
    </row>
    <row r="2" spans="1:6">
      <c r="A2" t="s">
        <v>199</v>
      </c>
      <c r="B2">
        <v>6000</v>
      </c>
      <c r="C2">
        <v>45</v>
      </c>
      <c r="D2">
        <v>10</v>
      </c>
      <c r="E2">
        <v>0</v>
      </c>
      <c r="F2">
        <v>0</v>
      </c>
    </row>
    <row r="3" spans="1:6">
      <c r="A3" t="s">
        <v>200</v>
      </c>
      <c r="B3">
        <v>2300</v>
      </c>
      <c r="C3">
        <v>230</v>
      </c>
      <c r="D3">
        <v>10</v>
      </c>
      <c r="E3">
        <v>0</v>
      </c>
      <c r="F3">
        <v>0</v>
      </c>
    </row>
    <row r="4" spans="1:6">
      <c r="A4" t="s">
        <v>201</v>
      </c>
      <c r="B4">
        <v>1900</v>
      </c>
      <c r="C4">
        <v>190</v>
      </c>
      <c r="D4">
        <v>10</v>
      </c>
      <c r="E4">
        <v>0</v>
      </c>
      <c r="F4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4"/>
  <sheetViews>
    <sheetView workbookViewId="0">
      <selection sqref="A1:F4"/>
    </sheetView>
  </sheetViews>
  <sheetFormatPr defaultColWidth="8.7109375" defaultRowHeight="15"/>
  <cols>
    <col min="1" max="1" width="9.140625" style="10"/>
    <col min="2" max="2" width="18" customWidth="1"/>
    <col min="3" max="3" width="12.42578125" bestFit="1" customWidth="1"/>
    <col min="4" max="4" width="20.140625" bestFit="1" customWidth="1"/>
  </cols>
  <sheetData>
    <row r="1" spans="1:6">
      <c r="C1" s="2" t="s">
        <v>292</v>
      </c>
      <c r="D1" t="s">
        <v>198</v>
      </c>
      <c r="E1" s="2" t="s">
        <v>293</v>
      </c>
      <c r="F1" s="2" t="s">
        <v>283</v>
      </c>
    </row>
    <row r="2" spans="1:6">
      <c r="A2" s="14" t="str">
        <f t="shared" ref="A2:A4" si="0">CONCATENATE("node",CEILING((ROW(A2)-1)/3,1))</f>
        <v>node1</v>
      </c>
      <c r="B2" t="s">
        <v>199</v>
      </c>
      <c r="C2">
        <v>0</v>
      </c>
      <c r="D2">
        <v>0</v>
      </c>
      <c r="E2" s="2">
        <v>0</v>
      </c>
      <c r="F2" s="10">
        <v>0</v>
      </c>
    </row>
    <row r="3" spans="1:6">
      <c r="A3" s="14" t="str">
        <f t="shared" si="0"/>
        <v>node1</v>
      </c>
      <c r="B3" t="s">
        <v>200</v>
      </c>
      <c r="C3">
        <v>0</v>
      </c>
      <c r="D3" s="10">
        <v>0</v>
      </c>
      <c r="E3" s="10">
        <v>0</v>
      </c>
      <c r="F3" s="10">
        <v>0</v>
      </c>
    </row>
    <row r="4" spans="1:6">
      <c r="A4" s="14" t="str">
        <f t="shared" si="0"/>
        <v>node1</v>
      </c>
      <c r="B4" t="s">
        <v>201</v>
      </c>
      <c r="C4">
        <v>0</v>
      </c>
      <c r="D4" s="10">
        <v>0</v>
      </c>
      <c r="E4" s="10">
        <v>0</v>
      </c>
      <c r="F4" s="10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12"/>
  <sheetViews>
    <sheetView workbookViewId="0">
      <selection activeCell="G22" sqref="G22"/>
    </sheetView>
  </sheetViews>
  <sheetFormatPr defaultColWidth="8.7109375" defaultRowHeight="15"/>
  <sheetData>
    <row r="1" spans="1:2">
      <c r="A1" t="s">
        <v>24</v>
      </c>
      <c r="B1">
        <v>18</v>
      </c>
    </row>
    <row r="2" spans="1:2">
      <c r="A2" t="s">
        <v>25</v>
      </c>
      <c r="B2">
        <v>18</v>
      </c>
    </row>
    <row r="3" spans="1:2">
      <c r="A3" t="s">
        <v>26</v>
      </c>
      <c r="B3">
        <v>18</v>
      </c>
    </row>
    <row r="4" spans="1:2">
      <c r="A4" t="s">
        <v>27</v>
      </c>
      <c r="B4">
        <v>18</v>
      </c>
    </row>
    <row r="5" spans="1:2">
      <c r="A5" t="s">
        <v>28</v>
      </c>
      <c r="B5">
        <v>18</v>
      </c>
    </row>
    <row r="6" spans="1:2">
      <c r="A6" t="s">
        <v>29</v>
      </c>
      <c r="B6">
        <v>18</v>
      </c>
    </row>
    <row r="7" spans="1:2">
      <c r="A7" t="s">
        <v>30</v>
      </c>
      <c r="B7">
        <v>18</v>
      </c>
    </row>
    <row r="8" spans="1:2">
      <c r="A8" t="s">
        <v>31</v>
      </c>
      <c r="B8">
        <v>18</v>
      </c>
    </row>
    <row r="9" spans="1:2">
      <c r="A9" t="s">
        <v>32</v>
      </c>
      <c r="B9">
        <v>18</v>
      </c>
    </row>
    <row r="10" spans="1:2">
      <c r="A10" t="s">
        <v>33</v>
      </c>
      <c r="B10">
        <v>18</v>
      </c>
    </row>
    <row r="11" spans="1:2">
      <c r="A11" t="s">
        <v>34</v>
      </c>
      <c r="B11">
        <v>18</v>
      </c>
    </row>
    <row r="12" spans="1:2">
      <c r="A12" t="s">
        <v>35</v>
      </c>
      <c r="B12">
        <v>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7"/>
  <sheetViews>
    <sheetView workbookViewId="0"/>
  </sheetViews>
  <sheetFormatPr defaultColWidth="8.7109375" defaultRowHeight="15"/>
  <sheetData>
    <row r="1" spans="1:2">
      <c r="A1" t="s">
        <v>112</v>
      </c>
      <c r="B1">
        <v>0.18107999999999999</v>
      </c>
    </row>
    <row r="2" spans="1:2">
      <c r="A2" t="s">
        <v>113</v>
      </c>
      <c r="B2" s="10">
        <v>0.18107999999999999</v>
      </c>
    </row>
    <row r="3" spans="1:2">
      <c r="A3" t="s">
        <v>114</v>
      </c>
      <c r="B3" s="10">
        <v>0.18107999999999999</v>
      </c>
    </row>
    <row r="4" spans="1:2">
      <c r="A4" t="s">
        <v>115</v>
      </c>
      <c r="B4">
        <v>0.24964</v>
      </c>
    </row>
    <row r="5" spans="1:2">
      <c r="A5" t="s">
        <v>116</v>
      </c>
      <c r="B5">
        <v>7.5700000000000003E-2</v>
      </c>
    </row>
    <row r="6" spans="1:2" s="19" customFormat="1">
      <c r="A6" s="19" t="s">
        <v>726</v>
      </c>
      <c r="B6" s="19">
        <v>0</v>
      </c>
    </row>
    <row r="7" spans="1:2">
      <c r="A7" t="s">
        <v>117</v>
      </c>
      <c r="B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2"/>
  <sheetViews>
    <sheetView workbookViewId="0"/>
  </sheetViews>
  <sheetFormatPr defaultColWidth="8.7109375" defaultRowHeight="15"/>
  <cols>
    <col min="1" max="1" width="10.85546875" bestFit="1" customWidth="1"/>
  </cols>
  <sheetData>
    <row r="1" spans="1:2">
      <c r="A1" s="2" t="s">
        <v>257</v>
      </c>
      <c r="B1" s="2">
        <v>4.5</v>
      </c>
    </row>
    <row r="2" spans="1:2">
      <c r="A2" s="2" t="s">
        <v>258</v>
      </c>
      <c r="B2" s="2">
        <v>0.7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2"/>
  <sheetViews>
    <sheetView workbookViewId="0"/>
  </sheetViews>
  <sheetFormatPr defaultColWidth="8.7109375" defaultRowHeight="15"/>
  <cols>
    <col min="1" max="1" width="10.85546875" bestFit="1" customWidth="1"/>
  </cols>
  <sheetData>
    <row r="1" spans="1:2">
      <c r="A1" t="s">
        <v>257</v>
      </c>
      <c r="B1">
        <v>4.5</v>
      </c>
    </row>
    <row r="2" spans="1:2">
      <c r="A2" t="s">
        <v>258</v>
      </c>
      <c r="B2">
        <v>0.7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4"/>
  <sheetViews>
    <sheetView workbookViewId="0"/>
  </sheetViews>
  <sheetFormatPr defaultColWidth="8.7109375" defaultRowHeight="15"/>
  <cols>
    <col min="1" max="1" width="9.140625" style="10"/>
    <col min="3" max="3" width="12.28515625" bestFit="1" customWidth="1"/>
  </cols>
  <sheetData>
    <row r="1" spans="1:5">
      <c r="C1" t="s">
        <v>166</v>
      </c>
      <c r="D1" t="s">
        <v>259</v>
      </c>
      <c r="E1" t="s">
        <v>260</v>
      </c>
    </row>
    <row r="2" spans="1:5">
      <c r="A2" s="14" t="str">
        <f t="shared" ref="A2:A4" si="0">CONCATENATE("node",CEILING((ROW(A2)-1)/3,1))</f>
        <v>node1</v>
      </c>
      <c r="B2" s="2" t="s">
        <v>276</v>
      </c>
      <c r="C2">
        <v>0</v>
      </c>
      <c r="D2">
        <v>0</v>
      </c>
      <c r="E2">
        <v>0</v>
      </c>
    </row>
    <row r="3" spans="1:5">
      <c r="A3" s="14" t="str">
        <f t="shared" si="0"/>
        <v>node1</v>
      </c>
      <c r="B3" s="2" t="s">
        <v>277</v>
      </c>
      <c r="C3">
        <v>0</v>
      </c>
      <c r="D3">
        <v>0</v>
      </c>
      <c r="E3">
        <v>0</v>
      </c>
    </row>
    <row r="4" spans="1:5">
      <c r="A4" s="14" t="str">
        <f t="shared" si="0"/>
        <v>node1</v>
      </c>
      <c r="B4" s="2" t="s">
        <v>278</v>
      </c>
      <c r="C4">
        <v>0</v>
      </c>
      <c r="D4">
        <v>0</v>
      </c>
      <c r="E4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4"/>
  <sheetViews>
    <sheetView workbookViewId="0">
      <selection activeCell="A5" sqref="A5:XFD1048576"/>
    </sheetView>
  </sheetViews>
  <sheetFormatPr defaultColWidth="8.7109375" defaultRowHeight="15"/>
  <sheetData>
    <row r="1" spans="1:5">
      <c r="C1" t="s">
        <v>166</v>
      </c>
      <c r="D1" t="s">
        <v>259</v>
      </c>
      <c r="E1" t="s">
        <v>260</v>
      </c>
    </row>
    <row r="2" spans="1:5">
      <c r="A2" s="14" t="str">
        <f t="shared" ref="A2:A4" si="0">CONCATENATE("node",CEILING((ROW(A2)-1)/3,1))</f>
        <v>node1</v>
      </c>
      <c r="B2" s="19" t="s">
        <v>276</v>
      </c>
      <c r="C2" s="19">
        <v>0</v>
      </c>
      <c r="D2" s="19">
        <v>0</v>
      </c>
      <c r="E2" s="19">
        <v>0</v>
      </c>
    </row>
    <row r="3" spans="1:5">
      <c r="A3" s="14" t="str">
        <f t="shared" si="0"/>
        <v>node1</v>
      </c>
      <c r="B3" s="19" t="s">
        <v>277</v>
      </c>
      <c r="C3" s="19">
        <v>0</v>
      </c>
      <c r="D3" s="19">
        <v>0</v>
      </c>
      <c r="E3" s="19">
        <v>0</v>
      </c>
    </row>
    <row r="4" spans="1:5">
      <c r="A4" s="14" t="str">
        <f t="shared" si="0"/>
        <v>node1</v>
      </c>
      <c r="B4" s="19" t="s">
        <v>278</v>
      </c>
      <c r="C4" s="19">
        <v>0</v>
      </c>
      <c r="D4" s="19">
        <v>0</v>
      </c>
      <c r="E4" s="19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6"/>
  <sheetViews>
    <sheetView workbookViewId="0"/>
  </sheetViews>
  <sheetFormatPr defaultColWidth="8.7109375" defaultRowHeight="15"/>
  <cols>
    <col min="1" max="1" width="9.140625" style="10"/>
    <col min="3" max="3" width="12.28515625" bestFit="1" customWidth="1"/>
    <col min="4" max="4" width="9.85546875" bestFit="1" customWidth="1"/>
    <col min="5" max="5" width="14.42578125" bestFit="1" customWidth="1"/>
    <col min="6" max="6" width="15.7109375" bestFit="1" customWidth="1"/>
  </cols>
  <sheetData>
    <row r="1" spans="1:6">
      <c r="C1" t="s">
        <v>166</v>
      </c>
      <c r="D1" t="s">
        <v>260</v>
      </c>
      <c r="E1" t="s">
        <v>262</v>
      </c>
      <c r="F1" s="2" t="s">
        <v>290</v>
      </c>
    </row>
    <row r="2" spans="1:6">
      <c r="A2" s="14" t="str">
        <f>CONCATENATE("node",CEILING((ROW(A2)-1)/5,1))</f>
        <v>node1</v>
      </c>
      <c r="B2" t="s">
        <v>263</v>
      </c>
      <c r="C2">
        <v>0</v>
      </c>
      <c r="D2">
        <v>0</v>
      </c>
      <c r="E2">
        <v>0</v>
      </c>
      <c r="F2">
        <v>0</v>
      </c>
    </row>
    <row r="3" spans="1:6">
      <c r="A3" s="14" t="str">
        <f t="shared" ref="A3:A6" si="0">CONCATENATE("node",CEILING((ROW(A3)-1)/5,1))</f>
        <v>node1</v>
      </c>
      <c r="B3" t="s">
        <v>264</v>
      </c>
      <c r="C3">
        <v>0</v>
      </c>
      <c r="D3">
        <v>0</v>
      </c>
      <c r="E3">
        <v>0</v>
      </c>
      <c r="F3">
        <v>0</v>
      </c>
    </row>
    <row r="4" spans="1:6">
      <c r="A4" s="14" t="str">
        <f t="shared" si="0"/>
        <v>node1</v>
      </c>
      <c r="B4" t="s">
        <v>265</v>
      </c>
      <c r="C4">
        <v>0</v>
      </c>
      <c r="D4">
        <v>0</v>
      </c>
      <c r="E4">
        <v>0</v>
      </c>
      <c r="F4">
        <v>0</v>
      </c>
    </row>
    <row r="5" spans="1:6">
      <c r="A5" s="14" t="str">
        <f t="shared" si="0"/>
        <v>node1</v>
      </c>
      <c r="B5" t="s">
        <v>266</v>
      </c>
      <c r="C5">
        <v>0</v>
      </c>
      <c r="D5">
        <v>0</v>
      </c>
      <c r="E5">
        <v>0</v>
      </c>
      <c r="F5">
        <v>0</v>
      </c>
    </row>
    <row r="6" spans="1:6">
      <c r="A6" s="14" t="str">
        <f t="shared" si="0"/>
        <v>node1</v>
      </c>
      <c r="B6" t="s">
        <v>267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zoomScaleNormal="100" workbookViewId="0">
      <selection activeCell="A7" sqref="A7:B9"/>
    </sheetView>
  </sheetViews>
  <sheetFormatPr defaultColWidth="8.7109375" defaultRowHeight="15"/>
  <cols>
    <col min="1" max="1" width="25.5703125" bestFit="1" customWidth="1"/>
    <col min="2" max="2" width="10" bestFit="1" customWidth="1"/>
  </cols>
  <sheetData>
    <row r="1" spans="1:2">
      <c r="A1" s="10" t="s">
        <v>9</v>
      </c>
      <c r="B1" s="2">
        <v>0</v>
      </c>
    </row>
    <row r="2" spans="1:2">
      <c r="A2" s="10" t="s">
        <v>13</v>
      </c>
      <c r="B2" s="2">
        <v>0.5</v>
      </c>
    </row>
    <row r="3" spans="1:2">
      <c r="A3" s="10" t="s">
        <v>14</v>
      </c>
      <c r="B3" s="2">
        <v>0.1</v>
      </c>
    </row>
    <row r="4" spans="1:2">
      <c r="A4" s="10" t="s">
        <v>15</v>
      </c>
      <c r="B4" s="2">
        <v>0.9</v>
      </c>
    </row>
    <row r="5" spans="1:2">
      <c r="A5" s="10" t="s">
        <v>16</v>
      </c>
      <c r="B5" s="2">
        <v>0.14968999999999999</v>
      </c>
    </row>
    <row r="6" spans="1:2">
      <c r="A6" s="10" t="s">
        <v>23</v>
      </c>
      <c r="B6" s="2">
        <v>99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6"/>
  <sheetViews>
    <sheetView workbookViewId="0"/>
  </sheetViews>
  <sheetFormatPr defaultColWidth="8.7109375" defaultRowHeight="15"/>
  <cols>
    <col min="1" max="1" width="9.140625" style="10"/>
  </cols>
  <sheetData>
    <row r="1" spans="1:5">
      <c r="C1" t="s">
        <v>37</v>
      </c>
      <c r="D1" t="s">
        <v>38</v>
      </c>
      <c r="E1" t="s">
        <v>39</v>
      </c>
    </row>
    <row r="2" spans="1:5">
      <c r="A2" s="14" t="str">
        <f t="shared" ref="A2:A6" si="0">CONCATENATE("node",CEILING((ROW(A2)-1)/5,1))</f>
        <v>node1</v>
      </c>
      <c r="B2" t="s">
        <v>263</v>
      </c>
      <c r="C2">
        <v>0</v>
      </c>
      <c r="D2">
        <v>0</v>
      </c>
      <c r="E2">
        <v>0</v>
      </c>
    </row>
    <row r="3" spans="1:5">
      <c r="A3" s="14" t="str">
        <f t="shared" si="0"/>
        <v>node1</v>
      </c>
      <c r="B3" t="s">
        <v>264</v>
      </c>
      <c r="C3" s="10">
        <v>0</v>
      </c>
      <c r="D3" s="10">
        <v>0</v>
      </c>
      <c r="E3" s="10">
        <v>0</v>
      </c>
    </row>
    <row r="4" spans="1:5">
      <c r="A4" s="14" t="str">
        <f t="shared" si="0"/>
        <v>node1</v>
      </c>
      <c r="B4" t="s">
        <v>265</v>
      </c>
      <c r="C4" s="10">
        <v>0</v>
      </c>
      <c r="D4" s="10">
        <v>0</v>
      </c>
      <c r="E4" s="10">
        <v>0</v>
      </c>
    </row>
    <row r="5" spans="1:5">
      <c r="A5" s="14" t="str">
        <f t="shared" si="0"/>
        <v>node1</v>
      </c>
      <c r="B5" t="s">
        <v>266</v>
      </c>
      <c r="C5" s="10">
        <v>0</v>
      </c>
      <c r="D5" s="10">
        <v>0</v>
      </c>
      <c r="E5" s="10">
        <v>0</v>
      </c>
    </row>
    <row r="6" spans="1:5">
      <c r="A6" s="14" t="str">
        <f t="shared" si="0"/>
        <v>node1</v>
      </c>
      <c r="B6" t="s">
        <v>267</v>
      </c>
      <c r="C6" s="10">
        <v>0</v>
      </c>
      <c r="D6" s="10">
        <v>0</v>
      </c>
      <c r="E6" s="10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Z6"/>
  <sheetViews>
    <sheetView workbookViewId="0"/>
  </sheetViews>
  <sheetFormatPr defaultColWidth="8.7109375" defaultRowHeight="15"/>
  <cols>
    <col min="1" max="1" width="9.140625" style="10"/>
  </cols>
  <sheetData>
    <row r="1" spans="1:26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 s="14" t="str">
        <f t="shared" ref="A2:A6" si="0">CONCATENATE("node",CEILING((ROW(A2)-1)/5,1))</f>
        <v>node1</v>
      </c>
      <c r="B2" t="s">
        <v>263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</row>
    <row r="3" spans="1:26">
      <c r="A3" s="14" t="str">
        <f t="shared" si="0"/>
        <v>node1</v>
      </c>
      <c r="B3" t="s">
        <v>264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</row>
    <row r="4" spans="1:26">
      <c r="A4" s="14" t="str">
        <f t="shared" si="0"/>
        <v>node1</v>
      </c>
      <c r="B4" t="s">
        <v>265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</row>
    <row r="5" spans="1:26">
      <c r="A5" s="14" t="str">
        <f t="shared" si="0"/>
        <v>node1</v>
      </c>
      <c r="B5" t="s">
        <v>266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>
      <c r="A6" s="14" t="str">
        <f t="shared" si="0"/>
        <v>node1</v>
      </c>
      <c r="B6" t="s">
        <v>267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13"/>
  <sheetViews>
    <sheetView workbookViewId="0"/>
  </sheetViews>
  <sheetFormatPr defaultColWidth="8.7109375" defaultRowHeight="15"/>
  <sheetData>
    <row r="1" spans="1:6">
      <c r="B1" t="s">
        <v>118</v>
      </c>
      <c r="C1" t="s">
        <v>119</v>
      </c>
      <c r="D1" t="s">
        <v>120</v>
      </c>
      <c r="E1" t="s">
        <v>121</v>
      </c>
      <c r="F1" t="s">
        <v>122</v>
      </c>
    </row>
    <row r="2" spans="1:6">
      <c r="A2" t="s">
        <v>24</v>
      </c>
      <c r="B2">
        <v>0</v>
      </c>
      <c r="C2" s="10">
        <v>0</v>
      </c>
      <c r="D2" s="10">
        <v>0</v>
      </c>
      <c r="E2" s="10">
        <v>0</v>
      </c>
      <c r="F2" s="10">
        <v>0</v>
      </c>
    </row>
    <row r="3" spans="1:6">
      <c r="A3" t="s">
        <v>25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>
      <c r="A4" t="s">
        <v>26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t="s">
        <v>27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t="s">
        <v>28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t="s">
        <v>29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t="s">
        <v>30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</row>
    <row r="9" spans="1:6">
      <c r="A9" t="s">
        <v>31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>
      <c r="A10" t="s">
        <v>32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>
      <c r="A11" t="s">
        <v>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</row>
    <row r="12" spans="1:6">
      <c r="A12" t="s">
        <v>34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>
      <c r="A13" t="s">
        <v>35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2"/>
  <sheetViews>
    <sheetView workbookViewId="0"/>
  </sheetViews>
  <sheetFormatPr defaultColWidth="8.7109375" defaultRowHeight="15"/>
  <cols>
    <col min="1" max="1" width="9.140625" style="10"/>
    <col min="5" max="5" width="9.140625" style="19"/>
  </cols>
  <sheetData>
    <row r="1" spans="1:6">
      <c r="B1" s="10" t="s">
        <v>113</v>
      </c>
      <c r="C1" s="10" t="s">
        <v>115</v>
      </c>
      <c r="D1" s="10" t="s">
        <v>116</v>
      </c>
      <c r="E1" s="19" t="s">
        <v>726</v>
      </c>
      <c r="F1" s="10" t="s">
        <v>117</v>
      </c>
    </row>
    <row r="2" spans="1:6">
      <c r="A2" s="10" t="s">
        <v>353</v>
      </c>
      <c r="B2">
        <v>-999</v>
      </c>
      <c r="C2" s="10">
        <v>-999</v>
      </c>
      <c r="D2" s="10">
        <v>-999</v>
      </c>
      <c r="E2" s="19">
        <v>-999</v>
      </c>
      <c r="F2" s="10">
        <v>-999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19"/>
  <sheetViews>
    <sheetView topLeftCell="A4" workbookViewId="0">
      <selection activeCell="A4" sqref="A4"/>
    </sheetView>
  </sheetViews>
  <sheetFormatPr defaultColWidth="8.7109375" defaultRowHeight="15"/>
  <cols>
    <col min="1" max="1" width="22.7109375" customWidth="1"/>
  </cols>
  <sheetData>
    <row r="1" spans="1:2">
      <c r="A1" t="s">
        <v>220</v>
      </c>
      <c r="B1">
        <v>0.9</v>
      </c>
    </row>
    <row r="2" spans="1:2">
      <c r="A2" t="s">
        <v>221</v>
      </c>
      <c r="B2" s="10">
        <v>0.9</v>
      </c>
    </row>
    <row r="3" spans="1:2">
      <c r="A3" t="s">
        <v>222</v>
      </c>
      <c r="B3">
        <v>1E-3</v>
      </c>
    </row>
    <row r="4" spans="1:2">
      <c r="A4" t="s">
        <v>223</v>
      </c>
      <c r="B4">
        <v>0.45</v>
      </c>
    </row>
    <row r="5" spans="1:2">
      <c r="A5" t="s">
        <v>224</v>
      </c>
      <c r="B5">
        <v>0.45</v>
      </c>
    </row>
    <row r="6" spans="1:2">
      <c r="A6" t="s">
        <v>227</v>
      </c>
      <c r="B6">
        <v>21</v>
      </c>
    </row>
    <row r="7" spans="1:2">
      <c r="A7" t="s">
        <v>228</v>
      </c>
      <c r="B7">
        <v>7</v>
      </c>
    </row>
    <row r="8" spans="1:2">
      <c r="A8" t="s">
        <v>229</v>
      </c>
      <c r="B8">
        <v>9</v>
      </c>
    </row>
    <row r="9" spans="1:2">
      <c r="A9" t="s">
        <v>230</v>
      </c>
      <c r="B9">
        <v>19</v>
      </c>
    </row>
    <row r="10" spans="1:2">
      <c r="A10" t="s">
        <v>225</v>
      </c>
      <c r="B10">
        <v>0.2</v>
      </c>
    </row>
    <row r="11" spans="1:2">
      <c r="A11" t="s">
        <v>231</v>
      </c>
      <c r="B11">
        <v>0.73</v>
      </c>
    </row>
    <row r="12" spans="1:2">
      <c r="A12" t="s">
        <v>232</v>
      </c>
      <c r="B12">
        <v>0.32</v>
      </c>
    </row>
    <row r="13" spans="1:2">
      <c r="A13" t="s">
        <v>233</v>
      </c>
      <c r="B13">
        <v>0.9</v>
      </c>
    </row>
    <row r="14" spans="1:2">
      <c r="A14" t="s">
        <v>234</v>
      </c>
      <c r="B14">
        <v>0.73</v>
      </c>
    </row>
    <row r="15" spans="1:2">
      <c r="A15" t="s">
        <v>235</v>
      </c>
      <c r="B15">
        <v>0.9</v>
      </c>
    </row>
    <row r="16" spans="1:2">
      <c r="A16" t="s">
        <v>236</v>
      </c>
      <c r="B16">
        <v>0.15859999999999999</v>
      </c>
    </row>
    <row r="17" spans="1:2">
      <c r="A17" t="s">
        <v>237</v>
      </c>
      <c r="B17">
        <v>2.5375999999999999</v>
      </c>
    </row>
    <row r="18" spans="1:2">
      <c r="A18" t="s">
        <v>238</v>
      </c>
      <c r="B18">
        <v>15</v>
      </c>
    </row>
    <row r="19" spans="1:2" ht="14.25" customHeight="1">
      <c r="A19" t="s">
        <v>239</v>
      </c>
      <c r="B19">
        <v>16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B5"/>
  <sheetViews>
    <sheetView workbookViewId="0"/>
  </sheetViews>
  <sheetFormatPr defaultColWidth="8.7109375" defaultRowHeight="15"/>
  <cols>
    <col min="1" max="1" width="33.140625" bestFit="1" customWidth="1"/>
  </cols>
  <sheetData>
    <row r="1" spans="1:2">
      <c r="A1" t="s">
        <v>240</v>
      </c>
      <c r="B1">
        <v>0.136492</v>
      </c>
    </row>
    <row r="2" spans="1:2">
      <c r="A2" t="s">
        <v>241</v>
      </c>
      <c r="B2">
        <v>2.6999999999999999E-5</v>
      </c>
    </row>
    <row r="3" spans="1:2">
      <c r="A3" t="s">
        <v>242</v>
      </c>
      <c r="B3">
        <v>200</v>
      </c>
    </row>
    <row r="4" spans="1:2">
      <c r="A4" t="s">
        <v>243</v>
      </c>
      <c r="B4">
        <v>244894</v>
      </c>
    </row>
    <row r="5" spans="1:2">
      <c r="A5" t="s">
        <v>244</v>
      </c>
      <c r="B5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12"/>
  <sheetViews>
    <sheetView tabSelected="1" workbookViewId="0">
      <selection activeCell="B9" sqref="B9"/>
    </sheetView>
  </sheetViews>
  <sheetFormatPr defaultColWidth="8.7109375" defaultRowHeight="15"/>
  <cols>
    <col min="1" max="1" width="20.5703125" customWidth="1"/>
  </cols>
  <sheetData>
    <row r="1" spans="1:2">
      <c r="A1" t="s">
        <v>220</v>
      </c>
      <c r="B1">
        <v>0.9</v>
      </c>
    </row>
    <row r="2" spans="1:2">
      <c r="A2" t="s">
        <v>221</v>
      </c>
      <c r="B2">
        <v>0.9</v>
      </c>
    </row>
    <row r="3" spans="1:2">
      <c r="A3" t="s">
        <v>222</v>
      </c>
      <c r="B3">
        <v>1E-3</v>
      </c>
    </row>
    <row r="4" spans="1:2">
      <c r="A4" t="s">
        <v>223</v>
      </c>
      <c r="B4">
        <v>0.3</v>
      </c>
    </row>
    <row r="5" spans="1:2">
      <c r="A5" t="s">
        <v>224</v>
      </c>
      <c r="B5">
        <v>0.3</v>
      </c>
    </row>
    <row r="6" spans="1:2">
      <c r="A6" t="s">
        <v>225</v>
      </c>
      <c r="B6">
        <v>0.3</v>
      </c>
    </row>
    <row r="7" spans="1:2">
      <c r="A7" t="s">
        <v>226</v>
      </c>
      <c r="B7">
        <v>500</v>
      </c>
    </row>
    <row r="8" spans="1:2">
      <c r="A8" s="19" t="s">
        <v>744</v>
      </c>
      <c r="B8">
        <v>0</v>
      </c>
    </row>
    <row r="9" spans="1:2">
      <c r="A9" s="19" t="s">
        <v>745</v>
      </c>
      <c r="B9">
        <v>25</v>
      </c>
    </row>
    <row r="10" spans="1:2">
      <c r="A10" s="19" t="s">
        <v>746</v>
      </c>
      <c r="B10">
        <v>20</v>
      </c>
    </row>
    <row r="11" spans="1:2">
      <c r="A11" s="39" t="s">
        <v>713</v>
      </c>
      <c r="B11" s="39">
        <v>0</v>
      </c>
    </row>
    <row r="12" spans="1:2">
      <c r="A12" s="39" t="s">
        <v>6</v>
      </c>
      <c r="B12" s="39">
        <v>0</v>
      </c>
    </row>
  </sheetData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8.7109375" defaultRowHeight="15"/>
  <cols>
    <col min="1" max="1" width="18.5703125" customWidth="1"/>
    <col min="2" max="2" width="19.42578125" customWidth="1"/>
  </cols>
  <sheetData>
    <row r="1" spans="1:2">
      <c r="A1" s="19" t="s">
        <v>749</v>
      </c>
      <c r="B1" s="25">
        <v>5.0400000000003634E-6</v>
      </c>
    </row>
    <row r="2" spans="1:2">
      <c r="A2" s="19" t="s">
        <v>750</v>
      </c>
      <c r="B2" s="25">
        <v>-2.9988000000000627E-3</v>
      </c>
    </row>
    <row r="3" spans="1:2">
      <c r="A3" s="19" t="s">
        <v>751</v>
      </c>
      <c r="B3" s="25">
        <v>0.44629326000003433</v>
      </c>
    </row>
    <row r="4" spans="1:2">
      <c r="A4" s="19" t="s">
        <v>752</v>
      </c>
      <c r="B4" s="25">
        <v>-6.7000000000000002E-3</v>
      </c>
    </row>
    <row r="5" spans="1:2">
      <c r="A5" s="19" t="s">
        <v>753</v>
      </c>
      <c r="B5" s="25">
        <v>2.35</v>
      </c>
    </row>
    <row r="6" spans="1:2">
      <c r="A6" s="19" t="s">
        <v>754</v>
      </c>
      <c r="B6" s="25">
        <v>4944.24</v>
      </c>
    </row>
    <row r="7" spans="1:2">
      <c r="A7" s="19" t="s">
        <v>755</v>
      </c>
      <c r="B7" s="25">
        <v>24500</v>
      </c>
    </row>
    <row r="8" spans="1:2">
      <c r="A8" s="19" t="s">
        <v>756</v>
      </c>
      <c r="B8" s="25">
        <v>8.3140000000000001</v>
      </c>
    </row>
    <row r="9" spans="1:2">
      <c r="A9" t="s">
        <v>748</v>
      </c>
      <c r="B9">
        <v>0</v>
      </c>
    </row>
    <row r="10" spans="1:2">
      <c r="A10" s="19" t="s">
        <v>747</v>
      </c>
      <c r="B10">
        <v>200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D4"/>
  <sheetViews>
    <sheetView workbookViewId="0"/>
  </sheetViews>
  <sheetFormatPr defaultColWidth="8.7109375" defaultRowHeight="15"/>
  <cols>
    <col min="1" max="1" width="9.140625" style="10"/>
  </cols>
  <sheetData>
    <row r="1" spans="1:4">
      <c r="C1" t="s">
        <v>43</v>
      </c>
      <c r="D1" t="s">
        <v>44</v>
      </c>
    </row>
    <row r="2" spans="1:4">
      <c r="A2" s="10" t="s">
        <v>353</v>
      </c>
      <c r="B2" t="s">
        <v>45</v>
      </c>
      <c r="C2">
        <v>0.31</v>
      </c>
      <c r="D2">
        <v>3261.37</v>
      </c>
    </row>
    <row r="3" spans="1:4">
      <c r="A3" s="10" t="s">
        <v>353</v>
      </c>
      <c r="B3" t="s">
        <v>46</v>
      </c>
      <c r="C3">
        <v>0.39</v>
      </c>
      <c r="D3">
        <v>2087.6</v>
      </c>
    </row>
    <row r="4" spans="1:4">
      <c r="A4" s="10" t="s">
        <v>353</v>
      </c>
      <c r="B4" t="s">
        <v>47</v>
      </c>
      <c r="C4">
        <v>0.27</v>
      </c>
      <c r="D4">
        <v>2087.6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3"/>
  <sheetViews>
    <sheetView workbookViewId="0"/>
  </sheetViews>
  <sheetFormatPr defaultColWidth="8.7109375" defaultRowHeight="15"/>
  <cols>
    <col min="1" max="1" width="9.140625" style="10"/>
  </cols>
  <sheetData>
    <row r="1" spans="1:6">
      <c r="C1" t="s">
        <v>43</v>
      </c>
      <c r="D1" t="s">
        <v>44</v>
      </c>
      <c r="E1" t="s">
        <v>48</v>
      </c>
      <c r="F1" t="s">
        <v>49</v>
      </c>
    </row>
    <row r="2" spans="1:6">
      <c r="A2" s="10" t="s">
        <v>353</v>
      </c>
      <c r="B2" t="s">
        <v>50</v>
      </c>
      <c r="C2">
        <v>1.29</v>
      </c>
      <c r="D2">
        <v>389.91</v>
      </c>
      <c r="E2">
        <v>0.63</v>
      </c>
      <c r="F2">
        <v>0.57999999999999996</v>
      </c>
    </row>
    <row r="3" spans="1:6">
      <c r="A3" s="10" t="s">
        <v>353</v>
      </c>
      <c r="B3" t="s">
        <v>51</v>
      </c>
      <c r="C3">
        <v>1.29</v>
      </c>
      <c r="D3">
        <v>136.09</v>
      </c>
      <c r="E3">
        <v>0.9</v>
      </c>
      <c r="F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2"/>
  <sheetViews>
    <sheetView zoomScale="85" zoomScaleNormal="85" workbookViewId="0">
      <selection activeCell="G18" sqref="G18"/>
    </sheetView>
  </sheetViews>
  <sheetFormatPr defaultColWidth="9.140625" defaultRowHeight="15"/>
  <cols>
    <col min="1" max="1" width="7.5703125" style="10" bestFit="1" customWidth="1"/>
    <col min="2" max="2" width="13.85546875" style="10" bestFit="1" customWidth="1"/>
    <col min="3" max="3" width="16.7109375" style="10" bestFit="1" customWidth="1"/>
    <col min="4" max="4" width="12.7109375" style="10" bestFit="1" customWidth="1"/>
    <col min="5" max="5" width="11.140625" style="10" bestFit="1" customWidth="1"/>
    <col min="6" max="6" width="12.28515625" style="10" bestFit="1" customWidth="1"/>
    <col min="7" max="7" width="18" style="10" bestFit="1" customWidth="1"/>
    <col min="8" max="8" width="21.5703125" style="10" bestFit="1" customWidth="1"/>
    <col min="9" max="9" width="18.28515625" style="10" bestFit="1" customWidth="1"/>
    <col min="10" max="10" width="18.140625" style="10" bestFit="1" customWidth="1"/>
    <col min="11" max="11" width="20.5703125" style="10" bestFit="1" customWidth="1"/>
    <col min="12" max="12" width="21.42578125" style="10" bestFit="1" customWidth="1"/>
    <col min="13" max="16384" width="9.140625" style="10"/>
  </cols>
  <sheetData>
    <row r="1" spans="1:8">
      <c r="B1" s="39" t="s">
        <v>841</v>
      </c>
      <c r="C1" s="39" t="s">
        <v>837</v>
      </c>
      <c r="D1" s="39" t="s">
        <v>838</v>
      </c>
      <c r="E1" s="39" t="s">
        <v>839</v>
      </c>
      <c r="F1" s="39" t="s">
        <v>40</v>
      </c>
      <c r="G1" s="39" t="s">
        <v>811</v>
      </c>
      <c r="H1" s="39" t="s">
        <v>0</v>
      </c>
    </row>
    <row r="2" spans="1:8">
      <c r="A2" s="10" t="s">
        <v>353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3"/>
  <sheetViews>
    <sheetView workbookViewId="0"/>
  </sheetViews>
  <sheetFormatPr defaultColWidth="8.7109375" defaultRowHeight="15"/>
  <cols>
    <col min="1" max="1" width="9.140625" style="10"/>
  </cols>
  <sheetData>
    <row r="1" spans="1:6">
      <c r="C1" t="s">
        <v>55</v>
      </c>
      <c r="D1" t="s">
        <v>56</v>
      </c>
      <c r="E1" t="s">
        <v>57</v>
      </c>
      <c r="F1" t="s">
        <v>58</v>
      </c>
    </row>
    <row r="2" spans="1:6">
      <c r="A2" s="10" t="s">
        <v>353</v>
      </c>
      <c r="B2" t="s">
        <v>50</v>
      </c>
      <c r="C2">
        <v>0.25</v>
      </c>
      <c r="D2">
        <v>0.25</v>
      </c>
      <c r="E2">
        <v>0.25</v>
      </c>
      <c r="F2">
        <v>0.25</v>
      </c>
    </row>
    <row r="3" spans="1:6">
      <c r="A3" s="10" t="s">
        <v>353</v>
      </c>
      <c r="B3" t="s">
        <v>51</v>
      </c>
      <c r="C3">
        <v>0.25</v>
      </c>
      <c r="D3">
        <v>0.25</v>
      </c>
      <c r="E3">
        <v>0.25</v>
      </c>
      <c r="F3">
        <v>0.25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/>
  </sheetViews>
  <sheetFormatPr defaultColWidth="9.140625" defaultRowHeight="15"/>
  <cols>
    <col min="1" max="16384" width="9.140625" style="19"/>
  </cols>
  <sheetData>
    <row r="1" spans="1:26"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</row>
    <row r="2" spans="1:26">
      <c r="A2" s="19" t="s">
        <v>24</v>
      </c>
      <c r="B2" s="19" t="s">
        <v>37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</row>
    <row r="3" spans="1:26">
      <c r="A3" s="19" t="s">
        <v>25</v>
      </c>
      <c r="B3" s="19" t="s">
        <v>37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pans="1:26">
      <c r="A4" s="19" t="s">
        <v>26</v>
      </c>
      <c r="B4" s="19" t="s">
        <v>37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pans="1:26">
      <c r="A5" s="19" t="s">
        <v>27</v>
      </c>
      <c r="B5" s="19" t="s">
        <v>37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pans="1:26">
      <c r="A6" s="19" t="s">
        <v>28</v>
      </c>
      <c r="B6" s="19" t="s">
        <v>37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pans="1:26">
      <c r="A7" s="19" t="s">
        <v>29</v>
      </c>
      <c r="B7" s="19" t="s">
        <v>37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</row>
    <row r="8" spans="1:26">
      <c r="A8" s="19" t="s">
        <v>30</v>
      </c>
      <c r="B8" s="19" t="s">
        <v>37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</row>
    <row r="9" spans="1:26">
      <c r="A9" s="19" t="s">
        <v>31</v>
      </c>
      <c r="B9" s="19" t="s">
        <v>37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</row>
    <row r="10" spans="1:26">
      <c r="A10" s="19" t="s">
        <v>32</v>
      </c>
      <c r="B10" s="19" t="s">
        <v>37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</row>
    <row r="11" spans="1:26">
      <c r="A11" s="19" t="s">
        <v>33</v>
      </c>
      <c r="B11" s="19" t="s">
        <v>37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</row>
    <row r="12" spans="1:26">
      <c r="A12" s="19" t="s">
        <v>34</v>
      </c>
      <c r="B12" s="19" t="s">
        <v>37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</row>
    <row r="13" spans="1:26">
      <c r="A13" s="19" t="s">
        <v>35</v>
      </c>
      <c r="B13" s="19" t="s">
        <v>37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</row>
    <row r="14" spans="1:26">
      <c r="A14" s="19" t="s">
        <v>24</v>
      </c>
      <c r="B14" s="19" t="s">
        <v>38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</row>
    <row r="15" spans="1:26">
      <c r="A15" s="19" t="s">
        <v>25</v>
      </c>
      <c r="B15" s="19" t="s">
        <v>38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</row>
    <row r="16" spans="1:26">
      <c r="A16" s="19" t="s">
        <v>26</v>
      </c>
      <c r="B16" s="19" t="s">
        <v>38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</row>
    <row r="17" spans="1:26">
      <c r="A17" s="19" t="s">
        <v>27</v>
      </c>
      <c r="B17" s="19" t="s">
        <v>38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</row>
    <row r="18" spans="1:26">
      <c r="A18" s="19" t="s">
        <v>28</v>
      </c>
      <c r="B18" s="19" t="s">
        <v>38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</row>
    <row r="19" spans="1:26">
      <c r="A19" s="19" t="s">
        <v>29</v>
      </c>
      <c r="B19" s="19" t="s">
        <v>38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</row>
    <row r="20" spans="1:26">
      <c r="A20" s="19" t="s">
        <v>30</v>
      </c>
      <c r="B20" s="19" t="s">
        <v>38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</row>
    <row r="21" spans="1:26">
      <c r="A21" s="19" t="s">
        <v>31</v>
      </c>
      <c r="B21" s="19" t="s">
        <v>38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</row>
    <row r="22" spans="1:26">
      <c r="A22" s="19" t="s">
        <v>32</v>
      </c>
      <c r="B22" s="19" t="s">
        <v>38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</row>
    <row r="23" spans="1:26">
      <c r="A23" s="19" t="s">
        <v>33</v>
      </c>
      <c r="B23" s="19" t="s">
        <v>38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</row>
    <row r="24" spans="1:26">
      <c r="A24" s="19" t="s">
        <v>34</v>
      </c>
      <c r="B24" s="19" t="s">
        <v>38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</row>
    <row r="25" spans="1:26">
      <c r="A25" s="19" t="s">
        <v>35</v>
      </c>
      <c r="B25" s="19" t="s">
        <v>38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</row>
    <row r="26" spans="1:26">
      <c r="A26" s="19" t="s">
        <v>24</v>
      </c>
      <c r="B26" s="19" t="s">
        <v>39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</row>
    <row r="27" spans="1:26">
      <c r="A27" s="19" t="s">
        <v>25</v>
      </c>
      <c r="B27" s="19" t="s">
        <v>39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</row>
    <row r="28" spans="1:26">
      <c r="A28" s="19" t="s">
        <v>26</v>
      </c>
      <c r="B28" s="19" t="s">
        <v>39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</row>
    <row r="29" spans="1:26">
      <c r="A29" s="19" t="s">
        <v>27</v>
      </c>
      <c r="B29" s="19" t="s">
        <v>39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</row>
    <row r="30" spans="1:26">
      <c r="A30" s="19" t="s">
        <v>28</v>
      </c>
      <c r="B30" s="19" t="s">
        <v>39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</row>
    <row r="31" spans="1:26">
      <c r="A31" s="19" t="s">
        <v>29</v>
      </c>
      <c r="B31" s="19" t="s">
        <v>39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</row>
    <row r="32" spans="1:26">
      <c r="A32" s="19" t="s">
        <v>30</v>
      </c>
      <c r="B32" s="19" t="s">
        <v>39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</row>
    <row r="33" spans="1:26">
      <c r="A33" s="19" t="s">
        <v>31</v>
      </c>
      <c r="B33" s="19" t="s">
        <v>39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</row>
    <row r="34" spans="1:26">
      <c r="A34" s="19" t="s">
        <v>32</v>
      </c>
      <c r="B34" s="19" t="s">
        <v>39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</row>
    <row r="35" spans="1:26">
      <c r="A35" s="19" t="s">
        <v>33</v>
      </c>
      <c r="B35" s="19" t="s">
        <v>39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</row>
    <row r="36" spans="1:26">
      <c r="A36" s="19" t="s">
        <v>34</v>
      </c>
      <c r="B36" s="19" t="s">
        <v>39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</row>
    <row r="37" spans="1:26">
      <c r="A37" s="19" t="s">
        <v>35</v>
      </c>
      <c r="B37" s="19" t="s">
        <v>39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F14" sqref="F14"/>
    </sheetView>
  </sheetViews>
  <sheetFormatPr defaultColWidth="9.140625" defaultRowHeight="15"/>
  <cols>
    <col min="1" max="2" width="9.140625" style="19"/>
    <col min="3" max="3" width="12.85546875" style="19" bestFit="1" customWidth="1"/>
    <col min="4" max="4" width="8.42578125" style="19" bestFit="1" customWidth="1"/>
    <col min="5" max="16384" width="9.140625" style="19"/>
  </cols>
  <sheetData>
    <row r="1" spans="1:4">
      <c r="A1" s="26"/>
      <c r="B1" s="26"/>
      <c r="C1" s="25" t="s">
        <v>728</v>
      </c>
      <c r="D1" s="25" t="s">
        <v>729</v>
      </c>
    </row>
    <row r="2" spans="1:4">
      <c r="A2" s="26" t="s">
        <v>24</v>
      </c>
      <c r="B2" s="26" t="s">
        <v>730</v>
      </c>
      <c r="C2" s="25">
        <v>0</v>
      </c>
      <c r="D2" s="25">
        <v>0</v>
      </c>
    </row>
    <row r="3" spans="1:4">
      <c r="A3" s="26" t="s">
        <v>24</v>
      </c>
      <c r="B3" s="26" t="s">
        <v>731</v>
      </c>
      <c r="C3" s="25">
        <v>0</v>
      </c>
      <c r="D3" s="25">
        <v>0</v>
      </c>
    </row>
    <row r="4" spans="1:4">
      <c r="A4" s="26" t="s">
        <v>24</v>
      </c>
      <c r="B4" s="26" t="s">
        <v>732</v>
      </c>
      <c r="C4" s="25">
        <v>0</v>
      </c>
      <c r="D4" s="25">
        <v>0</v>
      </c>
    </row>
    <row r="5" spans="1:4">
      <c r="A5" s="26" t="s">
        <v>25</v>
      </c>
      <c r="B5" s="26" t="s">
        <v>730</v>
      </c>
      <c r="C5" s="25">
        <v>0</v>
      </c>
      <c r="D5" s="25">
        <v>0</v>
      </c>
    </row>
    <row r="6" spans="1:4">
      <c r="A6" s="26" t="s">
        <v>25</v>
      </c>
      <c r="B6" s="26" t="s">
        <v>731</v>
      </c>
      <c r="C6" s="25">
        <v>0</v>
      </c>
      <c r="D6" s="25">
        <v>0</v>
      </c>
    </row>
    <row r="7" spans="1:4">
      <c r="A7" s="26" t="s">
        <v>25</v>
      </c>
      <c r="B7" s="26" t="s">
        <v>732</v>
      </c>
      <c r="C7" s="25">
        <v>0</v>
      </c>
      <c r="D7" s="25">
        <v>0</v>
      </c>
    </row>
    <row r="8" spans="1:4">
      <c r="A8" s="26" t="s">
        <v>26</v>
      </c>
      <c r="B8" s="26" t="s">
        <v>730</v>
      </c>
      <c r="C8" s="25">
        <v>0</v>
      </c>
      <c r="D8" s="25">
        <v>0</v>
      </c>
    </row>
    <row r="9" spans="1:4">
      <c r="A9" s="26" t="s">
        <v>26</v>
      </c>
      <c r="B9" s="26" t="s">
        <v>731</v>
      </c>
      <c r="C9" s="25">
        <v>0</v>
      </c>
      <c r="D9" s="25">
        <v>0</v>
      </c>
    </row>
    <row r="10" spans="1:4">
      <c r="A10" s="26" t="s">
        <v>26</v>
      </c>
      <c r="B10" s="26" t="s">
        <v>732</v>
      </c>
      <c r="C10" s="25">
        <v>0</v>
      </c>
      <c r="D10" s="25">
        <v>0</v>
      </c>
    </row>
    <row r="11" spans="1:4">
      <c r="A11" s="26" t="s">
        <v>27</v>
      </c>
      <c r="B11" s="26" t="s">
        <v>730</v>
      </c>
      <c r="C11" s="25">
        <v>0</v>
      </c>
      <c r="D11" s="25">
        <v>0</v>
      </c>
    </row>
    <row r="12" spans="1:4">
      <c r="A12" s="26" t="s">
        <v>27</v>
      </c>
      <c r="B12" s="26" t="s">
        <v>731</v>
      </c>
      <c r="C12" s="25">
        <v>0</v>
      </c>
      <c r="D12" s="25">
        <v>0</v>
      </c>
    </row>
    <row r="13" spans="1:4">
      <c r="A13" s="26" t="s">
        <v>27</v>
      </c>
      <c r="B13" s="26" t="s">
        <v>732</v>
      </c>
      <c r="C13" s="25">
        <v>0</v>
      </c>
      <c r="D13" s="25">
        <v>0</v>
      </c>
    </row>
    <row r="14" spans="1:4">
      <c r="A14" s="26" t="s">
        <v>28</v>
      </c>
      <c r="B14" s="26" t="s">
        <v>730</v>
      </c>
      <c r="C14" s="25">
        <v>0</v>
      </c>
      <c r="D14" s="25">
        <v>0</v>
      </c>
    </row>
    <row r="15" spans="1:4">
      <c r="A15" s="26" t="s">
        <v>28</v>
      </c>
      <c r="B15" s="26" t="s">
        <v>731</v>
      </c>
      <c r="C15" s="25">
        <v>0</v>
      </c>
      <c r="D15" s="25">
        <v>0</v>
      </c>
    </row>
    <row r="16" spans="1:4">
      <c r="A16" s="26" t="s">
        <v>28</v>
      </c>
      <c r="B16" s="26" t="s">
        <v>732</v>
      </c>
      <c r="C16" s="25">
        <v>0</v>
      </c>
      <c r="D16" s="25">
        <v>0</v>
      </c>
    </row>
    <row r="17" spans="1:4">
      <c r="A17" s="26" t="s">
        <v>29</v>
      </c>
      <c r="B17" s="26" t="s">
        <v>730</v>
      </c>
      <c r="C17" s="25">
        <v>0</v>
      </c>
      <c r="D17" s="25">
        <v>0</v>
      </c>
    </row>
    <row r="18" spans="1:4">
      <c r="A18" s="26" t="s">
        <v>29</v>
      </c>
      <c r="B18" s="26" t="s">
        <v>731</v>
      </c>
      <c r="C18" s="25">
        <v>0</v>
      </c>
      <c r="D18" s="25">
        <v>0</v>
      </c>
    </row>
    <row r="19" spans="1:4">
      <c r="A19" s="26" t="s">
        <v>29</v>
      </c>
      <c r="B19" s="26" t="s">
        <v>732</v>
      </c>
      <c r="C19" s="25">
        <v>0</v>
      </c>
      <c r="D19" s="25">
        <v>0</v>
      </c>
    </row>
    <row r="20" spans="1:4">
      <c r="A20" s="26" t="s">
        <v>30</v>
      </c>
      <c r="B20" s="26" t="s">
        <v>730</v>
      </c>
      <c r="C20" s="25">
        <v>0</v>
      </c>
      <c r="D20" s="25">
        <v>0</v>
      </c>
    </row>
    <row r="21" spans="1:4">
      <c r="A21" s="26" t="s">
        <v>30</v>
      </c>
      <c r="B21" s="26" t="s">
        <v>731</v>
      </c>
      <c r="C21" s="25">
        <v>0</v>
      </c>
      <c r="D21" s="25">
        <v>0</v>
      </c>
    </row>
    <row r="22" spans="1:4">
      <c r="A22" s="26" t="s">
        <v>30</v>
      </c>
      <c r="B22" s="26" t="s">
        <v>732</v>
      </c>
      <c r="C22" s="25">
        <v>0</v>
      </c>
      <c r="D22" s="25">
        <v>0</v>
      </c>
    </row>
    <row r="23" spans="1:4">
      <c r="A23" s="26" t="s">
        <v>31</v>
      </c>
      <c r="B23" s="26" t="s">
        <v>730</v>
      </c>
      <c r="C23" s="25">
        <v>0</v>
      </c>
      <c r="D23" s="25">
        <v>0</v>
      </c>
    </row>
    <row r="24" spans="1:4">
      <c r="A24" s="26" t="s">
        <v>31</v>
      </c>
      <c r="B24" s="26" t="s">
        <v>731</v>
      </c>
      <c r="C24" s="25">
        <v>0</v>
      </c>
      <c r="D24" s="25">
        <v>0</v>
      </c>
    </row>
    <row r="25" spans="1:4">
      <c r="A25" s="26" t="s">
        <v>31</v>
      </c>
      <c r="B25" s="26" t="s">
        <v>732</v>
      </c>
      <c r="C25" s="25">
        <v>0</v>
      </c>
      <c r="D25" s="25">
        <v>0</v>
      </c>
    </row>
    <row r="26" spans="1:4">
      <c r="A26" s="26" t="s">
        <v>32</v>
      </c>
      <c r="B26" s="26" t="s">
        <v>730</v>
      </c>
      <c r="C26" s="25">
        <v>0</v>
      </c>
      <c r="D26" s="25">
        <v>0</v>
      </c>
    </row>
    <row r="27" spans="1:4">
      <c r="A27" s="26" t="s">
        <v>32</v>
      </c>
      <c r="B27" s="26" t="s">
        <v>731</v>
      </c>
      <c r="C27" s="25">
        <v>0</v>
      </c>
      <c r="D27" s="25">
        <v>0</v>
      </c>
    </row>
    <row r="28" spans="1:4">
      <c r="A28" s="26" t="s">
        <v>32</v>
      </c>
      <c r="B28" s="26" t="s">
        <v>732</v>
      </c>
      <c r="C28" s="25">
        <v>0</v>
      </c>
      <c r="D28" s="25">
        <v>0</v>
      </c>
    </row>
    <row r="29" spans="1:4">
      <c r="A29" s="26" t="s">
        <v>33</v>
      </c>
      <c r="B29" s="26" t="s">
        <v>730</v>
      </c>
      <c r="C29" s="25">
        <v>0</v>
      </c>
      <c r="D29" s="25">
        <v>0</v>
      </c>
    </row>
    <row r="30" spans="1:4">
      <c r="A30" s="26" t="s">
        <v>33</v>
      </c>
      <c r="B30" s="26" t="s">
        <v>731</v>
      </c>
      <c r="C30" s="25">
        <v>0</v>
      </c>
      <c r="D30" s="25">
        <v>0</v>
      </c>
    </row>
    <row r="31" spans="1:4">
      <c r="A31" s="26" t="s">
        <v>33</v>
      </c>
      <c r="B31" s="26" t="s">
        <v>732</v>
      </c>
      <c r="C31" s="25">
        <v>0</v>
      </c>
      <c r="D31" s="25">
        <v>0</v>
      </c>
    </row>
    <row r="32" spans="1:4">
      <c r="A32" s="26" t="s">
        <v>34</v>
      </c>
      <c r="B32" s="26" t="s">
        <v>730</v>
      </c>
      <c r="C32" s="25">
        <v>0</v>
      </c>
      <c r="D32" s="25">
        <v>0</v>
      </c>
    </row>
    <row r="33" spans="1:4">
      <c r="A33" s="26" t="s">
        <v>34</v>
      </c>
      <c r="B33" s="26" t="s">
        <v>731</v>
      </c>
      <c r="C33" s="25">
        <v>0</v>
      </c>
      <c r="D33" s="25">
        <v>0</v>
      </c>
    </row>
    <row r="34" spans="1:4">
      <c r="A34" s="26" t="s">
        <v>34</v>
      </c>
      <c r="B34" s="26" t="s">
        <v>732</v>
      </c>
      <c r="C34" s="25">
        <v>0</v>
      </c>
      <c r="D34" s="25">
        <v>0</v>
      </c>
    </row>
    <row r="35" spans="1:4">
      <c r="A35" s="26" t="s">
        <v>35</v>
      </c>
      <c r="B35" s="26" t="s">
        <v>730</v>
      </c>
      <c r="C35" s="25">
        <v>0</v>
      </c>
      <c r="D35" s="25">
        <v>0</v>
      </c>
    </row>
    <row r="36" spans="1:4">
      <c r="A36" s="26" t="s">
        <v>35</v>
      </c>
      <c r="B36" s="26" t="s">
        <v>731</v>
      </c>
      <c r="C36" s="25">
        <v>0</v>
      </c>
      <c r="D36" s="25">
        <v>0</v>
      </c>
    </row>
    <row r="37" spans="1:4">
      <c r="A37" s="26" t="s">
        <v>35</v>
      </c>
      <c r="B37" s="26" t="s">
        <v>732</v>
      </c>
      <c r="C37" s="25">
        <v>0</v>
      </c>
      <c r="D37" s="25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ColWidth="9.140625" defaultRowHeight="15"/>
  <cols>
    <col min="1" max="16384" width="9.140625" style="19"/>
  </cols>
  <sheetData>
    <row r="1" spans="1:4">
      <c r="B1" s="19" t="s">
        <v>123</v>
      </c>
      <c r="C1" s="19" t="s">
        <v>124</v>
      </c>
      <c r="D1" s="19" t="s">
        <v>125</v>
      </c>
    </row>
    <row r="2" spans="1:4">
      <c r="A2" s="19" t="s">
        <v>24</v>
      </c>
      <c r="B2" s="28">
        <v>0</v>
      </c>
      <c r="C2" s="28">
        <v>9.6140000000000003E-2</v>
      </c>
      <c r="D2" s="28">
        <v>7.8710000000000002E-2</v>
      </c>
    </row>
    <row r="3" spans="1:4">
      <c r="A3" s="19" t="s">
        <v>25</v>
      </c>
      <c r="B3" s="28">
        <v>0</v>
      </c>
      <c r="C3" s="28">
        <v>9.6140000000000003E-2</v>
      </c>
      <c r="D3" s="28">
        <v>7.8710000000000002E-2</v>
      </c>
    </row>
    <row r="4" spans="1:4">
      <c r="A4" s="19" t="s">
        <v>26</v>
      </c>
      <c r="B4" s="28">
        <v>0</v>
      </c>
      <c r="C4" s="28">
        <v>9.6140000000000003E-2</v>
      </c>
      <c r="D4" s="28">
        <v>7.8710000000000002E-2</v>
      </c>
    </row>
    <row r="5" spans="1:4">
      <c r="A5" s="19" t="s">
        <v>27</v>
      </c>
      <c r="B5" s="28">
        <v>0</v>
      </c>
      <c r="C5" s="28">
        <v>9.6140000000000003E-2</v>
      </c>
      <c r="D5" s="28">
        <v>7.8710000000000002E-2</v>
      </c>
    </row>
    <row r="6" spans="1:4">
      <c r="A6" s="19" t="s">
        <v>28</v>
      </c>
      <c r="B6" s="28">
        <v>0.14709</v>
      </c>
      <c r="C6" s="28">
        <v>0.10131999999999999</v>
      </c>
      <c r="D6" s="28">
        <v>7.4550000000000005E-2</v>
      </c>
    </row>
    <row r="7" spans="1:4">
      <c r="A7" s="19" t="s">
        <v>29</v>
      </c>
      <c r="B7" s="28">
        <v>0.14709</v>
      </c>
      <c r="C7" s="28">
        <v>0.10131999999999999</v>
      </c>
      <c r="D7" s="28">
        <v>7.4550000000000005E-2</v>
      </c>
    </row>
    <row r="8" spans="1:4">
      <c r="A8" s="19" t="s">
        <v>30</v>
      </c>
      <c r="B8" s="28">
        <v>0.14709</v>
      </c>
      <c r="C8" s="28">
        <v>0.10131999999999999</v>
      </c>
      <c r="D8" s="28">
        <v>7.4550000000000005E-2</v>
      </c>
    </row>
    <row r="9" spans="1:4">
      <c r="A9" s="19" t="s">
        <v>31</v>
      </c>
      <c r="B9" s="28">
        <v>0.14709</v>
      </c>
      <c r="C9" s="28">
        <v>0.10131999999999999</v>
      </c>
      <c r="D9" s="28">
        <v>7.4550000000000005E-2</v>
      </c>
    </row>
    <row r="10" spans="1:4">
      <c r="A10" s="19" t="s">
        <v>32</v>
      </c>
      <c r="B10" s="28">
        <v>0.14709</v>
      </c>
      <c r="C10" s="28">
        <v>0.10131999999999999</v>
      </c>
      <c r="D10" s="28">
        <v>7.4550000000000005E-2</v>
      </c>
    </row>
    <row r="11" spans="1:4">
      <c r="A11" s="19" t="s">
        <v>33</v>
      </c>
      <c r="B11" s="28">
        <v>0.14709</v>
      </c>
      <c r="C11" s="28">
        <v>0.10131999999999999</v>
      </c>
      <c r="D11" s="28">
        <v>7.4550000000000005E-2</v>
      </c>
    </row>
    <row r="12" spans="1:4">
      <c r="A12" s="19" t="s">
        <v>34</v>
      </c>
      <c r="B12" s="28">
        <v>0</v>
      </c>
      <c r="C12" s="28">
        <v>9.6140000000000003E-2</v>
      </c>
      <c r="D12" s="28">
        <v>7.8710000000000002E-2</v>
      </c>
    </row>
    <row r="13" spans="1:4">
      <c r="A13" s="19" t="s">
        <v>35</v>
      </c>
      <c r="B13" s="28">
        <v>0</v>
      </c>
      <c r="C13" s="28">
        <v>9.6140000000000003E-2</v>
      </c>
      <c r="D13" s="28">
        <v>7.8710000000000002E-2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4"/>
  <sheetViews>
    <sheetView workbookViewId="0"/>
  </sheetViews>
  <sheetFormatPr defaultColWidth="8.7109375" defaultRowHeight="15"/>
  <cols>
    <col min="1" max="1" width="18.42578125" bestFit="1" customWidth="1"/>
  </cols>
  <sheetData>
    <row r="1" spans="1:2">
      <c r="A1" t="s">
        <v>220</v>
      </c>
      <c r="B1">
        <v>0.84</v>
      </c>
    </row>
    <row r="2" spans="1:2">
      <c r="A2" t="s">
        <v>221</v>
      </c>
      <c r="B2">
        <v>0.84</v>
      </c>
    </row>
    <row r="3" spans="1:2">
      <c r="A3" t="s">
        <v>222</v>
      </c>
      <c r="B3">
        <v>0</v>
      </c>
    </row>
    <row r="4" spans="1:2">
      <c r="A4" t="s">
        <v>225</v>
      </c>
      <c r="B4">
        <v>0.25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ColWidth="8.7109375" defaultRowHeight="15"/>
  <sheetData>
    <row r="1" spans="1:2">
      <c r="A1" s="19" t="s">
        <v>719</v>
      </c>
      <c r="B1" s="19">
        <v>1</v>
      </c>
    </row>
    <row r="2" spans="1:2">
      <c r="A2" s="19" t="s">
        <v>720</v>
      </c>
      <c r="B2" s="19">
        <v>1</v>
      </c>
    </row>
    <row r="3" spans="1:2">
      <c r="A3" s="19" t="s">
        <v>222</v>
      </c>
      <c r="B3" s="19">
        <v>0.01</v>
      </c>
    </row>
    <row r="4" spans="1:2">
      <c r="A4" s="19" t="s">
        <v>225</v>
      </c>
      <c r="B4" s="19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B5"/>
  <sheetViews>
    <sheetView workbookViewId="0"/>
  </sheetViews>
  <sheetFormatPr defaultColWidth="8.7109375" defaultRowHeight="15"/>
  <cols>
    <col min="1" max="1" width="20.140625" bestFit="1" customWidth="1"/>
  </cols>
  <sheetData>
    <row r="1" spans="1:2">
      <c r="A1" t="s">
        <v>142</v>
      </c>
      <c r="B1">
        <v>20000</v>
      </c>
    </row>
    <row r="2" spans="1:2">
      <c r="A2" t="s">
        <v>143</v>
      </c>
      <c r="B2">
        <v>5000</v>
      </c>
    </row>
    <row r="3" spans="1:2">
      <c r="A3" t="s">
        <v>144</v>
      </c>
      <c r="B3">
        <v>0.05</v>
      </c>
    </row>
    <row r="4" spans="1:2">
      <c r="A4" t="s">
        <v>145</v>
      </c>
      <c r="B4">
        <v>0.6</v>
      </c>
    </row>
    <row r="5" spans="1:2">
      <c r="A5" t="s">
        <v>146</v>
      </c>
      <c r="B5">
        <v>0.42499999999999999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13"/>
  <sheetViews>
    <sheetView workbookViewId="0"/>
  </sheetViews>
  <sheetFormatPr defaultColWidth="8.7109375" defaultRowHeight="15"/>
  <cols>
    <col min="1" max="1" width="10.85546875" bestFit="1" customWidth="1"/>
    <col min="7" max="7" width="9.140625" style="19"/>
  </cols>
  <sheetData>
    <row r="1" spans="1:8">
      <c r="A1" s="4"/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s="19" t="s">
        <v>726</v>
      </c>
      <c r="H1" t="s">
        <v>117</v>
      </c>
    </row>
    <row r="2" spans="1:8">
      <c r="A2" t="s">
        <v>24</v>
      </c>
      <c r="B2" s="28">
        <v>1.6E-2</v>
      </c>
      <c r="C2" s="28">
        <v>1.6E-2</v>
      </c>
      <c r="D2" s="28">
        <v>1.6E-2</v>
      </c>
      <c r="E2" s="28">
        <v>0</v>
      </c>
      <c r="F2" s="28">
        <v>0</v>
      </c>
      <c r="G2" s="28">
        <v>9999</v>
      </c>
      <c r="H2" s="19">
        <v>0</v>
      </c>
    </row>
    <row r="3" spans="1:8">
      <c r="A3" t="s">
        <v>25</v>
      </c>
      <c r="B3" s="28">
        <v>1.6E-2</v>
      </c>
      <c r="C3" s="28">
        <v>1.6E-2</v>
      </c>
      <c r="D3" s="28">
        <v>1.6E-2</v>
      </c>
      <c r="E3" s="28">
        <v>0</v>
      </c>
      <c r="F3" s="28">
        <v>0</v>
      </c>
      <c r="G3" s="28">
        <v>9999</v>
      </c>
      <c r="H3" s="19">
        <v>0</v>
      </c>
    </row>
    <row r="4" spans="1:8">
      <c r="A4" t="s">
        <v>26</v>
      </c>
      <c r="B4" s="28">
        <v>1.6E-2</v>
      </c>
      <c r="C4" s="28">
        <v>1.6E-2</v>
      </c>
      <c r="D4" s="28">
        <v>1.6E-2</v>
      </c>
      <c r="E4" s="28">
        <v>0</v>
      </c>
      <c r="F4" s="28">
        <v>0</v>
      </c>
      <c r="G4" s="28">
        <v>9999</v>
      </c>
      <c r="H4" s="19">
        <v>0</v>
      </c>
    </row>
    <row r="5" spans="1:8">
      <c r="A5" t="s">
        <v>27</v>
      </c>
      <c r="B5" s="28">
        <v>1.6E-2</v>
      </c>
      <c r="C5" s="28">
        <v>1.6E-2</v>
      </c>
      <c r="D5" s="28">
        <v>1.6E-2</v>
      </c>
      <c r="E5" s="28">
        <v>0</v>
      </c>
      <c r="F5" s="28">
        <v>0</v>
      </c>
      <c r="G5" s="28">
        <v>9999</v>
      </c>
      <c r="H5" s="19">
        <v>0</v>
      </c>
    </row>
    <row r="6" spans="1:8">
      <c r="A6" t="s">
        <v>28</v>
      </c>
      <c r="B6" s="28">
        <v>1.44E-2</v>
      </c>
      <c r="C6" s="28">
        <v>1.44E-2</v>
      </c>
      <c r="D6" s="28">
        <v>1.44E-2</v>
      </c>
      <c r="E6" s="28">
        <v>0</v>
      </c>
      <c r="F6" s="28">
        <v>0</v>
      </c>
      <c r="G6" s="28">
        <v>9999</v>
      </c>
      <c r="H6" s="19">
        <v>0</v>
      </c>
    </row>
    <row r="7" spans="1:8">
      <c r="A7" t="s">
        <v>29</v>
      </c>
      <c r="B7" s="28">
        <v>1.44E-2</v>
      </c>
      <c r="C7" s="28">
        <v>1.44E-2</v>
      </c>
      <c r="D7" s="28">
        <v>1.44E-2</v>
      </c>
      <c r="E7" s="28">
        <v>0</v>
      </c>
      <c r="F7" s="28">
        <v>0</v>
      </c>
      <c r="G7" s="28">
        <v>9999</v>
      </c>
      <c r="H7" s="19">
        <v>0</v>
      </c>
    </row>
    <row r="8" spans="1:8">
      <c r="A8" t="s">
        <v>30</v>
      </c>
      <c r="B8" s="28">
        <v>1.44E-2</v>
      </c>
      <c r="C8" s="28">
        <v>1.44E-2</v>
      </c>
      <c r="D8" s="28">
        <v>1.44E-2</v>
      </c>
      <c r="E8" s="28">
        <v>0</v>
      </c>
      <c r="F8" s="28">
        <v>0</v>
      </c>
      <c r="G8" s="28">
        <v>9999</v>
      </c>
      <c r="H8" s="19">
        <v>0</v>
      </c>
    </row>
    <row r="9" spans="1:8">
      <c r="A9" t="s">
        <v>31</v>
      </c>
      <c r="B9" s="28">
        <v>1.44E-2</v>
      </c>
      <c r="C9" s="28">
        <v>1.44E-2</v>
      </c>
      <c r="D9" s="28">
        <v>1.44E-2</v>
      </c>
      <c r="E9" s="28">
        <v>0</v>
      </c>
      <c r="F9" s="28">
        <v>0</v>
      </c>
      <c r="G9" s="28">
        <v>9999</v>
      </c>
      <c r="H9" s="19">
        <v>0</v>
      </c>
    </row>
    <row r="10" spans="1:8">
      <c r="A10" t="s">
        <v>32</v>
      </c>
      <c r="B10" s="28">
        <v>1.44E-2</v>
      </c>
      <c r="C10" s="28">
        <v>1.44E-2</v>
      </c>
      <c r="D10" s="28">
        <v>1.44E-2</v>
      </c>
      <c r="E10" s="28">
        <v>0</v>
      </c>
      <c r="F10" s="28">
        <v>0</v>
      </c>
      <c r="G10" s="28">
        <v>9999</v>
      </c>
      <c r="H10" s="19">
        <v>0</v>
      </c>
    </row>
    <row r="11" spans="1:8">
      <c r="A11" t="s">
        <v>33</v>
      </c>
      <c r="B11" s="28">
        <v>1.44E-2</v>
      </c>
      <c r="C11" s="28">
        <v>1.44E-2</v>
      </c>
      <c r="D11" s="28">
        <v>1.44E-2</v>
      </c>
      <c r="E11" s="28">
        <v>0</v>
      </c>
      <c r="F11" s="28">
        <v>0</v>
      </c>
      <c r="G11" s="28">
        <v>9999</v>
      </c>
      <c r="H11" s="19">
        <v>0</v>
      </c>
    </row>
    <row r="12" spans="1:8">
      <c r="A12" t="s">
        <v>34</v>
      </c>
      <c r="B12" s="28">
        <v>1.6E-2</v>
      </c>
      <c r="C12" s="28">
        <v>1.6E-2</v>
      </c>
      <c r="D12" s="28">
        <v>1.6E-2</v>
      </c>
      <c r="E12" s="28">
        <v>0</v>
      </c>
      <c r="F12" s="28">
        <v>0</v>
      </c>
      <c r="G12" s="28">
        <v>9999</v>
      </c>
      <c r="H12" s="19">
        <v>0</v>
      </c>
    </row>
    <row r="13" spans="1:8">
      <c r="A13" t="s">
        <v>35</v>
      </c>
      <c r="B13" s="28">
        <v>1.6E-2</v>
      </c>
      <c r="C13" s="28">
        <v>1.6E-2</v>
      </c>
      <c r="D13" s="28">
        <v>1.6E-2</v>
      </c>
      <c r="E13" s="28">
        <v>0</v>
      </c>
      <c r="F13" s="28">
        <v>0</v>
      </c>
      <c r="G13" s="28">
        <v>9999</v>
      </c>
      <c r="H13" s="19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workbookViewId="0"/>
  </sheetViews>
  <sheetFormatPr defaultColWidth="9.140625" defaultRowHeight="15"/>
  <cols>
    <col min="1" max="1" width="9.5703125" style="19" bestFit="1" customWidth="1"/>
    <col min="2" max="2" width="10.85546875" style="19" bestFit="1" customWidth="1"/>
    <col min="3" max="3" width="9.140625" style="19"/>
    <col min="4" max="4" width="12.85546875" style="19" bestFit="1" customWidth="1"/>
    <col min="5" max="5" width="8.42578125" style="19" bestFit="1" customWidth="1"/>
    <col min="6" max="16384" width="9.140625" style="19"/>
  </cols>
  <sheetData>
    <row r="1" spans="1:5">
      <c r="B1" s="26"/>
      <c r="C1" s="26"/>
      <c r="D1" s="25" t="s">
        <v>728</v>
      </c>
      <c r="E1" s="25" t="s">
        <v>729</v>
      </c>
    </row>
    <row r="2" spans="1:5">
      <c r="A2" s="19" t="s">
        <v>733</v>
      </c>
      <c r="B2" s="26" t="s">
        <v>24</v>
      </c>
      <c r="C2" s="26" t="s">
        <v>730</v>
      </c>
      <c r="D2" s="25">
        <v>0</v>
      </c>
      <c r="E2" s="25">
        <v>0</v>
      </c>
    </row>
    <row r="3" spans="1:5">
      <c r="A3" s="19" t="s">
        <v>733</v>
      </c>
      <c r="B3" s="26" t="s">
        <v>24</v>
      </c>
      <c r="C3" s="26" t="s">
        <v>731</v>
      </c>
      <c r="D3" s="25">
        <v>0</v>
      </c>
      <c r="E3" s="25">
        <v>0</v>
      </c>
    </row>
    <row r="4" spans="1:5">
      <c r="A4" s="19" t="s">
        <v>733</v>
      </c>
      <c r="B4" s="26" t="s">
        <v>24</v>
      </c>
      <c r="C4" s="26" t="s">
        <v>732</v>
      </c>
      <c r="D4" s="25">
        <v>0</v>
      </c>
      <c r="E4" s="25">
        <v>0</v>
      </c>
    </row>
    <row r="5" spans="1:5">
      <c r="A5" s="19" t="s">
        <v>733</v>
      </c>
      <c r="B5" s="26" t="s">
        <v>25</v>
      </c>
      <c r="C5" s="26" t="s">
        <v>730</v>
      </c>
      <c r="D5" s="25">
        <v>0</v>
      </c>
      <c r="E5" s="25">
        <v>0</v>
      </c>
    </row>
    <row r="6" spans="1:5">
      <c r="A6" s="19" t="s">
        <v>733</v>
      </c>
      <c r="B6" s="26" t="s">
        <v>25</v>
      </c>
      <c r="C6" s="26" t="s">
        <v>731</v>
      </c>
      <c r="D6" s="25">
        <v>0</v>
      </c>
      <c r="E6" s="25">
        <v>0</v>
      </c>
    </row>
    <row r="7" spans="1:5">
      <c r="A7" s="19" t="s">
        <v>733</v>
      </c>
      <c r="B7" s="26" t="s">
        <v>25</v>
      </c>
      <c r="C7" s="26" t="s">
        <v>732</v>
      </c>
      <c r="D7" s="25">
        <v>0</v>
      </c>
      <c r="E7" s="25">
        <v>0</v>
      </c>
    </row>
    <row r="8" spans="1:5">
      <c r="A8" s="19" t="s">
        <v>733</v>
      </c>
      <c r="B8" s="26" t="s">
        <v>26</v>
      </c>
      <c r="C8" s="26" t="s">
        <v>730</v>
      </c>
      <c r="D8" s="25">
        <v>0</v>
      </c>
      <c r="E8" s="25">
        <v>0</v>
      </c>
    </row>
    <row r="9" spans="1:5">
      <c r="A9" s="19" t="s">
        <v>733</v>
      </c>
      <c r="B9" s="26" t="s">
        <v>26</v>
      </c>
      <c r="C9" s="26" t="s">
        <v>731</v>
      </c>
      <c r="D9" s="25">
        <v>0</v>
      </c>
      <c r="E9" s="25">
        <v>0</v>
      </c>
    </row>
    <row r="10" spans="1:5">
      <c r="A10" s="19" t="s">
        <v>733</v>
      </c>
      <c r="B10" s="26" t="s">
        <v>26</v>
      </c>
      <c r="C10" s="26" t="s">
        <v>732</v>
      </c>
      <c r="D10" s="25">
        <v>0</v>
      </c>
      <c r="E10" s="25">
        <v>0</v>
      </c>
    </row>
    <row r="11" spans="1:5">
      <c r="A11" s="19" t="s">
        <v>733</v>
      </c>
      <c r="B11" s="26" t="s">
        <v>27</v>
      </c>
      <c r="C11" s="26" t="s">
        <v>730</v>
      </c>
      <c r="D11" s="25">
        <v>0</v>
      </c>
      <c r="E11" s="25">
        <v>0</v>
      </c>
    </row>
    <row r="12" spans="1:5">
      <c r="A12" s="19" t="s">
        <v>733</v>
      </c>
      <c r="B12" s="26" t="s">
        <v>27</v>
      </c>
      <c r="C12" s="26" t="s">
        <v>731</v>
      </c>
      <c r="D12" s="25">
        <v>0</v>
      </c>
      <c r="E12" s="25">
        <v>0</v>
      </c>
    </row>
    <row r="13" spans="1:5">
      <c r="A13" s="19" t="s">
        <v>733</v>
      </c>
      <c r="B13" s="26" t="s">
        <v>27</v>
      </c>
      <c r="C13" s="26" t="s">
        <v>732</v>
      </c>
      <c r="D13" s="25">
        <v>0</v>
      </c>
      <c r="E13" s="25">
        <v>0</v>
      </c>
    </row>
    <row r="14" spans="1:5">
      <c r="A14" s="19" t="s">
        <v>733</v>
      </c>
      <c r="B14" s="26" t="s">
        <v>28</v>
      </c>
      <c r="C14" s="26" t="s">
        <v>730</v>
      </c>
      <c r="D14" s="25">
        <v>0</v>
      </c>
      <c r="E14" s="25">
        <v>0</v>
      </c>
    </row>
    <row r="15" spans="1:5">
      <c r="A15" s="19" t="s">
        <v>733</v>
      </c>
      <c r="B15" s="26" t="s">
        <v>28</v>
      </c>
      <c r="C15" s="26" t="s">
        <v>731</v>
      </c>
      <c r="D15" s="25">
        <v>0</v>
      </c>
      <c r="E15" s="25">
        <v>0</v>
      </c>
    </row>
    <row r="16" spans="1:5">
      <c r="A16" s="19" t="s">
        <v>733</v>
      </c>
      <c r="B16" s="26" t="s">
        <v>28</v>
      </c>
      <c r="C16" s="26" t="s">
        <v>732</v>
      </c>
      <c r="D16" s="25">
        <v>0</v>
      </c>
      <c r="E16" s="25">
        <v>0</v>
      </c>
    </row>
    <row r="17" spans="1:5">
      <c r="A17" s="19" t="s">
        <v>733</v>
      </c>
      <c r="B17" s="26" t="s">
        <v>29</v>
      </c>
      <c r="C17" s="26" t="s">
        <v>730</v>
      </c>
      <c r="D17" s="25">
        <v>0</v>
      </c>
      <c r="E17" s="25">
        <v>0</v>
      </c>
    </row>
    <row r="18" spans="1:5">
      <c r="A18" s="19" t="s">
        <v>733</v>
      </c>
      <c r="B18" s="26" t="s">
        <v>29</v>
      </c>
      <c r="C18" s="26" t="s">
        <v>731</v>
      </c>
      <c r="D18" s="25">
        <v>0</v>
      </c>
      <c r="E18" s="25">
        <v>0</v>
      </c>
    </row>
    <row r="19" spans="1:5">
      <c r="A19" s="19" t="s">
        <v>733</v>
      </c>
      <c r="B19" s="26" t="s">
        <v>29</v>
      </c>
      <c r="C19" s="26" t="s">
        <v>732</v>
      </c>
      <c r="D19" s="25">
        <v>0</v>
      </c>
      <c r="E19" s="25">
        <v>0</v>
      </c>
    </row>
    <row r="20" spans="1:5">
      <c r="A20" s="19" t="s">
        <v>733</v>
      </c>
      <c r="B20" s="26" t="s">
        <v>30</v>
      </c>
      <c r="C20" s="26" t="s">
        <v>730</v>
      </c>
      <c r="D20" s="25">
        <v>0</v>
      </c>
      <c r="E20" s="25">
        <v>0</v>
      </c>
    </row>
    <row r="21" spans="1:5">
      <c r="A21" s="19" t="s">
        <v>733</v>
      </c>
      <c r="B21" s="26" t="s">
        <v>30</v>
      </c>
      <c r="C21" s="26" t="s">
        <v>731</v>
      </c>
      <c r="D21" s="25">
        <v>0</v>
      </c>
      <c r="E21" s="25">
        <v>0</v>
      </c>
    </row>
    <row r="22" spans="1:5">
      <c r="A22" s="19" t="s">
        <v>733</v>
      </c>
      <c r="B22" s="26" t="s">
        <v>30</v>
      </c>
      <c r="C22" s="26" t="s">
        <v>732</v>
      </c>
      <c r="D22" s="25">
        <v>0</v>
      </c>
      <c r="E22" s="25">
        <v>0</v>
      </c>
    </row>
    <row r="23" spans="1:5">
      <c r="A23" s="19" t="s">
        <v>733</v>
      </c>
      <c r="B23" s="26" t="s">
        <v>31</v>
      </c>
      <c r="C23" s="26" t="s">
        <v>730</v>
      </c>
      <c r="D23" s="25">
        <v>0</v>
      </c>
      <c r="E23" s="25">
        <v>0</v>
      </c>
    </row>
    <row r="24" spans="1:5">
      <c r="A24" s="19" t="s">
        <v>733</v>
      </c>
      <c r="B24" s="26" t="s">
        <v>31</v>
      </c>
      <c r="C24" s="26" t="s">
        <v>731</v>
      </c>
      <c r="D24" s="25">
        <v>0</v>
      </c>
      <c r="E24" s="25">
        <v>0</v>
      </c>
    </row>
    <row r="25" spans="1:5">
      <c r="A25" s="19" t="s">
        <v>733</v>
      </c>
      <c r="B25" s="26" t="s">
        <v>31</v>
      </c>
      <c r="C25" s="26" t="s">
        <v>732</v>
      </c>
      <c r="D25" s="25">
        <v>0</v>
      </c>
      <c r="E25" s="25">
        <v>0</v>
      </c>
    </row>
    <row r="26" spans="1:5">
      <c r="A26" s="19" t="s">
        <v>733</v>
      </c>
      <c r="B26" s="26" t="s">
        <v>32</v>
      </c>
      <c r="C26" s="26" t="s">
        <v>730</v>
      </c>
      <c r="D26" s="25">
        <v>0</v>
      </c>
      <c r="E26" s="25">
        <v>0</v>
      </c>
    </row>
    <row r="27" spans="1:5">
      <c r="A27" s="19" t="s">
        <v>733</v>
      </c>
      <c r="B27" s="26" t="s">
        <v>32</v>
      </c>
      <c r="C27" s="26" t="s">
        <v>731</v>
      </c>
      <c r="D27" s="25">
        <v>0</v>
      </c>
      <c r="E27" s="25">
        <v>0</v>
      </c>
    </row>
    <row r="28" spans="1:5">
      <c r="A28" s="19" t="s">
        <v>733</v>
      </c>
      <c r="B28" s="26" t="s">
        <v>32</v>
      </c>
      <c r="C28" s="26" t="s">
        <v>732</v>
      </c>
      <c r="D28" s="25">
        <v>0</v>
      </c>
      <c r="E28" s="25">
        <v>0</v>
      </c>
    </row>
    <row r="29" spans="1:5">
      <c r="A29" s="19" t="s">
        <v>733</v>
      </c>
      <c r="B29" s="26" t="s">
        <v>33</v>
      </c>
      <c r="C29" s="26" t="s">
        <v>730</v>
      </c>
      <c r="D29" s="25">
        <v>0</v>
      </c>
      <c r="E29" s="25">
        <v>0</v>
      </c>
    </row>
    <row r="30" spans="1:5">
      <c r="A30" s="19" t="s">
        <v>733</v>
      </c>
      <c r="B30" s="26" t="s">
        <v>33</v>
      </c>
      <c r="C30" s="26" t="s">
        <v>731</v>
      </c>
      <c r="D30" s="25">
        <v>0</v>
      </c>
      <c r="E30" s="25">
        <v>0</v>
      </c>
    </row>
    <row r="31" spans="1:5">
      <c r="A31" s="19" t="s">
        <v>733</v>
      </c>
      <c r="B31" s="26" t="s">
        <v>33</v>
      </c>
      <c r="C31" s="26" t="s">
        <v>732</v>
      </c>
      <c r="D31" s="25">
        <v>0</v>
      </c>
      <c r="E31" s="25">
        <v>0</v>
      </c>
    </row>
    <row r="32" spans="1:5">
      <c r="A32" s="19" t="s">
        <v>733</v>
      </c>
      <c r="B32" s="26" t="s">
        <v>34</v>
      </c>
      <c r="C32" s="26" t="s">
        <v>730</v>
      </c>
      <c r="D32" s="25">
        <v>0</v>
      </c>
      <c r="E32" s="25">
        <v>0</v>
      </c>
    </row>
    <row r="33" spans="1:5">
      <c r="A33" s="19" t="s">
        <v>733</v>
      </c>
      <c r="B33" s="26" t="s">
        <v>34</v>
      </c>
      <c r="C33" s="26" t="s">
        <v>731</v>
      </c>
      <c r="D33" s="25">
        <v>0</v>
      </c>
      <c r="E33" s="25">
        <v>0</v>
      </c>
    </row>
    <row r="34" spans="1:5">
      <c r="A34" s="19" t="s">
        <v>733</v>
      </c>
      <c r="B34" s="26" t="s">
        <v>34</v>
      </c>
      <c r="C34" s="26" t="s">
        <v>732</v>
      </c>
      <c r="D34" s="25">
        <v>0</v>
      </c>
      <c r="E34" s="25">
        <v>0</v>
      </c>
    </row>
    <row r="35" spans="1:5">
      <c r="A35" s="19" t="s">
        <v>733</v>
      </c>
      <c r="B35" s="26" t="s">
        <v>35</v>
      </c>
      <c r="C35" s="26" t="s">
        <v>730</v>
      </c>
      <c r="D35" s="25">
        <v>0</v>
      </c>
      <c r="E35" s="25">
        <v>0</v>
      </c>
    </row>
    <row r="36" spans="1:5">
      <c r="A36" s="19" t="s">
        <v>733</v>
      </c>
      <c r="B36" s="26" t="s">
        <v>35</v>
      </c>
      <c r="C36" s="26" t="s">
        <v>731</v>
      </c>
      <c r="D36" s="25">
        <v>0</v>
      </c>
      <c r="E36" s="25">
        <v>0</v>
      </c>
    </row>
    <row r="37" spans="1:5">
      <c r="A37" s="19" t="s">
        <v>733</v>
      </c>
      <c r="B37" s="26" t="s">
        <v>35</v>
      </c>
      <c r="C37" s="26" t="s">
        <v>732</v>
      </c>
      <c r="D37" s="25">
        <v>0</v>
      </c>
      <c r="E37" s="25">
        <v>0</v>
      </c>
    </row>
    <row r="38" spans="1:5">
      <c r="A38" s="19" t="s">
        <v>113</v>
      </c>
      <c r="B38" s="26" t="s">
        <v>24</v>
      </c>
      <c r="C38" s="26" t="s">
        <v>730</v>
      </c>
      <c r="D38" s="25">
        <v>0</v>
      </c>
      <c r="E38" s="25">
        <v>0</v>
      </c>
    </row>
    <row r="39" spans="1:5">
      <c r="A39" s="19" t="s">
        <v>113</v>
      </c>
      <c r="B39" s="26" t="s">
        <v>24</v>
      </c>
      <c r="C39" s="26" t="s">
        <v>731</v>
      </c>
      <c r="D39" s="25">
        <v>0</v>
      </c>
      <c r="E39" s="25">
        <v>0</v>
      </c>
    </row>
    <row r="40" spans="1:5">
      <c r="A40" s="19" t="s">
        <v>113</v>
      </c>
      <c r="B40" s="26" t="s">
        <v>24</v>
      </c>
      <c r="C40" s="26" t="s">
        <v>732</v>
      </c>
      <c r="D40" s="25">
        <v>0</v>
      </c>
      <c r="E40" s="25">
        <v>0</v>
      </c>
    </row>
    <row r="41" spans="1:5">
      <c r="A41" s="19" t="s">
        <v>113</v>
      </c>
      <c r="B41" s="26" t="s">
        <v>25</v>
      </c>
      <c r="C41" s="26" t="s">
        <v>730</v>
      </c>
      <c r="D41" s="25">
        <v>0</v>
      </c>
      <c r="E41" s="25">
        <v>0</v>
      </c>
    </row>
    <row r="42" spans="1:5">
      <c r="A42" s="19" t="s">
        <v>113</v>
      </c>
      <c r="B42" s="26" t="s">
        <v>25</v>
      </c>
      <c r="C42" s="26" t="s">
        <v>731</v>
      </c>
      <c r="D42" s="25">
        <v>0</v>
      </c>
      <c r="E42" s="25">
        <v>0</v>
      </c>
    </row>
    <row r="43" spans="1:5">
      <c r="A43" s="19" t="s">
        <v>113</v>
      </c>
      <c r="B43" s="26" t="s">
        <v>25</v>
      </c>
      <c r="C43" s="26" t="s">
        <v>732</v>
      </c>
      <c r="D43" s="25">
        <v>0</v>
      </c>
      <c r="E43" s="25">
        <v>0</v>
      </c>
    </row>
    <row r="44" spans="1:5">
      <c r="A44" s="19" t="s">
        <v>113</v>
      </c>
      <c r="B44" s="26" t="s">
        <v>26</v>
      </c>
      <c r="C44" s="26" t="s">
        <v>730</v>
      </c>
      <c r="D44" s="25">
        <v>0</v>
      </c>
      <c r="E44" s="25">
        <v>0</v>
      </c>
    </row>
    <row r="45" spans="1:5">
      <c r="A45" s="19" t="s">
        <v>113</v>
      </c>
      <c r="B45" s="26" t="s">
        <v>26</v>
      </c>
      <c r="C45" s="26" t="s">
        <v>731</v>
      </c>
      <c r="D45" s="25">
        <v>0</v>
      </c>
      <c r="E45" s="25">
        <v>0</v>
      </c>
    </row>
    <row r="46" spans="1:5">
      <c r="A46" s="19" t="s">
        <v>113</v>
      </c>
      <c r="B46" s="26" t="s">
        <v>26</v>
      </c>
      <c r="C46" s="26" t="s">
        <v>732</v>
      </c>
      <c r="D46" s="25">
        <v>0</v>
      </c>
      <c r="E46" s="25">
        <v>0</v>
      </c>
    </row>
    <row r="47" spans="1:5">
      <c r="A47" s="19" t="s">
        <v>113</v>
      </c>
      <c r="B47" s="26" t="s">
        <v>27</v>
      </c>
      <c r="C47" s="26" t="s">
        <v>730</v>
      </c>
      <c r="D47" s="25">
        <v>0</v>
      </c>
      <c r="E47" s="25">
        <v>0</v>
      </c>
    </row>
    <row r="48" spans="1:5">
      <c r="A48" s="19" t="s">
        <v>113</v>
      </c>
      <c r="B48" s="26" t="s">
        <v>27</v>
      </c>
      <c r="C48" s="26" t="s">
        <v>731</v>
      </c>
      <c r="D48" s="25">
        <v>0</v>
      </c>
      <c r="E48" s="25">
        <v>0</v>
      </c>
    </row>
    <row r="49" spans="1:5">
      <c r="A49" s="19" t="s">
        <v>113</v>
      </c>
      <c r="B49" s="26" t="s">
        <v>27</v>
      </c>
      <c r="C49" s="26" t="s">
        <v>732</v>
      </c>
      <c r="D49" s="25">
        <v>0</v>
      </c>
      <c r="E49" s="25">
        <v>0</v>
      </c>
    </row>
    <row r="50" spans="1:5">
      <c r="A50" s="19" t="s">
        <v>113</v>
      </c>
      <c r="B50" s="26" t="s">
        <v>28</v>
      </c>
      <c r="C50" s="26" t="s">
        <v>730</v>
      </c>
      <c r="D50" s="25">
        <v>0</v>
      </c>
      <c r="E50" s="25">
        <v>0</v>
      </c>
    </row>
    <row r="51" spans="1:5">
      <c r="A51" s="19" t="s">
        <v>113</v>
      </c>
      <c r="B51" s="26" t="s">
        <v>28</v>
      </c>
      <c r="C51" s="26" t="s">
        <v>731</v>
      </c>
      <c r="D51" s="25">
        <v>0</v>
      </c>
      <c r="E51" s="25">
        <v>0</v>
      </c>
    </row>
    <row r="52" spans="1:5">
      <c r="A52" s="19" t="s">
        <v>113</v>
      </c>
      <c r="B52" s="26" t="s">
        <v>28</v>
      </c>
      <c r="C52" s="26" t="s">
        <v>732</v>
      </c>
      <c r="D52" s="25">
        <v>0</v>
      </c>
      <c r="E52" s="25">
        <v>0</v>
      </c>
    </row>
    <row r="53" spans="1:5">
      <c r="A53" s="19" t="s">
        <v>113</v>
      </c>
      <c r="B53" s="26" t="s">
        <v>29</v>
      </c>
      <c r="C53" s="26" t="s">
        <v>730</v>
      </c>
      <c r="D53" s="25">
        <v>0</v>
      </c>
      <c r="E53" s="25">
        <v>0</v>
      </c>
    </row>
    <row r="54" spans="1:5">
      <c r="A54" s="19" t="s">
        <v>113</v>
      </c>
      <c r="B54" s="26" t="s">
        <v>29</v>
      </c>
      <c r="C54" s="26" t="s">
        <v>731</v>
      </c>
      <c r="D54" s="25">
        <v>0</v>
      </c>
      <c r="E54" s="25">
        <v>0</v>
      </c>
    </row>
    <row r="55" spans="1:5">
      <c r="A55" s="19" t="s">
        <v>113</v>
      </c>
      <c r="B55" s="26" t="s">
        <v>29</v>
      </c>
      <c r="C55" s="26" t="s">
        <v>732</v>
      </c>
      <c r="D55" s="25">
        <v>0</v>
      </c>
      <c r="E55" s="25">
        <v>0</v>
      </c>
    </row>
    <row r="56" spans="1:5">
      <c r="A56" s="19" t="s">
        <v>113</v>
      </c>
      <c r="B56" s="26" t="s">
        <v>30</v>
      </c>
      <c r="C56" s="26" t="s">
        <v>730</v>
      </c>
      <c r="D56" s="25">
        <v>0</v>
      </c>
      <c r="E56" s="25">
        <v>0</v>
      </c>
    </row>
    <row r="57" spans="1:5">
      <c r="A57" s="19" t="s">
        <v>113</v>
      </c>
      <c r="B57" s="26" t="s">
        <v>30</v>
      </c>
      <c r="C57" s="26" t="s">
        <v>731</v>
      </c>
      <c r="D57" s="25">
        <v>0</v>
      </c>
      <c r="E57" s="25">
        <v>0</v>
      </c>
    </row>
    <row r="58" spans="1:5">
      <c r="A58" s="19" t="s">
        <v>113</v>
      </c>
      <c r="B58" s="26" t="s">
        <v>30</v>
      </c>
      <c r="C58" s="26" t="s">
        <v>732</v>
      </c>
      <c r="D58" s="25">
        <v>0</v>
      </c>
      <c r="E58" s="25">
        <v>0</v>
      </c>
    </row>
    <row r="59" spans="1:5">
      <c r="A59" s="19" t="s">
        <v>113</v>
      </c>
      <c r="B59" s="26" t="s">
        <v>31</v>
      </c>
      <c r="C59" s="26" t="s">
        <v>730</v>
      </c>
      <c r="D59" s="25">
        <v>0</v>
      </c>
      <c r="E59" s="25">
        <v>0</v>
      </c>
    </row>
    <row r="60" spans="1:5">
      <c r="A60" s="19" t="s">
        <v>113</v>
      </c>
      <c r="B60" s="26" t="s">
        <v>31</v>
      </c>
      <c r="C60" s="26" t="s">
        <v>731</v>
      </c>
      <c r="D60" s="25">
        <v>0</v>
      </c>
      <c r="E60" s="25">
        <v>0</v>
      </c>
    </row>
    <row r="61" spans="1:5">
      <c r="A61" s="19" t="s">
        <v>113</v>
      </c>
      <c r="B61" s="26" t="s">
        <v>31</v>
      </c>
      <c r="C61" s="26" t="s">
        <v>732</v>
      </c>
      <c r="D61" s="25">
        <v>0</v>
      </c>
      <c r="E61" s="25">
        <v>0</v>
      </c>
    </row>
    <row r="62" spans="1:5">
      <c r="A62" s="19" t="s">
        <v>113</v>
      </c>
      <c r="B62" s="26" t="s">
        <v>32</v>
      </c>
      <c r="C62" s="26" t="s">
        <v>730</v>
      </c>
      <c r="D62" s="25">
        <v>0</v>
      </c>
      <c r="E62" s="25">
        <v>0</v>
      </c>
    </row>
    <row r="63" spans="1:5">
      <c r="A63" s="19" t="s">
        <v>113</v>
      </c>
      <c r="B63" s="26" t="s">
        <v>32</v>
      </c>
      <c r="C63" s="26" t="s">
        <v>731</v>
      </c>
      <c r="D63" s="25">
        <v>0</v>
      </c>
      <c r="E63" s="25">
        <v>0</v>
      </c>
    </row>
    <row r="64" spans="1:5">
      <c r="A64" s="19" t="s">
        <v>113</v>
      </c>
      <c r="B64" s="26" t="s">
        <v>32</v>
      </c>
      <c r="C64" s="26" t="s">
        <v>732</v>
      </c>
      <c r="D64" s="25">
        <v>0</v>
      </c>
      <c r="E64" s="25">
        <v>0</v>
      </c>
    </row>
    <row r="65" spans="1:5">
      <c r="A65" s="19" t="s">
        <v>113</v>
      </c>
      <c r="B65" s="26" t="s">
        <v>33</v>
      </c>
      <c r="C65" s="26" t="s">
        <v>730</v>
      </c>
      <c r="D65" s="25">
        <v>0</v>
      </c>
      <c r="E65" s="25">
        <v>0</v>
      </c>
    </row>
    <row r="66" spans="1:5">
      <c r="A66" s="19" t="s">
        <v>113</v>
      </c>
      <c r="B66" s="26" t="s">
        <v>33</v>
      </c>
      <c r="C66" s="26" t="s">
        <v>731</v>
      </c>
      <c r="D66" s="25">
        <v>0</v>
      </c>
      <c r="E66" s="25">
        <v>0</v>
      </c>
    </row>
    <row r="67" spans="1:5">
      <c r="A67" s="19" t="s">
        <v>113</v>
      </c>
      <c r="B67" s="26" t="s">
        <v>33</v>
      </c>
      <c r="C67" s="26" t="s">
        <v>732</v>
      </c>
      <c r="D67" s="25">
        <v>0</v>
      </c>
      <c r="E67" s="25">
        <v>0</v>
      </c>
    </row>
    <row r="68" spans="1:5">
      <c r="A68" s="19" t="s">
        <v>113</v>
      </c>
      <c r="B68" s="26" t="s">
        <v>34</v>
      </c>
      <c r="C68" s="26" t="s">
        <v>730</v>
      </c>
      <c r="D68" s="25">
        <v>0</v>
      </c>
      <c r="E68" s="25">
        <v>0</v>
      </c>
    </row>
    <row r="69" spans="1:5">
      <c r="A69" s="19" t="s">
        <v>113</v>
      </c>
      <c r="B69" s="26" t="s">
        <v>34</v>
      </c>
      <c r="C69" s="26" t="s">
        <v>731</v>
      </c>
      <c r="D69" s="25">
        <v>0</v>
      </c>
      <c r="E69" s="25">
        <v>0</v>
      </c>
    </row>
    <row r="70" spans="1:5">
      <c r="A70" s="19" t="s">
        <v>113</v>
      </c>
      <c r="B70" s="26" t="s">
        <v>34</v>
      </c>
      <c r="C70" s="26" t="s">
        <v>732</v>
      </c>
      <c r="D70" s="25">
        <v>0</v>
      </c>
      <c r="E70" s="25">
        <v>0</v>
      </c>
    </row>
    <row r="71" spans="1:5">
      <c r="A71" s="19" t="s">
        <v>113</v>
      </c>
      <c r="B71" s="26" t="s">
        <v>35</v>
      </c>
      <c r="C71" s="26" t="s">
        <v>730</v>
      </c>
      <c r="D71" s="25">
        <v>0</v>
      </c>
      <c r="E71" s="25">
        <v>0</v>
      </c>
    </row>
    <row r="72" spans="1:5">
      <c r="A72" s="19" t="s">
        <v>113</v>
      </c>
      <c r="B72" s="26" t="s">
        <v>35</v>
      </c>
      <c r="C72" s="26" t="s">
        <v>731</v>
      </c>
      <c r="D72" s="25">
        <v>0</v>
      </c>
      <c r="E72" s="25">
        <v>0</v>
      </c>
    </row>
    <row r="73" spans="1:5">
      <c r="A73" s="19" t="s">
        <v>113</v>
      </c>
      <c r="B73" s="26" t="s">
        <v>35</v>
      </c>
      <c r="C73" s="26" t="s">
        <v>732</v>
      </c>
      <c r="D73" s="25">
        <v>0</v>
      </c>
      <c r="E73" s="25">
        <v>0</v>
      </c>
    </row>
    <row r="74" spans="1:5">
      <c r="A74" s="25" t="s">
        <v>114</v>
      </c>
      <c r="B74" s="26" t="s">
        <v>24</v>
      </c>
      <c r="C74" s="26" t="s">
        <v>730</v>
      </c>
      <c r="D74" s="25">
        <v>0</v>
      </c>
      <c r="E74" s="25">
        <v>0</v>
      </c>
    </row>
    <row r="75" spans="1:5">
      <c r="A75" s="25" t="s">
        <v>114</v>
      </c>
      <c r="B75" s="26" t="s">
        <v>24</v>
      </c>
      <c r="C75" s="26" t="s">
        <v>731</v>
      </c>
      <c r="D75" s="25">
        <v>0</v>
      </c>
      <c r="E75" s="25">
        <v>0</v>
      </c>
    </row>
    <row r="76" spans="1:5">
      <c r="A76" s="25" t="s">
        <v>114</v>
      </c>
      <c r="B76" s="26" t="s">
        <v>24</v>
      </c>
      <c r="C76" s="26" t="s">
        <v>732</v>
      </c>
      <c r="D76" s="25">
        <v>0</v>
      </c>
      <c r="E76" s="25">
        <v>0</v>
      </c>
    </row>
    <row r="77" spans="1:5">
      <c r="A77" s="25" t="s">
        <v>114</v>
      </c>
      <c r="B77" s="26" t="s">
        <v>25</v>
      </c>
      <c r="C77" s="26" t="s">
        <v>730</v>
      </c>
      <c r="D77" s="25">
        <v>0</v>
      </c>
      <c r="E77" s="25">
        <v>0</v>
      </c>
    </row>
    <row r="78" spans="1:5">
      <c r="A78" s="25" t="s">
        <v>114</v>
      </c>
      <c r="B78" s="26" t="s">
        <v>25</v>
      </c>
      <c r="C78" s="26" t="s">
        <v>731</v>
      </c>
      <c r="D78" s="25">
        <v>0</v>
      </c>
      <c r="E78" s="25">
        <v>0</v>
      </c>
    </row>
    <row r="79" spans="1:5">
      <c r="A79" s="25" t="s">
        <v>114</v>
      </c>
      <c r="B79" s="26" t="s">
        <v>25</v>
      </c>
      <c r="C79" s="26" t="s">
        <v>732</v>
      </c>
      <c r="D79" s="25">
        <v>0</v>
      </c>
      <c r="E79" s="25">
        <v>0</v>
      </c>
    </row>
    <row r="80" spans="1:5">
      <c r="A80" s="25" t="s">
        <v>114</v>
      </c>
      <c r="B80" s="26" t="s">
        <v>26</v>
      </c>
      <c r="C80" s="26" t="s">
        <v>730</v>
      </c>
      <c r="D80" s="25">
        <v>0</v>
      </c>
      <c r="E80" s="25">
        <v>0</v>
      </c>
    </row>
    <row r="81" spans="1:5">
      <c r="A81" s="25" t="s">
        <v>114</v>
      </c>
      <c r="B81" s="26" t="s">
        <v>26</v>
      </c>
      <c r="C81" s="26" t="s">
        <v>731</v>
      </c>
      <c r="D81" s="25">
        <v>0</v>
      </c>
      <c r="E81" s="25">
        <v>0</v>
      </c>
    </row>
    <row r="82" spans="1:5">
      <c r="A82" s="25" t="s">
        <v>114</v>
      </c>
      <c r="B82" s="26" t="s">
        <v>26</v>
      </c>
      <c r="C82" s="26" t="s">
        <v>732</v>
      </c>
      <c r="D82" s="25">
        <v>0</v>
      </c>
      <c r="E82" s="25">
        <v>0</v>
      </c>
    </row>
    <row r="83" spans="1:5">
      <c r="A83" s="25" t="s">
        <v>114</v>
      </c>
      <c r="B83" s="26" t="s">
        <v>27</v>
      </c>
      <c r="C83" s="26" t="s">
        <v>730</v>
      </c>
      <c r="D83" s="25">
        <v>0</v>
      </c>
      <c r="E83" s="25">
        <v>0</v>
      </c>
    </row>
    <row r="84" spans="1:5">
      <c r="A84" s="25" t="s">
        <v>114</v>
      </c>
      <c r="B84" s="26" t="s">
        <v>27</v>
      </c>
      <c r="C84" s="26" t="s">
        <v>731</v>
      </c>
      <c r="D84" s="25">
        <v>0</v>
      </c>
      <c r="E84" s="25">
        <v>0</v>
      </c>
    </row>
    <row r="85" spans="1:5">
      <c r="A85" s="25" t="s">
        <v>114</v>
      </c>
      <c r="B85" s="26" t="s">
        <v>27</v>
      </c>
      <c r="C85" s="26" t="s">
        <v>732</v>
      </c>
      <c r="D85" s="25">
        <v>0</v>
      </c>
      <c r="E85" s="25">
        <v>0</v>
      </c>
    </row>
    <row r="86" spans="1:5">
      <c r="A86" s="25" t="s">
        <v>114</v>
      </c>
      <c r="B86" s="26" t="s">
        <v>28</v>
      </c>
      <c r="C86" s="26" t="s">
        <v>730</v>
      </c>
      <c r="D86" s="25">
        <v>0</v>
      </c>
      <c r="E86" s="25">
        <v>0</v>
      </c>
    </row>
    <row r="87" spans="1:5">
      <c r="A87" s="25" t="s">
        <v>114</v>
      </c>
      <c r="B87" s="26" t="s">
        <v>28</v>
      </c>
      <c r="C87" s="26" t="s">
        <v>731</v>
      </c>
      <c r="D87" s="25">
        <v>0</v>
      </c>
      <c r="E87" s="25">
        <v>0</v>
      </c>
    </row>
    <row r="88" spans="1:5">
      <c r="A88" s="25" t="s">
        <v>114</v>
      </c>
      <c r="B88" s="26" t="s">
        <v>28</v>
      </c>
      <c r="C88" s="26" t="s">
        <v>732</v>
      </c>
      <c r="D88" s="25">
        <v>0</v>
      </c>
      <c r="E88" s="25">
        <v>0</v>
      </c>
    </row>
    <row r="89" spans="1:5">
      <c r="A89" s="25" t="s">
        <v>114</v>
      </c>
      <c r="B89" s="26" t="s">
        <v>29</v>
      </c>
      <c r="C89" s="26" t="s">
        <v>730</v>
      </c>
      <c r="D89" s="25">
        <v>0</v>
      </c>
      <c r="E89" s="25">
        <v>0</v>
      </c>
    </row>
    <row r="90" spans="1:5">
      <c r="A90" s="25" t="s">
        <v>114</v>
      </c>
      <c r="B90" s="26" t="s">
        <v>29</v>
      </c>
      <c r="C90" s="26" t="s">
        <v>731</v>
      </c>
      <c r="D90" s="25">
        <v>0</v>
      </c>
      <c r="E90" s="25">
        <v>0</v>
      </c>
    </row>
    <row r="91" spans="1:5">
      <c r="A91" s="25" t="s">
        <v>114</v>
      </c>
      <c r="B91" s="26" t="s">
        <v>29</v>
      </c>
      <c r="C91" s="26" t="s">
        <v>732</v>
      </c>
      <c r="D91" s="25">
        <v>0</v>
      </c>
      <c r="E91" s="25">
        <v>0</v>
      </c>
    </row>
    <row r="92" spans="1:5">
      <c r="A92" s="25" t="s">
        <v>114</v>
      </c>
      <c r="B92" s="26" t="s">
        <v>30</v>
      </c>
      <c r="C92" s="26" t="s">
        <v>730</v>
      </c>
      <c r="D92" s="25">
        <v>0</v>
      </c>
      <c r="E92" s="25">
        <v>0</v>
      </c>
    </row>
    <row r="93" spans="1:5">
      <c r="A93" s="25" t="s">
        <v>114</v>
      </c>
      <c r="B93" s="26" t="s">
        <v>30</v>
      </c>
      <c r="C93" s="26" t="s">
        <v>731</v>
      </c>
      <c r="D93" s="25">
        <v>0</v>
      </c>
      <c r="E93" s="25">
        <v>0</v>
      </c>
    </row>
    <row r="94" spans="1:5">
      <c r="A94" s="25" t="s">
        <v>114</v>
      </c>
      <c r="B94" s="26" t="s">
        <v>30</v>
      </c>
      <c r="C94" s="26" t="s">
        <v>732</v>
      </c>
      <c r="D94" s="25">
        <v>0</v>
      </c>
      <c r="E94" s="25">
        <v>0</v>
      </c>
    </row>
    <row r="95" spans="1:5">
      <c r="A95" s="25" t="s">
        <v>114</v>
      </c>
      <c r="B95" s="26" t="s">
        <v>31</v>
      </c>
      <c r="C95" s="26" t="s">
        <v>730</v>
      </c>
      <c r="D95" s="25">
        <v>0</v>
      </c>
      <c r="E95" s="25">
        <v>0</v>
      </c>
    </row>
    <row r="96" spans="1:5">
      <c r="A96" s="25" t="s">
        <v>114</v>
      </c>
      <c r="B96" s="26" t="s">
        <v>31</v>
      </c>
      <c r="C96" s="26" t="s">
        <v>731</v>
      </c>
      <c r="D96" s="25">
        <v>0</v>
      </c>
      <c r="E96" s="25">
        <v>0</v>
      </c>
    </row>
    <row r="97" spans="1:5">
      <c r="A97" s="25" t="s">
        <v>114</v>
      </c>
      <c r="B97" s="26" t="s">
        <v>31</v>
      </c>
      <c r="C97" s="26" t="s">
        <v>732</v>
      </c>
      <c r="D97" s="25">
        <v>0</v>
      </c>
      <c r="E97" s="25">
        <v>0</v>
      </c>
    </row>
    <row r="98" spans="1:5">
      <c r="A98" s="25" t="s">
        <v>114</v>
      </c>
      <c r="B98" s="26" t="s">
        <v>32</v>
      </c>
      <c r="C98" s="26" t="s">
        <v>730</v>
      </c>
      <c r="D98" s="25">
        <v>0</v>
      </c>
      <c r="E98" s="25">
        <v>0</v>
      </c>
    </row>
    <row r="99" spans="1:5">
      <c r="A99" s="25" t="s">
        <v>114</v>
      </c>
      <c r="B99" s="26" t="s">
        <v>32</v>
      </c>
      <c r="C99" s="26" t="s">
        <v>731</v>
      </c>
      <c r="D99" s="25">
        <v>0</v>
      </c>
      <c r="E99" s="25">
        <v>0</v>
      </c>
    </row>
    <row r="100" spans="1:5">
      <c r="A100" s="25" t="s">
        <v>114</v>
      </c>
      <c r="B100" s="26" t="s">
        <v>32</v>
      </c>
      <c r="C100" s="26" t="s">
        <v>732</v>
      </c>
      <c r="D100" s="25">
        <v>0</v>
      </c>
      <c r="E100" s="25">
        <v>0</v>
      </c>
    </row>
    <row r="101" spans="1:5">
      <c r="A101" s="25" t="s">
        <v>114</v>
      </c>
      <c r="B101" s="26" t="s">
        <v>33</v>
      </c>
      <c r="C101" s="26" t="s">
        <v>730</v>
      </c>
      <c r="D101" s="25">
        <v>0</v>
      </c>
      <c r="E101" s="25">
        <v>0</v>
      </c>
    </row>
    <row r="102" spans="1:5">
      <c r="A102" s="25" t="s">
        <v>114</v>
      </c>
      <c r="B102" s="26" t="s">
        <v>33</v>
      </c>
      <c r="C102" s="26" t="s">
        <v>731</v>
      </c>
      <c r="D102" s="25">
        <v>0</v>
      </c>
      <c r="E102" s="25">
        <v>0</v>
      </c>
    </row>
    <row r="103" spans="1:5">
      <c r="A103" s="25" t="s">
        <v>114</v>
      </c>
      <c r="B103" s="26" t="s">
        <v>33</v>
      </c>
      <c r="C103" s="26" t="s">
        <v>732</v>
      </c>
      <c r="D103" s="25">
        <v>0</v>
      </c>
      <c r="E103" s="25">
        <v>0</v>
      </c>
    </row>
    <row r="104" spans="1:5">
      <c r="A104" s="25" t="s">
        <v>114</v>
      </c>
      <c r="B104" s="26" t="s">
        <v>34</v>
      </c>
      <c r="C104" s="26" t="s">
        <v>730</v>
      </c>
      <c r="D104" s="25">
        <v>0</v>
      </c>
      <c r="E104" s="25">
        <v>0</v>
      </c>
    </row>
    <row r="105" spans="1:5">
      <c r="A105" s="25" t="s">
        <v>114</v>
      </c>
      <c r="B105" s="26" t="s">
        <v>34</v>
      </c>
      <c r="C105" s="26" t="s">
        <v>731</v>
      </c>
      <c r="D105" s="25">
        <v>0</v>
      </c>
      <c r="E105" s="25">
        <v>0</v>
      </c>
    </row>
    <row r="106" spans="1:5">
      <c r="A106" s="25" t="s">
        <v>114</v>
      </c>
      <c r="B106" s="26" t="s">
        <v>34</v>
      </c>
      <c r="C106" s="26" t="s">
        <v>732</v>
      </c>
      <c r="D106" s="25">
        <v>0</v>
      </c>
      <c r="E106" s="25">
        <v>0</v>
      </c>
    </row>
    <row r="107" spans="1:5">
      <c r="A107" s="25" t="s">
        <v>114</v>
      </c>
      <c r="B107" s="26" t="s">
        <v>35</v>
      </c>
      <c r="C107" s="26" t="s">
        <v>730</v>
      </c>
      <c r="D107" s="25">
        <v>0</v>
      </c>
      <c r="E107" s="25">
        <v>0</v>
      </c>
    </row>
    <row r="108" spans="1:5">
      <c r="A108" s="25" t="s">
        <v>114</v>
      </c>
      <c r="B108" s="26" t="s">
        <v>35</v>
      </c>
      <c r="C108" s="26" t="s">
        <v>731</v>
      </c>
      <c r="D108" s="25">
        <v>0</v>
      </c>
      <c r="E108" s="25">
        <v>0</v>
      </c>
    </row>
    <row r="109" spans="1:5">
      <c r="A109" s="25" t="s">
        <v>114</v>
      </c>
      <c r="B109" s="26" t="s">
        <v>35</v>
      </c>
      <c r="C109" s="26" t="s">
        <v>732</v>
      </c>
      <c r="D109" s="25">
        <v>0</v>
      </c>
      <c r="E109" s="25">
        <v>0</v>
      </c>
    </row>
    <row r="110" spans="1:5">
      <c r="A110" s="25" t="s">
        <v>115</v>
      </c>
      <c r="B110" s="26" t="s">
        <v>24</v>
      </c>
      <c r="C110" s="26" t="s">
        <v>730</v>
      </c>
      <c r="D110" s="25">
        <v>0</v>
      </c>
      <c r="E110" s="25">
        <v>0</v>
      </c>
    </row>
    <row r="111" spans="1:5">
      <c r="A111" s="25" t="s">
        <v>115</v>
      </c>
      <c r="B111" s="26" t="s">
        <v>24</v>
      </c>
      <c r="C111" s="26" t="s">
        <v>731</v>
      </c>
      <c r="D111" s="25">
        <v>0</v>
      </c>
      <c r="E111" s="25">
        <v>0</v>
      </c>
    </row>
    <row r="112" spans="1:5">
      <c r="A112" s="25" t="s">
        <v>115</v>
      </c>
      <c r="B112" s="26" t="s">
        <v>24</v>
      </c>
      <c r="C112" s="26" t="s">
        <v>732</v>
      </c>
      <c r="D112" s="25">
        <v>0</v>
      </c>
      <c r="E112" s="25">
        <v>0</v>
      </c>
    </row>
    <row r="113" spans="1:5">
      <c r="A113" s="25" t="s">
        <v>115</v>
      </c>
      <c r="B113" s="26" t="s">
        <v>25</v>
      </c>
      <c r="C113" s="26" t="s">
        <v>730</v>
      </c>
      <c r="D113" s="25">
        <v>0</v>
      </c>
      <c r="E113" s="25">
        <v>0</v>
      </c>
    </row>
    <row r="114" spans="1:5">
      <c r="A114" s="25" t="s">
        <v>115</v>
      </c>
      <c r="B114" s="26" t="s">
        <v>25</v>
      </c>
      <c r="C114" s="26" t="s">
        <v>731</v>
      </c>
      <c r="D114" s="25">
        <v>0</v>
      </c>
      <c r="E114" s="25">
        <v>0</v>
      </c>
    </row>
    <row r="115" spans="1:5">
      <c r="A115" s="25" t="s">
        <v>115</v>
      </c>
      <c r="B115" s="26" t="s">
        <v>25</v>
      </c>
      <c r="C115" s="26" t="s">
        <v>732</v>
      </c>
      <c r="D115" s="25">
        <v>0</v>
      </c>
      <c r="E115" s="25">
        <v>0</v>
      </c>
    </row>
    <row r="116" spans="1:5">
      <c r="A116" s="25" t="s">
        <v>115</v>
      </c>
      <c r="B116" s="26" t="s">
        <v>26</v>
      </c>
      <c r="C116" s="26" t="s">
        <v>730</v>
      </c>
      <c r="D116" s="25">
        <v>0</v>
      </c>
      <c r="E116" s="25">
        <v>0</v>
      </c>
    </row>
    <row r="117" spans="1:5">
      <c r="A117" s="25" t="s">
        <v>115</v>
      </c>
      <c r="B117" s="26" t="s">
        <v>26</v>
      </c>
      <c r="C117" s="26" t="s">
        <v>731</v>
      </c>
      <c r="D117" s="25">
        <v>0</v>
      </c>
      <c r="E117" s="25">
        <v>0</v>
      </c>
    </row>
    <row r="118" spans="1:5">
      <c r="A118" s="25" t="s">
        <v>115</v>
      </c>
      <c r="B118" s="26" t="s">
        <v>26</v>
      </c>
      <c r="C118" s="26" t="s">
        <v>732</v>
      </c>
      <c r="D118" s="25">
        <v>0</v>
      </c>
      <c r="E118" s="25">
        <v>0</v>
      </c>
    </row>
    <row r="119" spans="1:5">
      <c r="A119" s="25" t="s">
        <v>115</v>
      </c>
      <c r="B119" s="26" t="s">
        <v>27</v>
      </c>
      <c r="C119" s="26" t="s">
        <v>730</v>
      </c>
      <c r="D119" s="25">
        <v>0</v>
      </c>
      <c r="E119" s="25">
        <v>0</v>
      </c>
    </row>
    <row r="120" spans="1:5">
      <c r="A120" s="25" t="s">
        <v>115</v>
      </c>
      <c r="B120" s="26" t="s">
        <v>27</v>
      </c>
      <c r="C120" s="26" t="s">
        <v>731</v>
      </c>
      <c r="D120" s="25">
        <v>0</v>
      </c>
      <c r="E120" s="25">
        <v>0</v>
      </c>
    </row>
    <row r="121" spans="1:5">
      <c r="A121" s="25" t="s">
        <v>115</v>
      </c>
      <c r="B121" s="26" t="s">
        <v>27</v>
      </c>
      <c r="C121" s="26" t="s">
        <v>732</v>
      </c>
      <c r="D121" s="25">
        <v>0</v>
      </c>
      <c r="E121" s="25">
        <v>0</v>
      </c>
    </row>
    <row r="122" spans="1:5">
      <c r="A122" s="25" t="s">
        <v>115</v>
      </c>
      <c r="B122" s="26" t="s">
        <v>28</v>
      </c>
      <c r="C122" s="26" t="s">
        <v>730</v>
      </c>
      <c r="D122" s="25">
        <v>0</v>
      </c>
      <c r="E122" s="25">
        <v>0</v>
      </c>
    </row>
    <row r="123" spans="1:5">
      <c r="A123" s="25" t="s">
        <v>115</v>
      </c>
      <c r="B123" s="26" t="s">
        <v>28</v>
      </c>
      <c r="C123" s="26" t="s">
        <v>731</v>
      </c>
      <c r="D123" s="25">
        <v>0</v>
      </c>
      <c r="E123" s="25">
        <v>0</v>
      </c>
    </row>
    <row r="124" spans="1:5">
      <c r="A124" s="25" t="s">
        <v>115</v>
      </c>
      <c r="B124" s="26" t="s">
        <v>28</v>
      </c>
      <c r="C124" s="26" t="s">
        <v>732</v>
      </c>
      <c r="D124" s="25">
        <v>0</v>
      </c>
      <c r="E124" s="25">
        <v>0</v>
      </c>
    </row>
    <row r="125" spans="1:5">
      <c r="A125" s="25" t="s">
        <v>115</v>
      </c>
      <c r="B125" s="26" t="s">
        <v>29</v>
      </c>
      <c r="C125" s="26" t="s">
        <v>730</v>
      </c>
      <c r="D125" s="25">
        <v>0</v>
      </c>
      <c r="E125" s="25">
        <v>0</v>
      </c>
    </row>
    <row r="126" spans="1:5">
      <c r="A126" s="25" t="s">
        <v>115</v>
      </c>
      <c r="B126" s="26" t="s">
        <v>29</v>
      </c>
      <c r="C126" s="26" t="s">
        <v>731</v>
      </c>
      <c r="D126" s="25">
        <v>0</v>
      </c>
      <c r="E126" s="25">
        <v>0</v>
      </c>
    </row>
    <row r="127" spans="1:5">
      <c r="A127" s="25" t="s">
        <v>115</v>
      </c>
      <c r="B127" s="26" t="s">
        <v>29</v>
      </c>
      <c r="C127" s="26" t="s">
        <v>732</v>
      </c>
      <c r="D127" s="25">
        <v>0</v>
      </c>
      <c r="E127" s="25">
        <v>0</v>
      </c>
    </row>
    <row r="128" spans="1:5">
      <c r="A128" s="25" t="s">
        <v>115</v>
      </c>
      <c r="B128" s="26" t="s">
        <v>30</v>
      </c>
      <c r="C128" s="26" t="s">
        <v>730</v>
      </c>
      <c r="D128" s="25">
        <v>0</v>
      </c>
      <c r="E128" s="25">
        <v>0</v>
      </c>
    </row>
    <row r="129" spans="1:5">
      <c r="A129" s="25" t="s">
        <v>115</v>
      </c>
      <c r="B129" s="26" t="s">
        <v>30</v>
      </c>
      <c r="C129" s="26" t="s">
        <v>731</v>
      </c>
      <c r="D129" s="25">
        <v>0</v>
      </c>
      <c r="E129" s="25">
        <v>0</v>
      </c>
    </row>
    <row r="130" spans="1:5">
      <c r="A130" s="25" t="s">
        <v>115</v>
      </c>
      <c r="B130" s="26" t="s">
        <v>30</v>
      </c>
      <c r="C130" s="26" t="s">
        <v>732</v>
      </c>
      <c r="D130" s="25">
        <v>0</v>
      </c>
      <c r="E130" s="25">
        <v>0</v>
      </c>
    </row>
    <row r="131" spans="1:5">
      <c r="A131" s="25" t="s">
        <v>115</v>
      </c>
      <c r="B131" s="26" t="s">
        <v>31</v>
      </c>
      <c r="C131" s="26" t="s">
        <v>730</v>
      </c>
      <c r="D131" s="25">
        <v>0</v>
      </c>
      <c r="E131" s="25">
        <v>0</v>
      </c>
    </row>
    <row r="132" spans="1:5">
      <c r="A132" s="25" t="s">
        <v>115</v>
      </c>
      <c r="B132" s="26" t="s">
        <v>31</v>
      </c>
      <c r="C132" s="26" t="s">
        <v>731</v>
      </c>
      <c r="D132" s="25">
        <v>0</v>
      </c>
      <c r="E132" s="25">
        <v>0</v>
      </c>
    </row>
    <row r="133" spans="1:5">
      <c r="A133" s="25" t="s">
        <v>115</v>
      </c>
      <c r="B133" s="26" t="s">
        <v>31</v>
      </c>
      <c r="C133" s="26" t="s">
        <v>732</v>
      </c>
      <c r="D133" s="25">
        <v>0</v>
      </c>
      <c r="E133" s="25">
        <v>0</v>
      </c>
    </row>
    <row r="134" spans="1:5">
      <c r="A134" s="25" t="s">
        <v>115</v>
      </c>
      <c r="B134" s="26" t="s">
        <v>32</v>
      </c>
      <c r="C134" s="26" t="s">
        <v>730</v>
      </c>
      <c r="D134" s="25">
        <v>0</v>
      </c>
      <c r="E134" s="25">
        <v>0</v>
      </c>
    </row>
    <row r="135" spans="1:5">
      <c r="A135" s="25" t="s">
        <v>115</v>
      </c>
      <c r="B135" s="26" t="s">
        <v>32</v>
      </c>
      <c r="C135" s="26" t="s">
        <v>731</v>
      </c>
      <c r="D135" s="25">
        <v>0</v>
      </c>
      <c r="E135" s="25">
        <v>0</v>
      </c>
    </row>
    <row r="136" spans="1:5">
      <c r="A136" s="25" t="s">
        <v>115</v>
      </c>
      <c r="B136" s="26" t="s">
        <v>32</v>
      </c>
      <c r="C136" s="26" t="s">
        <v>732</v>
      </c>
      <c r="D136" s="25">
        <v>0</v>
      </c>
      <c r="E136" s="25">
        <v>0</v>
      </c>
    </row>
    <row r="137" spans="1:5">
      <c r="A137" s="25" t="s">
        <v>115</v>
      </c>
      <c r="B137" s="26" t="s">
        <v>33</v>
      </c>
      <c r="C137" s="26" t="s">
        <v>730</v>
      </c>
      <c r="D137" s="25">
        <v>0</v>
      </c>
      <c r="E137" s="25">
        <v>0</v>
      </c>
    </row>
    <row r="138" spans="1:5">
      <c r="A138" s="25" t="s">
        <v>115</v>
      </c>
      <c r="B138" s="26" t="s">
        <v>33</v>
      </c>
      <c r="C138" s="26" t="s">
        <v>731</v>
      </c>
      <c r="D138" s="25">
        <v>0</v>
      </c>
      <c r="E138" s="25">
        <v>0</v>
      </c>
    </row>
    <row r="139" spans="1:5">
      <c r="A139" s="25" t="s">
        <v>115</v>
      </c>
      <c r="B139" s="26" t="s">
        <v>33</v>
      </c>
      <c r="C139" s="26" t="s">
        <v>732</v>
      </c>
      <c r="D139" s="25">
        <v>0</v>
      </c>
      <c r="E139" s="25">
        <v>0</v>
      </c>
    </row>
    <row r="140" spans="1:5">
      <c r="A140" s="25" t="s">
        <v>115</v>
      </c>
      <c r="B140" s="26" t="s">
        <v>34</v>
      </c>
      <c r="C140" s="26" t="s">
        <v>730</v>
      </c>
      <c r="D140" s="25">
        <v>0</v>
      </c>
      <c r="E140" s="25">
        <v>0</v>
      </c>
    </row>
    <row r="141" spans="1:5">
      <c r="A141" s="25" t="s">
        <v>115</v>
      </c>
      <c r="B141" s="26" t="s">
        <v>34</v>
      </c>
      <c r="C141" s="26" t="s">
        <v>731</v>
      </c>
      <c r="D141" s="25">
        <v>0</v>
      </c>
      <c r="E141" s="25">
        <v>0</v>
      </c>
    </row>
    <row r="142" spans="1:5">
      <c r="A142" s="25" t="s">
        <v>115</v>
      </c>
      <c r="B142" s="26" t="s">
        <v>34</v>
      </c>
      <c r="C142" s="26" t="s">
        <v>732</v>
      </c>
      <c r="D142" s="25">
        <v>0</v>
      </c>
      <c r="E142" s="25">
        <v>0</v>
      </c>
    </row>
    <row r="143" spans="1:5">
      <c r="A143" s="25" t="s">
        <v>115</v>
      </c>
      <c r="B143" s="26" t="s">
        <v>35</v>
      </c>
      <c r="C143" s="26" t="s">
        <v>730</v>
      </c>
      <c r="D143" s="25">
        <v>0</v>
      </c>
      <c r="E143" s="25">
        <v>0</v>
      </c>
    </row>
    <row r="144" spans="1:5">
      <c r="A144" s="25" t="s">
        <v>115</v>
      </c>
      <c r="B144" s="26" t="s">
        <v>35</v>
      </c>
      <c r="C144" s="26" t="s">
        <v>731</v>
      </c>
      <c r="D144" s="25">
        <v>0</v>
      </c>
      <c r="E144" s="25">
        <v>0</v>
      </c>
    </row>
    <row r="145" spans="1:5">
      <c r="A145" s="25" t="s">
        <v>115</v>
      </c>
      <c r="B145" s="26" t="s">
        <v>35</v>
      </c>
      <c r="C145" s="26" t="s">
        <v>732</v>
      </c>
      <c r="D145" s="25">
        <v>0</v>
      </c>
      <c r="E145" s="25">
        <v>0</v>
      </c>
    </row>
    <row r="146" spans="1:5">
      <c r="A146" s="25" t="s">
        <v>116</v>
      </c>
      <c r="B146" s="26" t="s">
        <v>24</v>
      </c>
      <c r="C146" s="26" t="s">
        <v>730</v>
      </c>
      <c r="D146" s="25">
        <v>0</v>
      </c>
      <c r="E146" s="25">
        <v>0</v>
      </c>
    </row>
    <row r="147" spans="1:5">
      <c r="A147" s="25" t="s">
        <v>116</v>
      </c>
      <c r="B147" s="26" t="s">
        <v>24</v>
      </c>
      <c r="C147" s="26" t="s">
        <v>731</v>
      </c>
      <c r="D147" s="25">
        <v>0</v>
      </c>
      <c r="E147" s="25">
        <v>0</v>
      </c>
    </row>
    <row r="148" spans="1:5">
      <c r="A148" s="25" t="s">
        <v>116</v>
      </c>
      <c r="B148" s="26" t="s">
        <v>24</v>
      </c>
      <c r="C148" s="26" t="s">
        <v>732</v>
      </c>
      <c r="D148" s="25">
        <v>0</v>
      </c>
      <c r="E148" s="25">
        <v>0</v>
      </c>
    </row>
    <row r="149" spans="1:5">
      <c r="A149" s="25" t="s">
        <v>116</v>
      </c>
      <c r="B149" s="26" t="s">
        <v>25</v>
      </c>
      <c r="C149" s="26" t="s">
        <v>730</v>
      </c>
      <c r="D149" s="25">
        <v>0</v>
      </c>
      <c r="E149" s="25">
        <v>0</v>
      </c>
    </row>
    <row r="150" spans="1:5">
      <c r="A150" s="25" t="s">
        <v>116</v>
      </c>
      <c r="B150" s="26" t="s">
        <v>25</v>
      </c>
      <c r="C150" s="26" t="s">
        <v>731</v>
      </c>
      <c r="D150" s="25">
        <v>0</v>
      </c>
      <c r="E150" s="25">
        <v>0</v>
      </c>
    </row>
    <row r="151" spans="1:5">
      <c r="A151" s="25" t="s">
        <v>116</v>
      </c>
      <c r="B151" s="26" t="s">
        <v>25</v>
      </c>
      <c r="C151" s="26" t="s">
        <v>732</v>
      </c>
      <c r="D151" s="25">
        <v>0</v>
      </c>
      <c r="E151" s="25">
        <v>0</v>
      </c>
    </row>
    <row r="152" spans="1:5">
      <c r="A152" s="25" t="s">
        <v>116</v>
      </c>
      <c r="B152" s="26" t="s">
        <v>26</v>
      </c>
      <c r="C152" s="26" t="s">
        <v>730</v>
      </c>
      <c r="D152" s="25">
        <v>0</v>
      </c>
      <c r="E152" s="25">
        <v>0</v>
      </c>
    </row>
    <row r="153" spans="1:5">
      <c r="A153" s="25" t="s">
        <v>116</v>
      </c>
      <c r="B153" s="26" t="s">
        <v>26</v>
      </c>
      <c r="C153" s="26" t="s">
        <v>731</v>
      </c>
      <c r="D153" s="25">
        <v>0</v>
      </c>
      <c r="E153" s="25">
        <v>0</v>
      </c>
    </row>
    <row r="154" spans="1:5">
      <c r="A154" s="25" t="s">
        <v>116</v>
      </c>
      <c r="B154" s="26" t="s">
        <v>26</v>
      </c>
      <c r="C154" s="26" t="s">
        <v>732</v>
      </c>
      <c r="D154" s="25">
        <v>0</v>
      </c>
      <c r="E154" s="25">
        <v>0</v>
      </c>
    </row>
    <row r="155" spans="1:5">
      <c r="A155" s="25" t="s">
        <v>116</v>
      </c>
      <c r="B155" s="26" t="s">
        <v>27</v>
      </c>
      <c r="C155" s="26" t="s">
        <v>730</v>
      </c>
      <c r="D155" s="25">
        <v>0</v>
      </c>
      <c r="E155" s="25">
        <v>0</v>
      </c>
    </row>
    <row r="156" spans="1:5">
      <c r="A156" s="25" t="s">
        <v>116</v>
      </c>
      <c r="B156" s="26" t="s">
        <v>27</v>
      </c>
      <c r="C156" s="26" t="s">
        <v>731</v>
      </c>
      <c r="D156" s="25">
        <v>0</v>
      </c>
      <c r="E156" s="25">
        <v>0</v>
      </c>
    </row>
    <row r="157" spans="1:5">
      <c r="A157" s="25" t="s">
        <v>116</v>
      </c>
      <c r="B157" s="26" t="s">
        <v>27</v>
      </c>
      <c r="C157" s="26" t="s">
        <v>732</v>
      </c>
      <c r="D157" s="25">
        <v>0</v>
      </c>
      <c r="E157" s="25">
        <v>0</v>
      </c>
    </row>
    <row r="158" spans="1:5">
      <c r="A158" s="25" t="s">
        <v>116</v>
      </c>
      <c r="B158" s="26" t="s">
        <v>28</v>
      </c>
      <c r="C158" s="26" t="s">
        <v>730</v>
      </c>
      <c r="D158" s="25">
        <v>0</v>
      </c>
      <c r="E158" s="25">
        <v>0</v>
      </c>
    </row>
    <row r="159" spans="1:5">
      <c r="A159" s="25" t="s">
        <v>116</v>
      </c>
      <c r="B159" s="26" t="s">
        <v>28</v>
      </c>
      <c r="C159" s="26" t="s">
        <v>731</v>
      </c>
      <c r="D159" s="25">
        <v>0</v>
      </c>
      <c r="E159" s="25">
        <v>0</v>
      </c>
    </row>
    <row r="160" spans="1:5">
      <c r="A160" s="25" t="s">
        <v>116</v>
      </c>
      <c r="B160" s="26" t="s">
        <v>28</v>
      </c>
      <c r="C160" s="26" t="s">
        <v>732</v>
      </c>
      <c r="D160" s="25">
        <v>0</v>
      </c>
      <c r="E160" s="25">
        <v>0</v>
      </c>
    </row>
    <row r="161" spans="1:5">
      <c r="A161" s="25" t="s">
        <v>116</v>
      </c>
      <c r="B161" s="26" t="s">
        <v>29</v>
      </c>
      <c r="C161" s="26" t="s">
        <v>730</v>
      </c>
      <c r="D161" s="25">
        <v>0</v>
      </c>
      <c r="E161" s="25">
        <v>0</v>
      </c>
    </row>
    <row r="162" spans="1:5">
      <c r="A162" s="25" t="s">
        <v>116</v>
      </c>
      <c r="B162" s="26" t="s">
        <v>29</v>
      </c>
      <c r="C162" s="26" t="s">
        <v>731</v>
      </c>
      <c r="D162" s="25">
        <v>0</v>
      </c>
      <c r="E162" s="25">
        <v>0</v>
      </c>
    </row>
    <row r="163" spans="1:5">
      <c r="A163" s="25" t="s">
        <v>116</v>
      </c>
      <c r="B163" s="26" t="s">
        <v>29</v>
      </c>
      <c r="C163" s="26" t="s">
        <v>732</v>
      </c>
      <c r="D163" s="25">
        <v>0</v>
      </c>
      <c r="E163" s="25">
        <v>0</v>
      </c>
    </row>
    <row r="164" spans="1:5">
      <c r="A164" s="25" t="s">
        <v>116</v>
      </c>
      <c r="B164" s="26" t="s">
        <v>30</v>
      </c>
      <c r="C164" s="26" t="s">
        <v>730</v>
      </c>
      <c r="D164" s="25">
        <v>0</v>
      </c>
      <c r="E164" s="25">
        <v>0</v>
      </c>
    </row>
    <row r="165" spans="1:5">
      <c r="A165" s="25" t="s">
        <v>116</v>
      </c>
      <c r="B165" s="26" t="s">
        <v>30</v>
      </c>
      <c r="C165" s="26" t="s">
        <v>731</v>
      </c>
      <c r="D165" s="25">
        <v>0</v>
      </c>
      <c r="E165" s="25">
        <v>0</v>
      </c>
    </row>
    <row r="166" spans="1:5">
      <c r="A166" s="25" t="s">
        <v>116</v>
      </c>
      <c r="B166" s="26" t="s">
        <v>30</v>
      </c>
      <c r="C166" s="26" t="s">
        <v>732</v>
      </c>
      <c r="D166" s="25">
        <v>0</v>
      </c>
      <c r="E166" s="25">
        <v>0</v>
      </c>
    </row>
    <row r="167" spans="1:5">
      <c r="A167" s="25" t="s">
        <v>116</v>
      </c>
      <c r="B167" s="26" t="s">
        <v>31</v>
      </c>
      <c r="C167" s="26" t="s">
        <v>730</v>
      </c>
      <c r="D167" s="25">
        <v>0</v>
      </c>
      <c r="E167" s="25">
        <v>0</v>
      </c>
    </row>
    <row r="168" spans="1:5">
      <c r="A168" s="25" t="s">
        <v>116</v>
      </c>
      <c r="B168" s="26" t="s">
        <v>31</v>
      </c>
      <c r="C168" s="26" t="s">
        <v>731</v>
      </c>
      <c r="D168" s="25">
        <v>0</v>
      </c>
      <c r="E168" s="25">
        <v>0</v>
      </c>
    </row>
    <row r="169" spans="1:5">
      <c r="A169" s="25" t="s">
        <v>116</v>
      </c>
      <c r="B169" s="26" t="s">
        <v>31</v>
      </c>
      <c r="C169" s="26" t="s">
        <v>732</v>
      </c>
      <c r="D169" s="25">
        <v>0</v>
      </c>
      <c r="E169" s="25">
        <v>0</v>
      </c>
    </row>
    <row r="170" spans="1:5">
      <c r="A170" s="25" t="s">
        <v>116</v>
      </c>
      <c r="B170" s="26" t="s">
        <v>32</v>
      </c>
      <c r="C170" s="26" t="s">
        <v>730</v>
      </c>
      <c r="D170" s="25">
        <v>0</v>
      </c>
      <c r="E170" s="25">
        <v>0</v>
      </c>
    </row>
    <row r="171" spans="1:5">
      <c r="A171" s="25" t="s">
        <v>116</v>
      </c>
      <c r="B171" s="26" t="s">
        <v>32</v>
      </c>
      <c r="C171" s="26" t="s">
        <v>731</v>
      </c>
      <c r="D171" s="25">
        <v>0</v>
      </c>
      <c r="E171" s="25">
        <v>0</v>
      </c>
    </row>
    <row r="172" spans="1:5">
      <c r="A172" s="25" t="s">
        <v>116</v>
      </c>
      <c r="B172" s="26" t="s">
        <v>32</v>
      </c>
      <c r="C172" s="26" t="s">
        <v>732</v>
      </c>
      <c r="D172" s="25">
        <v>0</v>
      </c>
      <c r="E172" s="25">
        <v>0</v>
      </c>
    </row>
    <row r="173" spans="1:5">
      <c r="A173" s="25" t="s">
        <v>116</v>
      </c>
      <c r="B173" s="26" t="s">
        <v>33</v>
      </c>
      <c r="C173" s="26" t="s">
        <v>730</v>
      </c>
      <c r="D173" s="25">
        <v>0</v>
      </c>
      <c r="E173" s="25">
        <v>0</v>
      </c>
    </row>
    <row r="174" spans="1:5">
      <c r="A174" s="25" t="s">
        <v>116</v>
      </c>
      <c r="B174" s="26" t="s">
        <v>33</v>
      </c>
      <c r="C174" s="26" t="s">
        <v>731</v>
      </c>
      <c r="D174" s="25">
        <v>0</v>
      </c>
      <c r="E174" s="25">
        <v>0</v>
      </c>
    </row>
    <row r="175" spans="1:5">
      <c r="A175" s="25" t="s">
        <v>116</v>
      </c>
      <c r="B175" s="26" t="s">
        <v>33</v>
      </c>
      <c r="C175" s="26" t="s">
        <v>732</v>
      </c>
      <c r="D175" s="25">
        <v>0</v>
      </c>
      <c r="E175" s="25">
        <v>0</v>
      </c>
    </row>
    <row r="176" spans="1:5">
      <c r="A176" s="25" t="s">
        <v>116</v>
      </c>
      <c r="B176" s="26" t="s">
        <v>34</v>
      </c>
      <c r="C176" s="26" t="s">
        <v>730</v>
      </c>
      <c r="D176" s="25">
        <v>0</v>
      </c>
      <c r="E176" s="25">
        <v>0</v>
      </c>
    </row>
    <row r="177" spans="1:5">
      <c r="A177" s="25" t="s">
        <v>116</v>
      </c>
      <c r="B177" s="26" t="s">
        <v>34</v>
      </c>
      <c r="C177" s="26" t="s">
        <v>731</v>
      </c>
      <c r="D177" s="25">
        <v>0</v>
      </c>
      <c r="E177" s="25">
        <v>0</v>
      </c>
    </row>
    <row r="178" spans="1:5">
      <c r="A178" s="25" t="s">
        <v>116</v>
      </c>
      <c r="B178" s="26" t="s">
        <v>34</v>
      </c>
      <c r="C178" s="26" t="s">
        <v>732</v>
      </c>
      <c r="D178" s="25">
        <v>0</v>
      </c>
      <c r="E178" s="25">
        <v>0</v>
      </c>
    </row>
    <row r="179" spans="1:5">
      <c r="A179" s="25" t="s">
        <v>116</v>
      </c>
      <c r="B179" s="26" t="s">
        <v>35</v>
      </c>
      <c r="C179" s="26" t="s">
        <v>730</v>
      </c>
      <c r="D179" s="25">
        <v>0</v>
      </c>
      <c r="E179" s="25">
        <v>0</v>
      </c>
    </row>
    <row r="180" spans="1:5">
      <c r="A180" s="25" t="s">
        <v>116</v>
      </c>
      <c r="B180" s="26" t="s">
        <v>35</v>
      </c>
      <c r="C180" s="26" t="s">
        <v>731</v>
      </c>
      <c r="D180" s="25">
        <v>0</v>
      </c>
      <c r="E180" s="25">
        <v>0</v>
      </c>
    </row>
    <row r="181" spans="1:5">
      <c r="A181" s="25" t="s">
        <v>116</v>
      </c>
      <c r="B181" s="26" t="s">
        <v>35</v>
      </c>
      <c r="C181" s="26" t="s">
        <v>732</v>
      </c>
      <c r="D181" s="25">
        <v>0</v>
      </c>
      <c r="E181" s="25">
        <v>0</v>
      </c>
    </row>
    <row r="182" spans="1:5">
      <c r="A182" s="25" t="s">
        <v>726</v>
      </c>
      <c r="B182" s="26" t="s">
        <v>24</v>
      </c>
      <c r="C182" s="26" t="s">
        <v>730</v>
      </c>
      <c r="D182" s="25">
        <v>0</v>
      </c>
      <c r="E182" s="25">
        <v>0</v>
      </c>
    </row>
    <row r="183" spans="1:5">
      <c r="A183" s="25" t="s">
        <v>726</v>
      </c>
      <c r="B183" s="26" t="s">
        <v>24</v>
      </c>
      <c r="C183" s="26" t="s">
        <v>731</v>
      </c>
      <c r="D183" s="25">
        <v>0</v>
      </c>
      <c r="E183" s="25">
        <v>0</v>
      </c>
    </row>
    <row r="184" spans="1:5">
      <c r="A184" s="25" t="s">
        <v>726</v>
      </c>
      <c r="B184" s="26" t="s">
        <v>24</v>
      </c>
      <c r="C184" s="26" t="s">
        <v>732</v>
      </c>
      <c r="D184" s="25">
        <v>0</v>
      </c>
      <c r="E184" s="25">
        <v>0</v>
      </c>
    </row>
    <row r="185" spans="1:5">
      <c r="A185" s="25" t="s">
        <v>726</v>
      </c>
      <c r="B185" s="26" t="s">
        <v>25</v>
      </c>
      <c r="C185" s="26" t="s">
        <v>730</v>
      </c>
      <c r="D185" s="25">
        <v>0</v>
      </c>
      <c r="E185" s="25">
        <v>0</v>
      </c>
    </row>
    <row r="186" spans="1:5">
      <c r="A186" s="25" t="s">
        <v>726</v>
      </c>
      <c r="B186" s="26" t="s">
        <v>25</v>
      </c>
      <c r="C186" s="26" t="s">
        <v>731</v>
      </c>
      <c r="D186" s="25">
        <v>0</v>
      </c>
      <c r="E186" s="25">
        <v>0</v>
      </c>
    </row>
    <row r="187" spans="1:5">
      <c r="A187" s="25" t="s">
        <v>726</v>
      </c>
      <c r="B187" s="26" t="s">
        <v>25</v>
      </c>
      <c r="C187" s="26" t="s">
        <v>732</v>
      </c>
      <c r="D187" s="25">
        <v>0</v>
      </c>
      <c r="E187" s="25">
        <v>0</v>
      </c>
    </row>
    <row r="188" spans="1:5">
      <c r="A188" s="25" t="s">
        <v>726</v>
      </c>
      <c r="B188" s="26" t="s">
        <v>26</v>
      </c>
      <c r="C188" s="26" t="s">
        <v>730</v>
      </c>
      <c r="D188" s="25">
        <v>0</v>
      </c>
      <c r="E188" s="25">
        <v>0</v>
      </c>
    </row>
    <row r="189" spans="1:5">
      <c r="A189" s="25" t="s">
        <v>726</v>
      </c>
      <c r="B189" s="26" t="s">
        <v>26</v>
      </c>
      <c r="C189" s="26" t="s">
        <v>731</v>
      </c>
      <c r="D189" s="25">
        <v>0</v>
      </c>
      <c r="E189" s="25">
        <v>0</v>
      </c>
    </row>
    <row r="190" spans="1:5">
      <c r="A190" s="25" t="s">
        <v>726</v>
      </c>
      <c r="B190" s="26" t="s">
        <v>26</v>
      </c>
      <c r="C190" s="26" t="s">
        <v>732</v>
      </c>
      <c r="D190" s="25">
        <v>0</v>
      </c>
      <c r="E190" s="25">
        <v>0</v>
      </c>
    </row>
    <row r="191" spans="1:5">
      <c r="A191" s="25" t="s">
        <v>726</v>
      </c>
      <c r="B191" s="26" t="s">
        <v>27</v>
      </c>
      <c r="C191" s="26" t="s">
        <v>730</v>
      </c>
      <c r="D191" s="25">
        <v>0</v>
      </c>
      <c r="E191" s="25">
        <v>0</v>
      </c>
    </row>
    <row r="192" spans="1:5">
      <c r="A192" s="25" t="s">
        <v>726</v>
      </c>
      <c r="B192" s="26" t="s">
        <v>27</v>
      </c>
      <c r="C192" s="26" t="s">
        <v>731</v>
      </c>
      <c r="D192" s="25">
        <v>0</v>
      </c>
      <c r="E192" s="25">
        <v>0</v>
      </c>
    </row>
    <row r="193" spans="1:5">
      <c r="A193" s="25" t="s">
        <v>726</v>
      </c>
      <c r="B193" s="26" t="s">
        <v>27</v>
      </c>
      <c r="C193" s="26" t="s">
        <v>732</v>
      </c>
      <c r="D193" s="25">
        <v>0</v>
      </c>
      <c r="E193" s="25">
        <v>0</v>
      </c>
    </row>
    <row r="194" spans="1:5">
      <c r="A194" s="25" t="s">
        <v>726</v>
      </c>
      <c r="B194" s="26" t="s">
        <v>28</v>
      </c>
      <c r="C194" s="26" t="s">
        <v>730</v>
      </c>
      <c r="D194" s="25">
        <v>0</v>
      </c>
      <c r="E194" s="25">
        <v>0</v>
      </c>
    </row>
    <row r="195" spans="1:5">
      <c r="A195" s="25" t="s">
        <v>726</v>
      </c>
      <c r="B195" s="26" t="s">
        <v>28</v>
      </c>
      <c r="C195" s="26" t="s">
        <v>731</v>
      </c>
      <c r="D195" s="25">
        <v>0</v>
      </c>
      <c r="E195" s="25">
        <v>0</v>
      </c>
    </row>
    <row r="196" spans="1:5">
      <c r="A196" s="25" t="s">
        <v>726</v>
      </c>
      <c r="B196" s="26" t="s">
        <v>28</v>
      </c>
      <c r="C196" s="26" t="s">
        <v>732</v>
      </c>
      <c r="D196" s="25">
        <v>0</v>
      </c>
      <c r="E196" s="25">
        <v>0</v>
      </c>
    </row>
    <row r="197" spans="1:5">
      <c r="A197" s="25" t="s">
        <v>726</v>
      </c>
      <c r="B197" s="26" t="s">
        <v>29</v>
      </c>
      <c r="C197" s="26" t="s">
        <v>730</v>
      </c>
      <c r="D197" s="25">
        <v>0</v>
      </c>
      <c r="E197" s="25">
        <v>0</v>
      </c>
    </row>
    <row r="198" spans="1:5">
      <c r="A198" s="25" t="s">
        <v>726</v>
      </c>
      <c r="B198" s="26" t="s">
        <v>29</v>
      </c>
      <c r="C198" s="26" t="s">
        <v>731</v>
      </c>
      <c r="D198" s="25">
        <v>0</v>
      </c>
      <c r="E198" s="25">
        <v>0</v>
      </c>
    </row>
    <row r="199" spans="1:5">
      <c r="A199" s="25" t="s">
        <v>726</v>
      </c>
      <c r="B199" s="26" t="s">
        <v>29</v>
      </c>
      <c r="C199" s="26" t="s">
        <v>732</v>
      </c>
      <c r="D199" s="25">
        <v>0</v>
      </c>
      <c r="E199" s="25">
        <v>0</v>
      </c>
    </row>
    <row r="200" spans="1:5">
      <c r="A200" s="25" t="s">
        <v>726</v>
      </c>
      <c r="B200" s="26" t="s">
        <v>30</v>
      </c>
      <c r="C200" s="26" t="s">
        <v>730</v>
      </c>
      <c r="D200" s="25">
        <v>0</v>
      </c>
      <c r="E200" s="25">
        <v>0</v>
      </c>
    </row>
    <row r="201" spans="1:5">
      <c r="A201" s="25" t="s">
        <v>726</v>
      </c>
      <c r="B201" s="26" t="s">
        <v>30</v>
      </c>
      <c r="C201" s="26" t="s">
        <v>731</v>
      </c>
      <c r="D201" s="25">
        <v>0</v>
      </c>
      <c r="E201" s="25">
        <v>0</v>
      </c>
    </row>
    <row r="202" spans="1:5">
      <c r="A202" s="25" t="s">
        <v>726</v>
      </c>
      <c r="B202" s="26" t="s">
        <v>30</v>
      </c>
      <c r="C202" s="26" t="s">
        <v>732</v>
      </c>
      <c r="D202" s="25">
        <v>0</v>
      </c>
      <c r="E202" s="25">
        <v>0</v>
      </c>
    </row>
    <row r="203" spans="1:5">
      <c r="A203" s="25" t="s">
        <v>726</v>
      </c>
      <c r="B203" s="26" t="s">
        <v>31</v>
      </c>
      <c r="C203" s="26" t="s">
        <v>730</v>
      </c>
      <c r="D203" s="25">
        <v>0</v>
      </c>
      <c r="E203" s="25">
        <v>0</v>
      </c>
    </row>
    <row r="204" spans="1:5">
      <c r="A204" s="25" t="s">
        <v>726</v>
      </c>
      <c r="B204" s="26" t="s">
        <v>31</v>
      </c>
      <c r="C204" s="26" t="s">
        <v>731</v>
      </c>
      <c r="D204" s="25">
        <v>0</v>
      </c>
      <c r="E204" s="25">
        <v>0</v>
      </c>
    </row>
    <row r="205" spans="1:5">
      <c r="A205" s="25" t="s">
        <v>726</v>
      </c>
      <c r="B205" s="26" t="s">
        <v>31</v>
      </c>
      <c r="C205" s="26" t="s">
        <v>732</v>
      </c>
      <c r="D205" s="25">
        <v>0</v>
      </c>
      <c r="E205" s="25">
        <v>0</v>
      </c>
    </row>
    <row r="206" spans="1:5">
      <c r="A206" s="25" t="s">
        <v>726</v>
      </c>
      <c r="B206" s="26" t="s">
        <v>32</v>
      </c>
      <c r="C206" s="26" t="s">
        <v>730</v>
      </c>
      <c r="D206" s="25">
        <v>0</v>
      </c>
      <c r="E206" s="25">
        <v>0</v>
      </c>
    </row>
    <row r="207" spans="1:5">
      <c r="A207" s="25" t="s">
        <v>726</v>
      </c>
      <c r="B207" s="26" t="s">
        <v>32</v>
      </c>
      <c r="C207" s="26" t="s">
        <v>731</v>
      </c>
      <c r="D207" s="25">
        <v>0</v>
      </c>
      <c r="E207" s="25">
        <v>0</v>
      </c>
    </row>
    <row r="208" spans="1:5">
      <c r="A208" s="25" t="s">
        <v>726</v>
      </c>
      <c r="B208" s="26" t="s">
        <v>32</v>
      </c>
      <c r="C208" s="26" t="s">
        <v>732</v>
      </c>
      <c r="D208" s="25">
        <v>0</v>
      </c>
      <c r="E208" s="25">
        <v>0</v>
      </c>
    </row>
    <row r="209" spans="1:5">
      <c r="A209" s="25" t="s">
        <v>726</v>
      </c>
      <c r="B209" s="26" t="s">
        <v>33</v>
      </c>
      <c r="C209" s="26" t="s">
        <v>730</v>
      </c>
      <c r="D209" s="25">
        <v>0</v>
      </c>
      <c r="E209" s="25">
        <v>0</v>
      </c>
    </row>
    <row r="210" spans="1:5">
      <c r="A210" s="25" t="s">
        <v>726</v>
      </c>
      <c r="B210" s="26" t="s">
        <v>33</v>
      </c>
      <c r="C210" s="26" t="s">
        <v>731</v>
      </c>
      <c r="D210" s="25">
        <v>0</v>
      </c>
      <c r="E210" s="25">
        <v>0</v>
      </c>
    </row>
    <row r="211" spans="1:5">
      <c r="A211" s="25" t="s">
        <v>726</v>
      </c>
      <c r="B211" s="26" t="s">
        <v>33</v>
      </c>
      <c r="C211" s="26" t="s">
        <v>732</v>
      </c>
      <c r="D211" s="25">
        <v>0</v>
      </c>
      <c r="E211" s="25">
        <v>0</v>
      </c>
    </row>
    <row r="212" spans="1:5">
      <c r="A212" s="25" t="s">
        <v>726</v>
      </c>
      <c r="B212" s="26" t="s">
        <v>34</v>
      </c>
      <c r="C212" s="26" t="s">
        <v>730</v>
      </c>
      <c r="D212" s="25">
        <v>0</v>
      </c>
      <c r="E212" s="25">
        <v>0</v>
      </c>
    </row>
    <row r="213" spans="1:5">
      <c r="A213" s="25" t="s">
        <v>726</v>
      </c>
      <c r="B213" s="26" t="s">
        <v>34</v>
      </c>
      <c r="C213" s="26" t="s">
        <v>731</v>
      </c>
      <c r="D213" s="25">
        <v>0</v>
      </c>
      <c r="E213" s="25">
        <v>0</v>
      </c>
    </row>
    <row r="214" spans="1:5">
      <c r="A214" s="25" t="s">
        <v>726</v>
      </c>
      <c r="B214" s="26" t="s">
        <v>34</v>
      </c>
      <c r="C214" s="26" t="s">
        <v>732</v>
      </c>
      <c r="D214" s="25">
        <v>0</v>
      </c>
      <c r="E214" s="25">
        <v>0</v>
      </c>
    </row>
    <row r="215" spans="1:5">
      <c r="A215" s="25" t="s">
        <v>726</v>
      </c>
      <c r="B215" s="26" t="s">
        <v>35</v>
      </c>
      <c r="C215" s="26" t="s">
        <v>730</v>
      </c>
      <c r="D215" s="25">
        <v>0</v>
      </c>
      <c r="E215" s="25">
        <v>0</v>
      </c>
    </row>
    <row r="216" spans="1:5">
      <c r="A216" s="25" t="s">
        <v>726</v>
      </c>
      <c r="B216" s="26" t="s">
        <v>35</v>
      </c>
      <c r="C216" s="26" t="s">
        <v>731</v>
      </c>
      <c r="D216" s="25">
        <v>0</v>
      </c>
      <c r="E216" s="25">
        <v>0</v>
      </c>
    </row>
    <row r="217" spans="1:5">
      <c r="A217" s="25" t="s">
        <v>726</v>
      </c>
      <c r="B217" s="26" t="s">
        <v>35</v>
      </c>
      <c r="C217" s="26" t="s">
        <v>732</v>
      </c>
      <c r="D217" s="25">
        <v>0</v>
      </c>
      <c r="E217" s="25">
        <v>0</v>
      </c>
    </row>
    <row r="218" spans="1:5">
      <c r="A218" s="25" t="s">
        <v>117</v>
      </c>
      <c r="B218" s="26" t="s">
        <v>24</v>
      </c>
      <c r="C218" s="26" t="s">
        <v>730</v>
      </c>
      <c r="D218" s="25">
        <v>0</v>
      </c>
      <c r="E218" s="25">
        <v>0</v>
      </c>
    </row>
    <row r="219" spans="1:5">
      <c r="A219" s="25" t="s">
        <v>117</v>
      </c>
      <c r="B219" s="26" t="s">
        <v>24</v>
      </c>
      <c r="C219" s="26" t="s">
        <v>731</v>
      </c>
      <c r="D219" s="25">
        <v>0</v>
      </c>
      <c r="E219" s="25">
        <v>0</v>
      </c>
    </row>
    <row r="220" spans="1:5">
      <c r="A220" s="25" t="s">
        <v>117</v>
      </c>
      <c r="B220" s="26" t="s">
        <v>24</v>
      </c>
      <c r="C220" s="26" t="s">
        <v>732</v>
      </c>
      <c r="D220" s="25">
        <v>0</v>
      </c>
      <c r="E220" s="25">
        <v>0</v>
      </c>
    </row>
    <row r="221" spans="1:5">
      <c r="A221" s="25" t="s">
        <v>117</v>
      </c>
      <c r="B221" s="26" t="s">
        <v>25</v>
      </c>
      <c r="C221" s="26" t="s">
        <v>730</v>
      </c>
      <c r="D221" s="25">
        <v>0</v>
      </c>
      <c r="E221" s="25">
        <v>0</v>
      </c>
    </row>
    <row r="222" spans="1:5">
      <c r="A222" s="25" t="s">
        <v>117</v>
      </c>
      <c r="B222" s="26" t="s">
        <v>25</v>
      </c>
      <c r="C222" s="26" t="s">
        <v>731</v>
      </c>
      <c r="D222" s="25">
        <v>0</v>
      </c>
      <c r="E222" s="25">
        <v>0</v>
      </c>
    </row>
    <row r="223" spans="1:5">
      <c r="A223" s="25" t="s">
        <v>117</v>
      </c>
      <c r="B223" s="26" t="s">
        <v>25</v>
      </c>
      <c r="C223" s="26" t="s">
        <v>732</v>
      </c>
      <c r="D223" s="25">
        <v>0</v>
      </c>
      <c r="E223" s="25">
        <v>0</v>
      </c>
    </row>
    <row r="224" spans="1:5">
      <c r="A224" s="25" t="s">
        <v>117</v>
      </c>
      <c r="B224" s="26" t="s">
        <v>26</v>
      </c>
      <c r="C224" s="26" t="s">
        <v>730</v>
      </c>
      <c r="D224" s="25">
        <v>0</v>
      </c>
      <c r="E224" s="25">
        <v>0</v>
      </c>
    </row>
    <row r="225" spans="1:5">
      <c r="A225" s="25" t="s">
        <v>117</v>
      </c>
      <c r="B225" s="26" t="s">
        <v>26</v>
      </c>
      <c r="C225" s="26" t="s">
        <v>731</v>
      </c>
      <c r="D225" s="25">
        <v>0</v>
      </c>
      <c r="E225" s="25">
        <v>0</v>
      </c>
    </row>
    <row r="226" spans="1:5">
      <c r="A226" s="25" t="s">
        <v>117</v>
      </c>
      <c r="B226" s="26" t="s">
        <v>26</v>
      </c>
      <c r="C226" s="26" t="s">
        <v>732</v>
      </c>
      <c r="D226" s="25">
        <v>0</v>
      </c>
      <c r="E226" s="25">
        <v>0</v>
      </c>
    </row>
    <row r="227" spans="1:5">
      <c r="A227" s="25" t="s">
        <v>117</v>
      </c>
      <c r="B227" s="26" t="s">
        <v>27</v>
      </c>
      <c r="C227" s="26" t="s">
        <v>730</v>
      </c>
      <c r="D227" s="25">
        <v>0</v>
      </c>
      <c r="E227" s="25">
        <v>0</v>
      </c>
    </row>
    <row r="228" spans="1:5">
      <c r="A228" s="25" t="s">
        <v>117</v>
      </c>
      <c r="B228" s="26" t="s">
        <v>27</v>
      </c>
      <c r="C228" s="26" t="s">
        <v>731</v>
      </c>
      <c r="D228" s="25">
        <v>0</v>
      </c>
      <c r="E228" s="25">
        <v>0</v>
      </c>
    </row>
    <row r="229" spans="1:5">
      <c r="A229" s="25" t="s">
        <v>117</v>
      </c>
      <c r="B229" s="26" t="s">
        <v>27</v>
      </c>
      <c r="C229" s="26" t="s">
        <v>732</v>
      </c>
      <c r="D229" s="25">
        <v>0</v>
      </c>
      <c r="E229" s="25">
        <v>0</v>
      </c>
    </row>
    <row r="230" spans="1:5">
      <c r="A230" s="25" t="s">
        <v>117</v>
      </c>
      <c r="B230" s="26" t="s">
        <v>28</v>
      </c>
      <c r="C230" s="26" t="s">
        <v>730</v>
      </c>
      <c r="D230" s="25">
        <v>0</v>
      </c>
      <c r="E230" s="25">
        <v>0</v>
      </c>
    </row>
    <row r="231" spans="1:5">
      <c r="A231" s="25" t="s">
        <v>117</v>
      </c>
      <c r="B231" s="26" t="s">
        <v>28</v>
      </c>
      <c r="C231" s="26" t="s">
        <v>731</v>
      </c>
      <c r="D231" s="25">
        <v>0</v>
      </c>
      <c r="E231" s="25">
        <v>0</v>
      </c>
    </row>
    <row r="232" spans="1:5">
      <c r="A232" s="25" t="s">
        <v>117</v>
      </c>
      <c r="B232" s="26" t="s">
        <v>28</v>
      </c>
      <c r="C232" s="26" t="s">
        <v>732</v>
      </c>
      <c r="D232" s="25">
        <v>0</v>
      </c>
      <c r="E232" s="25">
        <v>0</v>
      </c>
    </row>
    <row r="233" spans="1:5">
      <c r="A233" s="25" t="s">
        <v>117</v>
      </c>
      <c r="B233" s="26" t="s">
        <v>29</v>
      </c>
      <c r="C233" s="26" t="s">
        <v>730</v>
      </c>
      <c r="D233" s="25">
        <v>0</v>
      </c>
      <c r="E233" s="25">
        <v>0</v>
      </c>
    </row>
    <row r="234" spans="1:5">
      <c r="A234" s="25" t="s">
        <v>117</v>
      </c>
      <c r="B234" s="26" t="s">
        <v>29</v>
      </c>
      <c r="C234" s="26" t="s">
        <v>731</v>
      </c>
      <c r="D234" s="25">
        <v>0</v>
      </c>
      <c r="E234" s="25">
        <v>0</v>
      </c>
    </row>
    <row r="235" spans="1:5">
      <c r="A235" s="25" t="s">
        <v>117</v>
      </c>
      <c r="B235" s="26" t="s">
        <v>29</v>
      </c>
      <c r="C235" s="26" t="s">
        <v>732</v>
      </c>
      <c r="D235" s="25">
        <v>0</v>
      </c>
      <c r="E235" s="25">
        <v>0</v>
      </c>
    </row>
    <row r="236" spans="1:5">
      <c r="A236" s="25" t="s">
        <v>117</v>
      </c>
      <c r="B236" s="26" t="s">
        <v>30</v>
      </c>
      <c r="C236" s="26" t="s">
        <v>730</v>
      </c>
      <c r="D236" s="25">
        <v>0</v>
      </c>
      <c r="E236" s="25">
        <v>0</v>
      </c>
    </row>
    <row r="237" spans="1:5">
      <c r="A237" s="25" t="s">
        <v>117</v>
      </c>
      <c r="B237" s="26" t="s">
        <v>30</v>
      </c>
      <c r="C237" s="26" t="s">
        <v>731</v>
      </c>
      <c r="D237" s="25">
        <v>0</v>
      </c>
      <c r="E237" s="25">
        <v>0</v>
      </c>
    </row>
    <row r="238" spans="1:5">
      <c r="A238" s="25" t="s">
        <v>117</v>
      </c>
      <c r="B238" s="26" t="s">
        <v>30</v>
      </c>
      <c r="C238" s="26" t="s">
        <v>732</v>
      </c>
      <c r="D238" s="25">
        <v>0</v>
      </c>
      <c r="E238" s="25">
        <v>0</v>
      </c>
    </row>
    <row r="239" spans="1:5">
      <c r="A239" s="25" t="s">
        <v>117</v>
      </c>
      <c r="B239" s="26" t="s">
        <v>31</v>
      </c>
      <c r="C239" s="26" t="s">
        <v>730</v>
      </c>
      <c r="D239" s="25">
        <v>0</v>
      </c>
      <c r="E239" s="25">
        <v>0</v>
      </c>
    </row>
    <row r="240" spans="1:5">
      <c r="A240" s="25" t="s">
        <v>117</v>
      </c>
      <c r="B240" s="26" t="s">
        <v>31</v>
      </c>
      <c r="C240" s="26" t="s">
        <v>731</v>
      </c>
      <c r="D240" s="25">
        <v>0</v>
      </c>
      <c r="E240" s="25">
        <v>0</v>
      </c>
    </row>
    <row r="241" spans="1:5">
      <c r="A241" s="25" t="s">
        <v>117</v>
      </c>
      <c r="B241" s="26" t="s">
        <v>31</v>
      </c>
      <c r="C241" s="26" t="s">
        <v>732</v>
      </c>
      <c r="D241" s="25">
        <v>0</v>
      </c>
      <c r="E241" s="25">
        <v>0</v>
      </c>
    </row>
    <row r="242" spans="1:5">
      <c r="A242" s="25" t="s">
        <v>117</v>
      </c>
      <c r="B242" s="26" t="s">
        <v>32</v>
      </c>
      <c r="C242" s="26" t="s">
        <v>730</v>
      </c>
      <c r="D242" s="25">
        <v>0</v>
      </c>
      <c r="E242" s="25">
        <v>0</v>
      </c>
    </row>
    <row r="243" spans="1:5">
      <c r="A243" s="25" t="s">
        <v>117</v>
      </c>
      <c r="B243" s="26" t="s">
        <v>32</v>
      </c>
      <c r="C243" s="26" t="s">
        <v>731</v>
      </c>
      <c r="D243" s="25">
        <v>0</v>
      </c>
      <c r="E243" s="25">
        <v>0</v>
      </c>
    </row>
    <row r="244" spans="1:5">
      <c r="A244" s="25" t="s">
        <v>117</v>
      </c>
      <c r="B244" s="26" t="s">
        <v>32</v>
      </c>
      <c r="C244" s="26" t="s">
        <v>732</v>
      </c>
      <c r="D244" s="25">
        <v>0</v>
      </c>
      <c r="E244" s="25">
        <v>0</v>
      </c>
    </row>
    <row r="245" spans="1:5">
      <c r="A245" s="25" t="s">
        <v>117</v>
      </c>
      <c r="B245" s="26" t="s">
        <v>33</v>
      </c>
      <c r="C245" s="26" t="s">
        <v>730</v>
      </c>
      <c r="D245" s="25">
        <v>0</v>
      </c>
      <c r="E245" s="25">
        <v>0</v>
      </c>
    </row>
    <row r="246" spans="1:5">
      <c r="A246" s="25" t="s">
        <v>117</v>
      </c>
      <c r="B246" s="26" t="s">
        <v>33</v>
      </c>
      <c r="C246" s="26" t="s">
        <v>731</v>
      </c>
      <c r="D246" s="25">
        <v>0</v>
      </c>
      <c r="E246" s="25">
        <v>0</v>
      </c>
    </row>
    <row r="247" spans="1:5">
      <c r="A247" s="25" t="s">
        <v>117</v>
      </c>
      <c r="B247" s="26" t="s">
        <v>33</v>
      </c>
      <c r="C247" s="26" t="s">
        <v>732</v>
      </c>
      <c r="D247" s="25">
        <v>0</v>
      </c>
      <c r="E247" s="25">
        <v>0</v>
      </c>
    </row>
    <row r="248" spans="1:5">
      <c r="A248" s="25" t="s">
        <v>117</v>
      </c>
      <c r="B248" s="26" t="s">
        <v>34</v>
      </c>
      <c r="C248" s="26" t="s">
        <v>730</v>
      </c>
      <c r="D248" s="25">
        <v>0</v>
      </c>
      <c r="E248" s="25">
        <v>0</v>
      </c>
    </row>
    <row r="249" spans="1:5">
      <c r="A249" s="25" t="s">
        <v>117</v>
      </c>
      <c r="B249" s="26" t="s">
        <v>34</v>
      </c>
      <c r="C249" s="26" t="s">
        <v>731</v>
      </c>
      <c r="D249" s="25">
        <v>0</v>
      </c>
      <c r="E249" s="25">
        <v>0</v>
      </c>
    </row>
    <row r="250" spans="1:5">
      <c r="A250" s="25" t="s">
        <v>117</v>
      </c>
      <c r="B250" s="26" t="s">
        <v>34</v>
      </c>
      <c r="C250" s="26" t="s">
        <v>732</v>
      </c>
      <c r="D250" s="25">
        <v>0</v>
      </c>
      <c r="E250" s="25">
        <v>0</v>
      </c>
    </row>
    <row r="251" spans="1:5">
      <c r="A251" s="25" t="s">
        <v>117</v>
      </c>
      <c r="B251" s="26" t="s">
        <v>35</v>
      </c>
      <c r="C251" s="26" t="s">
        <v>730</v>
      </c>
      <c r="D251" s="25">
        <v>0</v>
      </c>
      <c r="E251" s="25">
        <v>0</v>
      </c>
    </row>
    <row r="252" spans="1:5">
      <c r="A252" s="25" t="s">
        <v>117</v>
      </c>
      <c r="B252" s="26" t="s">
        <v>35</v>
      </c>
      <c r="C252" s="26" t="s">
        <v>731</v>
      </c>
      <c r="D252" s="25">
        <v>0</v>
      </c>
      <c r="E252" s="25">
        <v>0</v>
      </c>
    </row>
    <row r="253" spans="1:5">
      <c r="A253" s="25" t="s">
        <v>117</v>
      </c>
      <c r="B253" s="26" t="s">
        <v>35</v>
      </c>
      <c r="C253" s="26" t="s">
        <v>732</v>
      </c>
      <c r="D253" s="25">
        <v>0</v>
      </c>
      <c r="E253" s="25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B18"/>
  <sheetViews>
    <sheetView workbookViewId="0">
      <selection activeCell="B8" sqref="B8"/>
    </sheetView>
  </sheetViews>
  <sheetFormatPr defaultColWidth="8.7109375" defaultRowHeight="15"/>
  <cols>
    <col min="1" max="1" width="17.28515625" bestFit="1" customWidth="1"/>
  </cols>
  <sheetData>
    <row r="1" spans="1:2">
      <c r="A1" s="39" t="s">
        <v>2</v>
      </c>
      <c r="B1" s="39">
        <v>0</v>
      </c>
    </row>
    <row r="2" spans="1:2">
      <c r="A2" s="39" t="s">
        <v>375</v>
      </c>
      <c r="B2" s="39">
        <v>1.2</v>
      </c>
    </row>
    <row r="3" spans="1:2">
      <c r="A3" s="19" t="s">
        <v>295</v>
      </c>
      <c r="B3">
        <v>0.5</v>
      </c>
    </row>
    <row r="4" spans="1:2">
      <c r="A4" s="39" t="s">
        <v>297</v>
      </c>
      <c r="B4">
        <v>0</v>
      </c>
    </row>
    <row r="5" spans="1:2">
      <c r="A5" s="2" t="s">
        <v>298</v>
      </c>
      <c r="B5" s="2">
        <v>0</v>
      </c>
    </row>
    <row r="6" spans="1:2">
      <c r="A6" s="2" t="s">
        <v>296</v>
      </c>
      <c r="B6">
        <v>2</v>
      </c>
    </row>
    <row r="7" spans="1:2">
      <c r="A7" s="2" t="s">
        <v>299</v>
      </c>
      <c r="B7">
        <v>10</v>
      </c>
    </row>
    <row r="8" spans="1:2">
      <c r="A8" s="39" t="s">
        <v>273</v>
      </c>
      <c r="B8" s="39">
        <v>0</v>
      </c>
    </row>
    <row r="9" spans="1:2">
      <c r="A9" s="39" t="s">
        <v>274</v>
      </c>
      <c r="B9" s="39">
        <v>0</v>
      </c>
    </row>
    <row r="10" spans="1:2">
      <c r="A10" s="39" t="s">
        <v>285</v>
      </c>
      <c r="B10" s="39">
        <v>9.99</v>
      </c>
    </row>
    <row r="11" spans="1:2">
      <c r="A11" s="39" t="s">
        <v>814</v>
      </c>
      <c r="B11" s="39">
        <v>0</v>
      </c>
    </row>
    <row r="12" spans="1:2">
      <c r="A12" s="39" t="s">
        <v>815</v>
      </c>
      <c r="B12" s="39">
        <v>1</v>
      </c>
    </row>
    <row r="13" spans="1:2">
      <c r="A13" s="39" t="s">
        <v>291</v>
      </c>
      <c r="B13" s="39">
        <v>0</v>
      </c>
    </row>
    <row r="14" spans="1:2">
      <c r="A14" s="39" t="s">
        <v>816</v>
      </c>
      <c r="B14" s="39">
        <v>0</v>
      </c>
    </row>
    <row r="15" spans="1:2">
      <c r="A15" s="39" t="s">
        <v>16</v>
      </c>
      <c r="B15" s="39">
        <v>0.14968999999999999</v>
      </c>
    </row>
    <row r="16" spans="1:2">
      <c r="A16" t="s">
        <v>842</v>
      </c>
      <c r="B16">
        <v>0</v>
      </c>
    </row>
    <row r="17" spans="1:2">
      <c r="A17" s="39" t="s">
        <v>840</v>
      </c>
      <c r="B17">
        <v>0</v>
      </c>
    </row>
    <row r="18" spans="1:2">
      <c r="A18" s="39" t="s">
        <v>23</v>
      </c>
      <c r="B18" s="39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B3"/>
  <sheetViews>
    <sheetView workbookViewId="0"/>
  </sheetViews>
  <sheetFormatPr defaultColWidth="9.140625" defaultRowHeight="15"/>
  <cols>
    <col min="1" max="1" width="20" style="19" bestFit="1" customWidth="1"/>
    <col min="2" max="16384" width="9.140625" style="19"/>
  </cols>
  <sheetData>
    <row r="1" spans="1:2">
      <c r="A1" s="19" t="s">
        <v>365</v>
      </c>
      <c r="B1" s="19">
        <v>0</v>
      </c>
    </row>
    <row r="2" spans="1:2">
      <c r="A2" s="19" t="s">
        <v>626</v>
      </c>
      <c r="B2" s="19">
        <v>0.5</v>
      </c>
    </row>
    <row r="3" spans="1:2">
      <c r="A3" s="19" t="s">
        <v>627</v>
      </c>
      <c r="B3" s="19">
        <v>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3"/>
  <sheetViews>
    <sheetView workbookViewId="0"/>
  </sheetViews>
  <sheetFormatPr defaultColWidth="8.7109375" defaultRowHeight="15"/>
  <cols>
    <col min="1" max="1" width="23.28515625" bestFit="1" customWidth="1"/>
    <col min="2" max="2" width="12.5703125" bestFit="1" customWidth="1"/>
    <col min="3" max="3" width="12.42578125" bestFit="1" customWidth="1"/>
    <col min="4" max="4" width="13.28515625" bestFit="1" customWidth="1"/>
    <col min="5" max="5" width="29" bestFit="1" customWidth="1"/>
    <col min="6" max="6" width="28.85546875" bestFit="1" customWidth="1"/>
  </cols>
  <sheetData>
    <row r="1" spans="1:6">
      <c r="B1" t="s">
        <v>202</v>
      </c>
      <c r="C1" t="s">
        <v>203</v>
      </c>
      <c r="D1" t="s">
        <v>204</v>
      </c>
      <c r="E1" t="s">
        <v>205</v>
      </c>
      <c r="F1" t="s">
        <v>206</v>
      </c>
    </row>
    <row r="2" spans="1:6">
      <c r="A2" t="s">
        <v>178</v>
      </c>
      <c r="B2">
        <v>3.4</v>
      </c>
      <c r="C2">
        <v>3.5</v>
      </c>
      <c r="D2">
        <v>0</v>
      </c>
      <c r="E2">
        <v>0</v>
      </c>
      <c r="F2">
        <v>0</v>
      </c>
    </row>
    <row r="3" spans="1:6">
      <c r="A3" t="s">
        <v>179</v>
      </c>
      <c r="B3">
        <v>4.9000000000000004</v>
      </c>
      <c r="C3">
        <v>8.1</v>
      </c>
      <c r="D3">
        <v>15.52</v>
      </c>
      <c r="E3">
        <v>50</v>
      </c>
      <c r="F3">
        <v>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B15"/>
  <sheetViews>
    <sheetView workbookViewId="0"/>
  </sheetViews>
  <sheetFormatPr defaultColWidth="8.7109375" defaultRowHeight="15"/>
  <cols>
    <col min="1" max="1" width="20.7109375" bestFit="1" customWidth="1"/>
    <col min="2" max="2" width="8.28515625" bestFit="1" customWidth="1"/>
  </cols>
  <sheetData>
    <row r="1" spans="1:2">
      <c r="A1" t="s">
        <v>245</v>
      </c>
      <c r="B1">
        <v>0.9</v>
      </c>
    </row>
    <row r="2" spans="1:2">
      <c r="A2" t="s">
        <v>246</v>
      </c>
      <c r="B2">
        <v>0.9</v>
      </c>
    </row>
    <row r="3" spans="1:2">
      <c r="A3" t="s">
        <v>247</v>
      </c>
      <c r="B3" s="5">
        <v>5.9500000000000004E-4</v>
      </c>
    </row>
    <row r="4" spans="1:2">
      <c r="A4" t="s">
        <v>248</v>
      </c>
      <c r="B4" s="5">
        <v>5.2999999999999998E-4</v>
      </c>
    </row>
    <row r="5" spans="1:2">
      <c r="A5" t="s">
        <v>249</v>
      </c>
      <c r="B5">
        <v>0.9</v>
      </c>
    </row>
    <row r="6" spans="1:2">
      <c r="A6" t="s">
        <v>250</v>
      </c>
      <c r="B6">
        <v>0.9</v>
      </c>
    </row>
    <row r="7" spans="1:2">
      <c r="A7" t="s">
        <v>251</v>
      </c>
      <c r="B7" s="5">
        <v>5.7300000000000005E-4</v>
      </c>
    </row>
    <row r="8" spans="1:2">
      <c r="A8" t="s">
        <v>252</v>
      </c>
      <c r="B8" s="5">
        <v>5.5999999999999995E-4</v>
      </c>
    </row>
    <row r="9" spans="1:2">
      <c r="A9" t="s">
        <v>223</v>
      </c>
      <c r="B9">
        <v>0.25</v>
      </c>
    </row>
    <row r="10" spans="1:2">
      <c r="A10" t="s">
        <v>224</v>
      </c>
      <c r="B10">
        <v>0.25</v>
      </c>
    </row>
    <row r="11" spans="1:2">
      <c r="A11" t="s">
        <v>225</v>
      </c>
      <c r="B11">
        <v>0</v>
      </c>
    </row>
    <row r="12" spans="1:2">
      <c r="A12" t="s">
        <v>253</v>
      </c>
      <c r="B12">
        <v>90</v>
      </c>
    </row>
    <row r="13" spans="1:2">
      <c r="A13" t="s">
        <v>254</v>
      </c>
      <c r="B13">
        <v>65</v>
      </c>
    </row>
    <row r="14" spans="1:2">
      <c r="A14" t="s">
        <v>255</v>
      </c>
      <c r="B14">
        <v>65</v>
      </c>
    </row>
    <row r="15" spans="1:2">
      <c r="A15" t="s">
        <v>256</v>
      </c>
      <c r="B15">
        <v>36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Y13"/>
  <sheetViews>
    <sheetView zoomScaleNormal="100" workbookViewId="0"/>
  </sheetViews>
  <sheetFormatPr defaultColWidth="8.7109375" defaultRowHeight="15"/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24</v>
      </c>
      <c r="B2">
        <v>0.29199999999999998</v>
      </c>
      <c r="C2">
        <v>0.29199999999999998</v>
      </c>
      <c r="D2">
        <v>0.3</v>
      </c>
      <c r="E2">
        <v>0.29499999999999998</v>
      </c>
      <c r="F2">
        <v>0.29399999999999998</v>
      </c>
      <c r="G2">
        <v>0.309</v>
      </c>
      <c r="H2">
        <v>0.31900000000000001</v>
      </c>
      <c r="I2">
        <v>0.313</v>
      </c>
      <c r="J2">
        <v>0.308</v>
      </c>
      <c r="K2">
        <v>0.30199999999999999</v>
      </c>
      <c r="L2">
        <v>0.30599999999999999</v>
      </c>
      <c r="M2">
        <v>0.30599999999999999</v>
      </c>
      <c r="N2">
        <v>0.309</v>
      </c>
      <c r="O2">
        <v>0.29899999999999999</v>
      </c>
      <c r="P2">
        <v>0.31</v>
      </c>
      <c r="Q2">
        <v>0.31900000000000001</v>
      </c>
      <c r="R2">
        <v>0.316</v>
      </c>
      <c r="S2">
        <v>0.311</v>
      </c>
      <c r="T2">
        <v>0.307</v>
      </c>
      <c r="U2">
        <v>0.29599999999999999</v>
      </c>
      <c r="V2">
        <v>0.315</v>
      </c>
      <c r="W2">
        <v>0.309</v>
      </c>
      <c r="X2">
        <v>0.30199999999999999</v>
      </c>
      <c r="Y2">
        <v>0.28699999999999998</v>
      </c>
    </row>
    <row r="3" spans="1:25">
      <c r="A3" t="s">
        <v>25</v>
      </c>
      <c r="B3">
        <v>0.30599999999999999</v>
      </c>
      <c r="C3">
        <v>0.317</v>
      </c>
      <c r="D3">
        <v>0.308</v>
      </c>
      <c r="E3">
        <v>0.32200000000000001</v>
      </c>
      <c r="F3">
        <v>0.313</v>
      </c>
      <c r="G3">
        <v>0.307</v>
      </c>
      <c r="H3">
        <v>0.308</v>
      </c>
      <c r="I3">
        <v>0.32100000000000001</v>
      </c>
      <c r="J3">
        <v>0.309</v>
      </c>
      <c r="K3">
        <v>0.30599999999999999</v>
      </c>
      <c r="L3">
        <v>0.29899999999999999</v>
      </c>
      <c r="M3">
        <v>0.29499999999999998</v>
      </c>
      <c r="N3">
        <v>0.29699999999999999</v>
      </c>
      <c r="O3">
        <v>0.30399999999999999</v>
      </c>
      <c r="P3">
        <v>0.30099999999999999</v>
      </c>
      <c r="Q3">
        <v>0.30099999999999999</v>
      </c>
      <c r="R3">
        <v>0.32</v>
      </c>
      <c r="S3">
        <v>0.32700000000000001</v>
      </c>
      <c r="T3">
        <v>0.313</v>
      </c>
      <c r="U3">
        <v>0.308</v>
      </c>
      <c r="V3">
        <v>0.3</v>
      </c>
      <c r="W3">
        <v>0.30199999999999999</v>
      </c>
      <c r="X3">
        <v>0.29799999999999999</v>
      </c>
      <c r="Y3">
        <v>0.29599999999999999</v>
      </c>
    </row>
    <row r="4" spans="1:25">
      <c r="A4" t="s">
        <v>26</v>
      </c>
      <c r="B4">
        <v>0.307</v>
      </c>
      <c r="C4">
        <v>0.33700000000000002</v>
      </c>
      <c r="D4">
        <v>0.33800000000000002</v>
      </c>
      <c r="E4">
        <v>0.33200000000000002</v>
      </c>
      <c r="F4">
        <v>0.32100000000000001</v>
      </c>
      <c r="G4">
        <v>0.316</v>
      </c>
      <c r="H4">
        <v>0.30399999999999999</v>
      </c>
      <c r="I4">
        <v>0.30399999999999999</v>
      </c>
      <c r="J4">
        <v>0.29499999999999998</v>
      </c>
      <c r="K4">
        <v>0.29399999999999998</v>
      </c>
      <c r="L4">
        <v>0.28799999999999998</v>
      </c>
      <c r="M4">
        <v>0.29299999999999998</v>
      </c>
      <c r="N4">
        <v>0.29299999999999998</v>
      </c>
      <c r="O4">
        <v>0.29499999999999998</v>
      </c>
      <c r="P4">
        <v>0.29899999999999999</v>
      </c>
      <c r="Q4">
        <v>0.30099999999999999</v>
      </c>
      <c r="R4">
        <v>0.29599999999999999</v>
      </c>
      <c r="S4">
        <v>0.30299999999999999</v>
      </c>
      <c r="T4">
        <v>0.29799999999999999</v>
      </c>
      <c r="U4">
        <v>0.29399999999999998</v>
      </c>
      <c r="V4">
        <v>0.29399999999999998</v>
      </c>
      <c r="W4">
        <v>0.29599999999999999</v>
      </c>
      <c r="X4">
        <v>0.29799999999999999</v>
      </c>
      <c r="Y4">
        <v>0.312</v>
      </c>
    </row>
    <row r="5" spans="1:25">
      <c r="A5" t="s">
        <v>27</v>
      </c>
      <c r="B5">
        <v>0.318</v>
      </c>
      <c r="C5">
        <v>0.33200000000000002</v>
      </c>
      <c r="D5">
        <v>0.374</v>
      </c>
      <c r="E5">
        <v>0.36699999999999999</v>
      </c>
      <c r="F5">
        <v>0.34</v>
      </c>
      <c r="G5">
        <v>0.30499999999999999</v>
      </c>
      <c r="H5">
        <v>0.32300000000000001</v>
      </c>
      <c r="I5">
        <v>0.309</v>
      </c>
      <c r="J5">
        <v>0.308</v>
      </c>
      <c r="K5">
        <v>0.30399999999999999</v>
      </c>
      <c r="L5">
        <v>0.30499999999999999</v>
      </c>
      <c r="M5">
        <v>0.307</v>
      </c>
      <c r="N5">
        <v>0.30299999999999999</v>
      </c>
      <c r="O5">
        <v>0.307</v>
      </c>
      <c r="P5">
        <v>0.308</v>
      </c>
      <c r="Q5">
        <v>0.29099999999999998</v>
      </c>
      <c r="R5">
        <v>0.314</v>
      </c>
      <c r="S5">
        <v>0.314</v>
      </c>
      <c r="T5">
        <v>0.29599999999999999</v>
      </c>
      <c r="U5">
        <v>0.35199999999999998</v>
      </c>
      <c r="V5">
        <v>0.32800000000000001</v>
      </c>
      <c r="W5">
        <v>0.308</v>
      </c>
      <c r="X5">
        <v>0.313</v>
      </c>
      <c r="Y5">
        <v>0.307</v>
      </c>
    </row>
    <row r="6" spans="1:25">
      <c r="A6" t="s">
        <v>28</v>
      </c>
      <c r="B6">
        <v>0.32200000000000001</v>
      </c>
      <c r="C6">
        <v>0.34200000000000003</v>
      </c>
      <c r="D6">
        <v>0.35199999999999998</v>
      </c>
      <c r="E6">
        <v>0.34300000000000003</v>
      </c>
      <c r="F6">
        <v>0.33</v>
      </c>
      <c r="G6">
        <v>0.30099999999999999</v>
      </c>
      <c r="H6">
        <v>0.317</v>
      </c>
      <c r="I6">
        <v>0.312</v>
      </c>
      <c r="J6">
        <v>0.30299999999999999</v>
      </c>
      <c r="K6">
        <v>0.29499999999999998</v>
      </c>
      <c r="L6">
        <v>0.29299999999999998</v>
      </c>
      <c r="M6">
        <v>0.29799999999999999</v>
      </c>
      <c r="N6">
        <v>0.29199999999999998</v>
      </c>
      <c r="O6">
        <v>0.29199999999999998</v>
      </c>
      <c r="P6">
        <v>0.30099999999999999</v>
      </c>
      <c r="Q6">
        <v>0.314</v>
      </c>
      <c r="R6">
        <v>0.32400000000000001</v>
      </c>
      <c r="S6">
        <v>0.29299999999999998</v>
      </c>
      <c r="T6">
        <v>0.29899999999999999</v>
      </c>
      <c r="U6">
        <v>0.32</v>
      </c>
      <c r="V6">
        <v>0.30099999999999999</v>
      </c>
      <c r="W6">
        <v>0.29299999999999998</v>
      </c>
      <c r="X6">
        <v>0.30299999999999999</v>
      </c>
      <c r="Y6">
        <v>0.31</v>
      </c>
    </row>
    <row r="7" spans="1:25">
      <c r="A7" t="s">
        <v>29</v>
      </c>
      <c r="B7">
        <v>0.30399999999999999</v>
      </c>
      <c r="C7">
        <v>0.29399999999999998</v>
      </c>
      <c r="D7">
        <v>0.32700000000000001</v>
      </c>
      <c r="E7">
        <v>0.32700000000000001</v>
      </c>
      <c r="F7">
        <v>0.26</v>
      </c>
      <c r="G7">
        <v>0.29899999999999999</v>
      </c>
      <c r="H7">
        <v>0.311</v>
      </c>
      <c r="I7">
        <v>0.309</v>
      </c>
      <c r="J7">
        <v>0.27900000000000003</v>
      </c>
      <c r="K7">
        <v>0.29399999999999998</v>
      </c>
      <c r="L7">
        <v>0.30099999999999999</v>
      </c>
      <c r="M7">
        <v>0.28499999999999998</v>
      </c>
      <c r="N7">
        <v>0.30499999999999999</v>
      </c>
      <c r="O7">
        <v>0.312</v>
      </c>
      <c r="P7">
        <v>0.312</v>
      </c>
      <c r="Q7">
        <v>0.315</v>
      </c>
      <c r="R7">
        <v>0.33800000000000002</v>
      </c>
      <c r="S7">
        <v>0.308</v>
      </c>
      <c r="T7">
        <v>0.3</v>
      </c>
      <c r="U7">
        <v>0.28399999999999997</v>
      </c>
      <c r="V7">
        <v>0.30499999999999999</v>
      </c>
      <c r="W7">
        <v>0.30399999999999999</v>
      </c>
      <c r="X7">
        <v>0.28299999999999997</v>
      </c>
      <c r="Y7">
        <v>0.28899999999999998</v>
      </c>
    </row>
    <row r="8" spans="1:25">
      <c r="A8" t="s">
        <v>30</v>
      </c>
      <c r="B8">
        <v>0.29299999999999998</v>
      </c>
      <c r="C8">
        <v>0.30099999999999999</v>
      </c>
      <c r="D8">
        <v>0.29299999999999998</v>
      </c>
      <c r="E8">
        <v>0.29799999999999999</v>
      </c>
      <c r="F8">
        <v>0.30599999999999999</v>
      </c>
      <c r="G8">
        <v>0.29899999999999999</v>
      </c>
      <c r="H8">
        <v>0.29899999999999999</v>
      </c>
      <c r="I8">
        <v>0.31</v>
      </c>
      <c r="J8">
        <v>0.314</v>
      </c>
      <c r="K8">
        <v>0.314</v>
      </c>
      <c r="L8">
        <v>0.313</v>
      </c>
      <c r="M8">
        <v>0.32700000000000001</v>
      </c>
      <c r="N8">
        <v>0.33800000000000002</v>
      </c>
      <c r="O8">
        <v>0.312</v>
      </c>
      <c r="P8">
        <v>0.29199999999999998</v>
      </c>
      <c r="Q8">
        <v>0.27500000000000002</v>
      </c>
      <c r="R8">
        <v>0.31900000000000001</v>
      </c>
      <c r="S8">
        <v>0.32200000000000001</v>
      </c>
      <c r="T8">
        <v>0.32100000000000001</v>
      </c>
      <c r="U8">
        <v>0.32400000000000001</v>
      </c>
      <c r="V8">
        <v>0.317</v>
      </c>
      <c r="W8">
        <v>0.31</v>
      </c>
      <c r="X8">
        <v>0.29699999999999999</v>
      </c>
      <c r="Y8">
        <v>0.28999999999999998</v>
      </c>
    </row>
    <row r="9" spans="1:25">
      <c r="A9" t="s">
        <v>31</v>
      </c>
      <c r="B9">
        <v>0.315</v>
      </c>
      <c r="C9">
        <v>0.31</v>
      </c>
      <c r="D9">
        <v>0.316</v>
      </c>
      <c r="E9">
        <v>0.315</v>
      </c>
      <c r="F9">
        <v>0.32400000000000001</v>
      </c>
      <c r="G9">
        <v>0.314</v>
      </c>
      <c r="H9">
        <v>0.311</v>
      </c>
      <c r="I9">
        <v>0.29799999999999999</v>
      </c>
      <c r="J9">
        <v>0.307</v>
      </c>
      <c r="K9">
        <v>0.315</v>
      </c>
      <c r="L9">
        <v>0.32500000000000001</v>
      </c>
      <c r="M9">
        <v>0.32800000000000001</v>
      </c>
      <c r="N9">
        <v>0.32300000000000001</v>
      </c>
      <c r="O9">
        <v>0.33</v>
      </c>
      <c r="P9">
        <v>0.31</v>
      </c>
      <c r="Q9">
        <v>0.32900000000000001</v>
      </c>
      <c r="R9">
        <v>0.313</v>
      </c>
      <c r="S9">
        <v>0.32100000000000001</v>
      </c>
      <c r="T9">
        <v>0.33100000000000002</v>
      </c>
      <c r="U9">
        <v>0.34200000000000003</v>
      </c>
      <c r="V9">
        <v>0.32300000000000001</v>
      </c>
      <c r="W9">
        <v>0.31</v>
      </c>
      <c r="X9">
        <v>0.31</v>
      </c>
      <c r="Y9">
        <v>0.32</v>
      </c>
    </row>
    <row r="10" spans="1:25">
      <c r="A10" t="s">
        <v>32</v>
      </c>
      <c r="B10">
        <v>0.31</v>
      </c>
      <c r="C10">
        <v>0.29199999999999998</v>
      </c>
      <c r="D10">
        <v>0.29899999999999999</v>
      </c>
      <c r="E10">
        <v>0.311</v>
      </c>
      <c r="F10">
        <v>0.29499999999999998</v>
      </c>
      <c r="G10">
        <v>0.32300000000000001</v>
      </c>
      <c r="H10">
        <v>0.307</v>
      </c>
      <c r="I10">
        <v>0.314</v>
      </c>
      <c r="J10">
        <v>0.32</v>
      </c>
      <c r="K10">
        <v>0.315</v>
      </c>
      <c r="L10">
        <v>0.314</v>
      </c>
      <c r="M10">
        <v>0.32800000000000001</v>
      </c>
      <c r="N10">
        <v>0.32800000000000001</v>
      </c>
      <c r="O10">
        <v>0.31</v>
      </c>
      <c r="P10">
        <v>0.33</v>
      </c>
      <c r="Q10">
        <v>0.29799999999999999</v>
      </c>
      <c r="R10">
        <v>0.32</v>
      </c>
      <c r="S10">
        <v>0.33</v>
      </c>
      <c r="T10">
        <v>0.33300000000000002</v>
      </c>
      <c r="U10">
        <v>0.32900000000000001</v>
      </c>
      <c r="V10">
        <v>0.32800000000000001</v>
      </c>
      <c r="W10">
        <v>0.32500000000000001</v>
      </c>
      <c r="X10">
        <v>0.30399999999999999</v>
      </c>
      <c r="Y10">
        <v>0.312</v>
      </c>
    </row>
    <row r="11" spans="1:25">
      <c r="A11" t="s">
        <v>33</v>
      </c>
      <c r="B11">
        <v>0.29699999999999999</v>
      </c>
      <c r="C11">
        <v>0.30099999999999999</v>
      </c>
      <c r="D11">
        <v>0.30399999999999999</v>
      </c>
      <c r="E11">
        <v>0.307</v>
      </c>
      <c r="F11">
        <v>0.313</v>
      </c>
      <c r="G11">
        <v>0.30499999999999999</v>
      </c>
      <c r="H11">
        <v>0.32100000000000001</v>
      </c>
      <c r="I11">
        <v>0.32100000000000001</v>
      </c>
      <c r="J11">
        <v>0.312</v>
      </c>
      <c r="K11">
        <v>0.30599999999999999</v>
      </c>
      <c r="L11">
        <v>0.313</v>
      </c>
      <c r="M11">
        <v>0.31</v>
      </c>
      <c r="N11">
        <v>0.317</v>
      </c>
      <c r="O11">
        <v>0.309</v>
      </c>
      <c r="P11">
        <v>0.309</v>
      </c>
      <c r="Q11">
        <v>0.311</v>
      </c>
      <c r="R11">
        <v>0.32100000000000001</v>
      </c>
      <c r="S11">
        <v>0.316</v>
      </c>
      <c r="T11">
        <v>0.317</v>
      </c>
      <c r="U11">
        <v>0.315</v>
      </c>
      <c r="V11">
        <v>0.30299999999999999</v>
      </c>
      <c r="W11">
        <v>0.29699999999999999</v>
      </c>
      <c r="X11">
        <v>0.3</v>
      </c>
      <c r="Y11">
        <v>0.29799999999999999</v>
      </c>
    </row>
    <row r="12" spans="1:25">
      <c r="A12" t="s">
        <v>34</v>
      </c>
      <c r="B12">
        <v>0.30599999999999999</v>
      </c>
      <c r="C12">
        <v>0.30299999999999999</v>
      </c>
      <c r="D12">
        <v>0.30499999999999999</v>
      </c>
      <c r="E12">
        <v>0.312</v>
      </c>
      <c r="F12">
        <v>0.30399999999999999</v>
      </c>
      <c r="G12">
        <v>0.29899999999999999</v>
      </c>
      <c r="H12">
        <v>0.316</v>
      </c>
      <c r="I12">
        <v>0.30499999999999999</v>
      </c>
      <c r="J12">
        <v>0.317</v>
      </c>
      <c r="K12">
        <v>0.309</v>
      </c>
      <c r="L12">
        <v>0.31</v>
      </c>
      <c r="M12">
        <v>0.30499999999999999</v>
      </c>
      <c r="N12">
        <v>0.313</v>
      </c>
      <c r="O12">
        <v>0.31</v>
      </c>
      <c r="P12">
        <v>0.313</v>
      </c>
      <c r="Q12">
        <v>0.311</v>
      </c>
      <c r="R12">
        <v>0.318</v>
      </c>
      <c r="S12">
        <v>0.315</v>
      </c>
      <c r="T12">
        <v>0.30599999999999999</v>
      </c>
      <c r="U12">
        <v>0.30599999999999999</v>
      </c>
      <c r="V12">
        <v>0.31</v>
      </c>
      <c r="W12">
        <v>0.30599999999999999</v>
      </c>
      <c r="X12">
        <v>0.29899999999999999</v>
      </c>
      <c r="Y12">
        <v>0.29699999999999999</v>
      </c>
    </row>
    <row r="13" spans="1:25">
      <c r="A13" t="s">
        <v>35</v>
      </c>
      <c r="B13">
        <v>0.29499999999999998</v>
      </c>
      <c r="C13">
        <v>0.308</v>
      </c>
      <c r="D13">
        <v>0.307</v>
      </c>
      <c r="E13">
        <v>0.30499999999999999</v>
      </c>
      <c r="F13">
        <v>0.313</v>
      </c>
      <c r="G13">
        <v>0.30399999999999999</v>
      </c>
      <c r="H13">
        <v>0.317</v>
      </c>
      <c r="I13">
        <v>0.308</v>
      </c>
      <c r="J13">
        <v>0.314</v>
      </c>
      <c r="K13">
        <v>0.30599999999999999</v>
      </c>
      <c r="L13">
        <v>0.30199999999999999</v>
      </c>
      <c r="M13">
        <v>0.307</v>
      </c>
      <c r="N13">
        <v>0.317</v>
      </c>
      <c r="O13">
        <v>0.31</v>
      </c>
      <c r="P13">
        <v>0.31</v>
      </c>
      <c r="Q13">
        <v>0.31900000000000001</v>
      </c>
      <c r="R13">
        <v>0.32300000000000001</v>
      </c>
      <c r="S13">
        <v>0.32</v>
      </c>
      <c r="T13">
        <v>0.314</v>
      </c>
      <c r="U13">
        <v>0.307</v>
      </c>
      <c r="V13">
        <v>0.30599999999999999</v>
      </c>
      <c r="W13">
        <v>0.3</v>
      </c>
      <c r="X13">
        <v>0.308</v>
      </c>
      <c r="Y13">
        <v>0.29499999999999998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D2"/>
  <sheetViews>
    <sheetView workbookViewId="0"/>
  </sheetViews>
  <sheetFormatPr defaultColWidth="8.7109375" defaultRowHeight="15"/>
  <cols>
    <col min="1" max="1" width="7.5703125" bestFit="1" customWidth="1"/>
    <col min="2" max="2" width="11" bestFit="1" customWidth="1"/>
    <col min="3" max="3" width="19.140625" bestFit="1" customWidth="1"/>
    <col min="4" max="4" width="8.7109375" bestFit="1" customWidth="1"/>
  </cols>
  <sheetData>
    <row r="1" spans="1:4">
      <c r="A1" s="2"/>
      <c r="B1" s="10" t="s">
        <v>286</v>
      </c>
      <c r="C1" s="10" t="s">
        <v>287</v>
      </c>
      <c r="D1" s="10" t="s">
        <v>288</v>
      </c>
    </row>
    <row r="2" spans="1:4">
      <c r="A2" s="10" t="s">
        <v>353</v>
      </c>
      <c r="B2" s="10">
        <v>0</v>
      </c>
      <c r="C2" s="10">
        <v>0</v>
      </c>
      <c r="D2" s="10">
        <v>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A217"/>
  <sheetViews>
    <sheetView zoomScale="80" zoomScaleNormal="80" workbookViewId="0"/>
  </sheetViews>
  <sheetFormatPr defaultColWidth="9.140625" defaultRowHeight="15"/>
  <cols>
    <col min="1" max="1" width="16.7109375" style="16" bestFit="1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9" t="s">
        <v>180</v>
      </c>
      <c r="B2" s="19" t="s">
        <v>186</v>
      </c>
      <c r="C2" s="19" t="s">
        <v>37</v>
      </c>
      <c r="D2" s="27">
        <v>234.37</v>
      </c>
      <c r="E2" s="27">
        <v>211.71</v>
      </c>
      <c r="F2" s="27">
        <v>181.3</v>
      </c>
      <c r="G2" s="27">
        <v>181.34</v>
      </c>
      <c r="H2" s="27">
        <v>181.5</v>
      </c>
      <c r="I2" s="27">
        <v>236.75</v>
      </c>
      <c r="J2" s="27">
        <v>353.68</v>
      </c>
      <c r="K2" s="27">
        <v>421.01</v>
      </c>
      <c r="L2" s="27">
        <v>412.56</v>
      </c>
      <c r="M2" s="27">
        <v>413.11</v>
      </c>
      <c r="N2" s="27">
        <v>338.11</v>
      </c>
      <c r="O2" s="27">
        <v>336.98</v>
      </c>
      <c r="P2" s="27">
        <v>334.99</v>
      </c>
      <c r="Q2" s="27">
        <v>338.15</v>
      </c>
      <c r="R2" s="27">
        <v>337.95</v>
      </c>
      <c r="S2" s="27">
        <v>337.56</v>
      </c>
      <c r="T2" s="27">
        <v>336.82</v>
      </c>
      <c r="U2" s="27">
        <v>318.52</v>
      </c>
      <c r="V2" s="27">
        <v>478.45</v>
      </c>
      <c r="W2" s="27">
        <v>574.94000000000005</v>
      </c>
      <c r="X2" s="27">
        <v>617.41999999999996</v>
      </c>
      <c r="Y2" s="27">
        <v>566.05999999999995</v>
      </c>
      <c r="Z2" s="27">
        <v>454.5</v>
      </c>
      <c r="AA2" s="27">
        <v>287.64</v>
      </c>
    </row>
    <row r="3" spans="1:27">
      <c r="A3" s="19" t="s">
        <v>180</v>
      </c>
      <c r="B3" s="19" t="s">
        <v>187</v>
      </c>
      <c r="C3" s="19" t="s">
        <v>37</v>
      </c>
      <c r="D3" s="27">
        <v>236.48</v>
      </c>
      <c r="E3" s="27">
        <v>213.54</v>
      </c>
      <c r="F3" s="27">
        <v>182.27</v>
      </c>
      <c r="G3" s="27">
        <v>181.77</v>
      </c>
      <c r="H3" s="27">
        <v>181.61</v>
      </c>
      <c r="I3" s="27">
        <v>236.59</v>
      </c>
      <c r="J3" s="27">
        <v>355.44</v>
      </c>
      <c r="K3" s="27">
        <v>423.81</v>
      </c>
      <c r="L3" s="27">
        <v>415.36</v>
      </c>
      <c r="M3" s="27">
        <v>415.71</v>
      </c>
      <c r="N3" s="27">
        <v>340.56</v>
      </c>
      <c r="O3" s="27">
        <v>339.35</v>
      </c>
      <c r="P3" s="27">
        <v>337.33</v>
      </c>
      <c r="Q3" s="27">
        <v>340.6</v>
      </c>
      <c r="R3" s="27">
        <v>340.83</v>
      </c>
      <c r="S3" s="27">
        <v>340.6</v>
      </c>
      <c r="T3" s="27">
        <v>339.78</v>
      </c>
      <c r="U3" s="27">
        <v>321.72000000000003</v>
      </c>
      <c r="V3" s="27">
        <v>482.34</v>
      </c>
      <c r="W3" s="27">
        <v>579.02</v>
      </c>
      <c r="X3" s="27">
        <v>621.30999999999995</v>
      </c>
      <c r="Y3" s="27">
        <v>570.26</v>
      </c>
      <c r="Z3" s="27">
        <v>458.59</v>
      </c>
      <c r="AA3" s="27">
        <v>290.56</v>
      </c>
    </row>
    <row r="4" spans="1:27">
      <c r="A4" s="19" t="s">
        <v>180</v>
      </c>
      <c r="B4" s="19" t="s">
        <v>188</v>
      </c>
      <c r="C4" s="19" t="s">
        <v>37</v>
      </c>
      <c r="D4" s="27">
        <v>220.28</v>
      </c>
      <c r="E4" s="27">
        <v>193.41</v>
      </c>
      <c r="F4" s="27">
        <v>181.73</v>
      </c>
      <c r="G4" s="27">
        <v>181.5</v>
      </c>
      <c r="H4" s="27">
        <v>216.19</v>
      </c>
      <c r="I4" s="27">
        <v>309.33</v>
      </c>
      <c r="J4" s="27">
        <v>398.81</v>
      </c>
      <c r="K4" s="27">
        <v>418.13</v>
      </c>
      <c r="L4" s="27">
        <v>412.25</v>
      </c>
      <c r="M4" s="27">
        <v>367</v>
      </c>
      <c r="N4" s="27">
        <v>337.21</v>
      </c>
      <c r="O4" s="27">
        <v>336.43</v>
      </c>
      <c r="P4" s="27">
        <v>337.6</v>
      </c>
      <c r="Q4" s="27">
        <v>338.93</v>
      </c>
      <c r="R4" s="27">
        <v>339</v>
      </c>
      <c r="S4" s="27">
        <v>338.73</v>
      </c>
      <c r="T4" s="27">
        <v>327.87</v>
      </c>
      <c r="U4" s="27">
        <v>414.51</v>
      </c>
      <c r="V4" s="27">
        <v>535.96</v>
      </c>
      <c r="W4" s="27">
        <v>602.27</v>
      </c>
      <c r="X4" s="27">
        <v>587.9</v>
      </c>
      <c r="Y4" s="27">
        <v>498.19</v>
      </c>
      <c r="Z4" s="27">
        <v>353.65</v>
      </c>
      <c r="AA4" s="27">
        <v>255.75</v>
      </c>
    </row>
    <row r="5" spans="1:27">
      <c r="A5" s="19" t="s">
        <v>180</v>
      </c>
      <c r="B5" s="19" t="s">
        <v>189</v>
      </c>
      <c r="C5" s="19" t="s">
        <v>37</v>
      </c>
      <c r="D5" s="27">
        <v>211.09</v>
      </c>
      <c r="E5" s="27">
        <v>182.35</v>
      </c>
      <c r="F5" s="27">
        <v>181.88</v>
      </c>
      <c r="G5" s="27">
        <v>181.57</v>
      </c>
      <c r="H5" s="27">
        <v>239.51</v>
      </c>
      <c r="I5" s="27">
        <v>356.53</v>
      </c>
      <c r="J5" s="27">
        <v>428.8</v>
      </c>
      <c r="K5" s="27">
        <v>412.91</v>
      </c>
      <c r="L5" s="27">
        <v>413.49</v>
      </c>
      <c r="M5" s="27">
        <v>337.72</v>
      </c>
      <c r="N5" s="27">
        <v>338.61</v>
      </c>
      <c r="O5" s="27">
        <v>336.75</v>
      </c>
      <c r="P5" s="27">
        <v>340.29</v>
      </c>
      <c r="Q5" s="27">
        <v>340.56</v>
      </c>
      <c r="R5" s="27">
        <v>340.48</v>
      </c>
      <c r="S5" s="27">
        <v>340.37</v>
      </c>
      <c r="T5" s="27">
        <v>323.19</v>
      </c>
      <c r="U5" s="27">
        <v>479.92</v>
      </c>
      <c r="V5" s="27">
        <v>578.16999999999996</v>
      </c>
      <c r="W5" s="27">
        <v>622.95000000000005</v>
      </c>
      <c r="X5" s="27">
        <v>568.71</v>
      </c>
      <c r="Y5" s="27">
        <v>454.73</v>
      </c>
      <c r="Z5" s="27">
        <v>289.08</v>
      </c>
      <c r="AA5" s="27">
        <v>235.7</v>
      </c>
    </row>
    <row r="6" spans="1:27">
      <c r="A6" s="19" t="s">
        <v>180</v>
      </c>
      <c r="B6" s="19" t="s">
        <v>190</v>
      </c>
      <c r="C6" s="19" t="s">
        <v>37</v>
      </c>
      <c r="D6" s="27">
        <v>212.34</v>
      </c>
      <c r="E6" s="27">
        <v>183.21</v>
      </c>
      <c r="F6" s="27">
        <v>182.7</v>
      </c>
      <c r="G6" s="27">
        <v>182.35</v>
      </c>
      <c r="H6" s="27">
        <v>240.37</v>
      </c>
      <c r="I6" s="27">
        <v>358.47</v>
      </c>
      <c r="J6" s="27">
        <v>431.64</v>
      </c>
      <c r="K6" s="27">
        <v>415.52</v>
      </c>
      <c r="L6" s="27">
        <v>416.03</v>
      </c>
      <c r="M6" s="27">
        <v>339.59</v>
      </c>
      <c r="N6" s="27">
        <v>340.64</v>
      </c>
      <c r="O6" s="27">
        <v>339.04</v>
      </c>
      <c r="P6" s="27">
        <v>342.51</v>
      </c>
      <c r="Q6" s="27">
        <v>342.7</v>
      </c>
      <c r="R6" s="27">
        <v>342.59</v>
      </c>
      <c r="S6" s="27">
        <v>342.39</v>
      </c>
      <c r="T6" s="27">
        <v>325.38</v>
      </c>
      <c r="U6" s="27">
        <v>482.42</v>
      </c>
      <c r="V6" s="27">
        <v>580.66</v>
      </c>
      <c r="W6" s="27">
        <v>625.25</v>
      </c>
      <c r="X6" s="27">
        <v>570.73</v>
      </c>
      <c r="Y6" s="27">
        <v>456.48</v>
      </c>
      <c r="Z6" s="27">
        <v>290.56</v>
      </c>
      <c r="AA6" s="27">
        <v>236.91</v>
      </c>
    </row>
    <row r="7" spans="1:27">
      <c r="A7" s="19" t="s">
        <v>180</v>
      </c>
      <c r="B7" s="19" t="s">
        <v>191</v>
      </c>
      <c r="C7" s="19" t="s">
        <v>37</v>
      </c>
      <c r="D7" s="27">
        <v>213.31</v>
      </c>
      <c r="E7" s="27">
        <v>184.1</v>
      </c>
      <c r="F7" s="27">
        <v>183.44</v>
      </c>
      <c r="G7" s="27">
        <v>182.97</v>
      </c>
      <c r="H7" s="27">
        <v>241.19</v>
      </c>
      <c r="I7" s="27">
        <v>360.07</v>
      </c>
      <c r="J7" s="27">
        <v>432.89</v>
      </c>
      <c r="K7" s="27">
        <v>416.38</v>
      </c>
      <c r="L7" s="27">
        <v>416.69</v>
      </c>
      <c r="M7" s="27">
        <v>340.02</v>
      </c>
      <c r="N7" s="27">
        <v>340.56</v>
      </c>
      <c r="O7" s="27">
        <v>338.54</v>
      </c>
      <c r="P7" s="27">
        <v>342.08</v>
      </c>
      <c r="Q7" s="27">
        <v>342.35</v>
      </c>
      <c r="R7" s="27">
        <v>342.55</v>
      </c>
      <c r="S7" s="27">
        <v>342.86</v>
      </c>
      <c r="T7" s="27">
        <v>326</v>
      </c>
      <c r="U7" s="27">
        <v>483.43</v>
      </c>
      <c r="V7" s="27">
        <v>582.1</v>
      </c>
      <c r="W7" s="27">
        <v>626.65</v>
      </c>
      <c r="X7" s="27">
        <v>572.02</v>
      </c>
      <c r="Y7" s="27">
        <v>457.46</v>
      </c>
      <c r="Z7" s="27">
        <v>291.45999999999998</v>
      </c>
      <c r="AA7" s="27">
        <v>237.88</v>
      </c>
    </row>
    <row r="8" spans="1:27">
      <c r="A8" s="19" t="s">
        <v>180</v>
      </c>
      <c r="B8" s="19" t="s">
        <v>192</v>
      </c>
      <c r="C8" s="19" t="s">
        <v>37</v>
      </c>
      <c r="D8" s="27">
        <v>213.97</v>
      </c>
      <c r="E8" s="27">
        <v>184.73</v>
      </c>
      <c r="F8" s="27">
        <v>184.03</v>
      </c>
      <c r="G8" s="27">
        <v>183.52</v>
      </c>
      <c r="H8" s="27">
        <v>241.73</v>
      </c>
      <c r="I8" s="27">
        <v>360.85</v>
      </c>
      <c r="J8" s="27">
        <v>433.59</v>
      </c>
      <c r="K8" s="27">
        <v>417.12</v>
      </c>
      <c r="L8" s="27">
        <v>417.54</v>
      </c>
      <c r="M8" s="27">
        <v>340.95</v>
      </c>
      <c r="N8" s="27">
        <v>341.73</v>
      </c>
      <c r="O8" s="27">
        <v>340.06</v>
      </c>
      <c r="P8" s="27">
        <v>343.83</v>
      </c>
      <c r="Q8" s="27">
        <v>344.14</v>
      </c>
      <c r="R8" s="27">
        <v>344.42</v>
      </c>
      <c r="S8" s="27">
        <v>344.61</v>
      </c>
      <c r="T8" s="27">
        <v>327.63</v>
      </c>
      <c r="U8" s="27">
        <v>484.91</v>
      </c>
      <c r="V8" s="27">
        <v>583.58000000000004</v>
      </c>
      <c r="W8" s="27">
        <v>628.04999999999995</v>
      </c>
      <c r="X8" s="27">
        <v>573.26</v>
      </c>
      <c r="Y8" s="27">
        <v>458.66</v>
      </c>
      <c r="Z8" s="27">
        <v>292.35000000000002</v>
      </c>
      <c r="AA8" s="27">
        <v>238.62</v>
      </c>
    </row>
    <row r="9" spans="1:27">
      <c r="A9" s="19" t="s">
        <v>180</v>
      </c>
      <c r="B9" s="19" t="s">
        <v>193</v>
      </c>
      <c r="C9" s="19" t="s">
        <v>37</v>
      </c>
      <c r="D9" s="27">
        <v>214.63</v>
      </c>
      <c r="E9" s="27">
        <v>185.35</v>
      </c>
      <c r="F9" s="27">
        <v>184.49</v>
      </c>
      <c r="G9" s="27">
        <v>183.83</v>
      </c>
      <c r="H9" s="27">
        <v>241.89</v>
      </c>
      <c r="I9" s="27">
        <v>360.93</v>
      </c>
      <c r="J9" s="27">
        <v>434.02</v>
      </c>
      <c r="K9" s="27">
        <v>417.43</v>
      </c>
      <c r="L9" s="27">
        <v>417.93</v>
      </c>
      <c r="M9" s="27">
        <v>341.5</v>
      </c>
      <c r="N9" s="27">
        <v>343.21</v>
      </c>
      <c r="O9" s="27">
        <v>341.89</v>
      </c>
      <c r="P9" s="27">
        <v>345.58</v>
      </c>
      <c r="Q9" s="27">
        <v>345.74</v>
      </c>
      <c r="R9" s="27">
        <v>345.51</v>
      </c>
      <c r="S9" s="27">
        <v>345.16</v>
      </c>
      <c r="T9" s="27">
        <v>328.22</v>
      </c>
      <c r="U9" s="27">
        <v>485.1</v>
      </c>
      <c r="V9" s="27">
        <v>583.35</v>
      </c>
      <c r="W9" s="27">
        <v>628.04999999999995</v>
      </c>
      <c r="X9" s="27">
        <v>573.65</v>
      </c>
      <c r="Y9" s="27">
        <v>459.33</v>
      </c>
      <c r="Z9" s="27">
        <v>293.08999999999997</v>
      </c>
      <c r="AA9" s="27">
        <v>239.36</v>
      </c>
    </row>
    <row r="10" spans="1:27">
      <c r="A10" s="19" t="s">
        <v>180</v>
      </c>
      <c r="B10" s="19" t="s">
        <v>194</v>
      </c>
      <c r="C10" s="19" t="s">
        <v>37</v>
      </c>
      <c r="D10" s="27">
        <v>215.96</v>
      </c>
      <c r="E10" s="27">
        <v>184.45</v>
      </c>
      <c r="F10" s="27">
        <v>183.79</v>
      </c>
      <c r="G10" s="27">
        <v>183.29</v>
      </c>
      <c r="H10" s="27">
        <v>238.62</v>
      </c>
      <c r="I10" s="27">
        <v>358.63</v>
      </c>
      <c r="J10" s="27">
        <v>427.98</v>
      </c>
      <c r="K10" s="27">
        <v>418.56</v>
      </c>
      <c r="L10" s="27">
        <v>419.84</v>
      </c>
      <c r="M10" s="27">
        <v>345.04</v>
      </c>
      <c r="N10" s="27">
        <v>345.12</v>
      </c>
      <c r="O10" s="27">
        <v>344.18</v>
      </c>
      <c r="P10" s="27">
        <v>348.51</v>
      </c>
      <c r="Q10" s="27">
        <v>348.54</v>
      </c>
      <c r="R10" s="27">
        <v>347.96</v>
      </c>
      <c r="S10" s="27">
        <v>346.99</v>
      </c>
      <c r="T10" s="27">
        <v>328.72</v>
      </c>
      <c r="U10" s="27">
        <v>488.41</v>
      </c>
      <c r="V10" s="27">
        <v>584.54999999999995</v>
      </c>
      <c r="W10" s="27">
        <v>626.84</v>
      </c>
      <c r="X10" s="27">
        <v>575.16999999999996</v>
      </c>
      <c r="Y10" s="27">
        <v>462.64</v>
      </c>
      <c r="Z10" s="27">
        <v>294.14999999999998</v>
      </c>
      <c r="AA10" s="27">
        <v>239.51</v>
      </c>
    </row>
    <row r="11" spans="1:27">
      <c r="A11" s="19" t="s">
        <v>180</v>
      </c>
      <c r="B11" s="19" t="s">
        <v>195</v>
      </c>
      <c r="C11" s="19" t="s">
        <v>37</v>
      </c>
      <c r="D11" s="27">
        <v>234.57</v>
      </c>
      <c r="E11" s="27">
        <v>210.89</v>
      </c>
      <c r="F11" s="27">
        <v>182.78</v>
      </c>
      <c r="G11" s="27">
        <v>182.27</v>
      </c>
      <c r="H11" s="27">
        <v>188.19</v>
      </c>
      <c r="I11" s="27">
        <v>249.95</v>
      </c>
      <c r="J11" s="27">
        <v>364.16</v>
      </c>
      <c r="K11" s="27">
        <v>424.01</v>
      </c>
      <c r="L11" s="27">
        <v>416.84</v>
      </c>
      <c r="M11" s="27">
        <v>409.52</v>
      </c>
      <c r="N11" s="27">
        <v>342.27</v>
      </c>
      <c r="O11" s="27">
        <v>341.03</v>
      </c>
      <c r="P11" s="27">
        <v>339.7</v>
      </c>
      <c r="Q11" s="27">
        <v>342.35</v>
      </c>
      <c r="R11" s="27">
        <v>341.89</v>
      </c>
      <c r="S11" s="27">
        <v>340.95</v>
      </c>
      <c r="T11" s="27">
        <v>338.11</v>
      </c>
      <c r="U11" s="27">
        <v>338.77</v>
      </c>
      <c r="V11" s="27">
        <v>493.13</v>
      </c>
      <c r="W11" s="27">
        <v>584.63</v>
      </c>
      <c r="X11" s="27">
        <v>616.95000000000005</v>
      </c>
      <c r="Y11" s="27">
        <v>559.28</v>
      </c>
      <c r="Z11" s="27">
        <v>441.73</v>
      </c>
      <c r="AA11" s="27">
        <v>285.58</v>
      </c>
    </row>
    <row r="12" spans="1:27">
      <c r="A12" s="19" t="s">
        <v>180</v>
      </c>
      <c r="B12" s="19" t="s">
        <v>196</v>
      </c>
      <c r="C12" s="19" t="s">
        <v>37</v>
      </c>
      <c r="D12" s="27">
        <v>234.88</v>
      </c>
      <c r="E12" s="27">
        <v>212.18</v>
      </c>
      <c r="F12" s="27">
        <v>181.42</v>
      </c>
      <c r="G12" s="27">
        <v>181.3</v>
      </c>
      <c r="H12" s="27">
        <v>181.3</v>
      </c>
      <c r="I12" s="27">
        <v>236.4</v>
      </c>
      <c r="J12" s="27">
        <v>354.07</v>
      </c>
      <c r="K12" s="27">
        <v>421.52</v>
      </c>
      <c r="L12" s="27">
        <v>413.18</v>
      </c>
      <c r="M12" s="27">
        <v>413.65</v>
      </c>
      <c r="N12" s="27">
        <v>338.46</v>
      </c>
      <c r="O12" s="27">
        <v>337.17</v>
      </c>
      <c r="P12" s="27">
        <v>334.8</v>
      </c>
      <c r="Q12" s="27">
        <v>337.87</v>
      </c>
      <c r="R12" s="27">
        <v>337.84</v>
      </c>
      <c r="S12" s="27">
        <v>337.33</v>
      </c>
      <c r="T12" s="27">
        <v>336.24</v>
      </c>
      <c r="U12" s="27">
        <v>318.41000000000003</v>
      </c>
      <c r="V12" s="27">
        <v>478.83</v>
      </c>
      <c r="W12" s="27">
        <v>575.4</v>
      </c>
      <c r="X12" s="27">
        <v>617.69000000000005</v>
      </c>
      <c r="Y12" s="27">
        <v>566.76</v>
      </c>
      <c r="Z12" s="27">
        <v>455.35</v>
      </c>
      <c r="AA12" s="27">
        <v>288.27</v>
      </c>
    </row>
    <row r="13" spans="1:27">
      <c r="A13" s="19" t="s">
        <v>180</v>
      </c>
      <c r="B13" s="19" t="s">
        <v>197</v>
      </c>
      <c r="C13" s="19" t="s">
        <v>37</v>
      </c>
      <c r="D13" s="27">
        <v>217.36</v>
      </c>
      <c r="E13" s="27">
        <v>185.62</v>
      </c>
      <c r="F13" s="27">
        <v>184.81</v>
      </c>
      <c r="G13" s="27">
        <v>184.22</v>
      </c>
      <c r="H13" s="27">
        <v>239.32</v>
      </c>
      <c r="I13" s="27">
        <v>360.03</v>
      </c>
      <c r="J13" s="27">
        <v>429.81</v>
      </c>
      <c r="K13" s="27">
        <v>420.46</v>
      </c>
      <c r="L13" s="27">
        <v>421.36</v>
      </c>
      <c r="M13" s="27">
        <v>345.7</v>
      </c>
      <c r="N13" s="27">
        <v>345.66</v>
      </c>
      <c r="O13" s="27">
        <v>344.81</v>
      </c>
      <c r="P13" s="27">
        <v>348.66</v>
      </c>
      <c r="Q13" s="27">
        <v>348.62</v>
      </c>
      <c r="R13" s="27">
        <v>348.15</v>
      </c>
      <c r="S13" s="27">
        <v>347.57</v>
      </c>
      <c r="T13" s="27">
        <v>329.81</v>
      </c>
      <c r="U13" s="27">
        <v>490.17</v>
      </c>
      <c r="V13" s="27">
        <v>586.46</v>
      </c>
      <c r="W13" s="27">
        <v>628.55999999999995</v>
      </c>
      <c r="X13" s="27">
        <v>576.96</v>
      </c>
      <c r="Y13" s="27">
        <v>464.54</v>
      </c>
      <c r="Z13" s="27">
        <v>295.66000000000003</v>
      </c>
      <c r="AA13" s="27">
        <v>240.64</v>
      </c>
    </row>
    <row r="14" spans="1:27">
      <c r="A14" s="19" t="s">
        <v>180</v>
      </c>
      <c r="B14" s="19" t="s">
        <v>186</v>
      </c>
      <c r="C14" s="19" t="s">
        <v>38</v>
      </c>
      <c r="D14" s="27">
        <v>240.92</v>
      </c>
      <c r="E14" s="27">
        <v>224.52</v>
      </c>
      <c r="F14" s="27">
        <v>181.92</v>
      </c>
      <c r="G14" s="27">
        <v>181.65</v>
      </c>
      <c r="H14" s="27">
        <v>181.46</v>
      </c>
      <c r="I14" s="27">
        <v>222.26</v>
      </c>
      <c r="J14" s="27">
        <v>349.09</v>
      </c>
      <c r="K14" s="27">
        <v>401.73</v>
      </c>
      <c r="L14" s="27">
        <v>427.86</v>
      </c>
      <c r="M14" s="27">
        <v>428.68</v>
      </c>
      <c r="N14" s="27">
        <v>355.4</v>
      </c>
      <c r="O14" s="27">
        <v>344.22</v>
      </c>
      <c r="P14" s="27">
        <v>343.09</v>
      </c>
      <c r="Q14" s="27">
        <v>346.71</v>
      </c>
      <c r="R14" s="27">
        <v>347.06</v>
      </c>
      <c r="S14" s="27">
        <v>346.79</v>
      </c>
      <c r="T14" s="27">
        <v>344.49</v>
      </c>
      <c r="U14" s="27">
        <v>325.61</v>
      </c>
      <c r="V14" s="27">
        <v>505.16</v>
      </c>
      <c r="W14" s="27">
        <v>592.23</v>
      </c>
      <c r="X14" s="27">
        <v>621.04</v>
      </c>
      <c r="Y14" s="27">
        <v>583.46</v>
      </c>
      <c r="Z14" s="27">
        <v>481.05</v>
      </c>
      <c r="AA14" s="27">
        <v>300.3</v>
      </c>
    </row>
    <row r="15" spans="1:27">
      <c r="A15" s="19" t="s">
        <v>180</v>
      </c>
      <c r="B15" s="19" t="s">
        <v>187</v>
      </c>
      <c r="C15" s="19" t="s">
        <v>38</v>
      </c>
      <c r="D15" s="27">
        <v>236.24</v>
      </c>
      <c r="E15" s="27">
        <v>211.56</v>
      </c>
      <c r="F15" s="27">
        <v>182.66</v>
      </c>
      <c r="G15" s="27">
        <v>182.2</v>
      </c>
      <c r="H15" s="27">
        <v>181.85</v>
      </c>
      <c r="I15" s="27">
        <v>239.75</v>
      </c>
      <c r="J15" s="27">
        <v>356.64</v>
      </c>
      <c r="K15" s="27">
        <v>429.3</v>
      </c>
      <c r="L15" s="27">
        <v>414.27</v>
      </c>
      <c r="M15" s="27">
        <v>416.3</v>
      </c>
      <c r="N15" s="27">
        <v>341.81</v>
      </c>
      <c r="O15" s="27">
        <v>344.07</v>
      </c>
      <c r="P15" s="27">
        <v>343.56</v>
      </c>
      <c r="Q15" s="27">
        <v>347.53</v>
      </c>
      <c r="R15" s="27">
        <v>347.92</v>
      </c>
      <c r="S15" s="27">
        <v>347.65</v>
      </c>
      <c r="T15" s="27">
        <v>346.21</v>
      </c>
      <c r="U15" s="27">
        <v>327.56</v>
      </c>
      <c r="V15" s="27">
        <v>483.58</v>
      </c>
      <c r="W15" s="27">
        <v>581.63</v>
      </c>
      <c r="X15" s="27">
        <v>626.17999999999995</v>
      </c>
      <c r="Y15" s="27">
        <v>571.51</v>
      </c>
      <c r="Z15" s="27">
        <v>457.22</v>
      </c>
      <c r="AA15" s="27">
        <v>291.11</v>
      </c>
    </row>
    <row r="16" spans="1:27">
      <c r="A16" s="19" t="s">
        <v>180</v>
      </c>
      <c r="B16" s="19" t="s">
        <v>188</v>
      </c>
      <c r="C16" s="19" t="s">
        <v>38</v>
      </c>
      <c r="D16" s="27">
        <v>211.17</v>
      </c>
      <c r="E16" s="27">
        <v>182.39</v>
      </c>
      <c r="F16" s="27">
        <v>181.92</v>
      </c>
      <c r="G16" s="27">
        <v>181.85</v>
      </c>
      <c r="H16" s="27">
        <v>239.75</v>
      </c>
      <c r="I16" s="27">
        <v>356.88</v>
      </c>
      <c r="J16" s="27">
        <v>429.46</v>
      </c>
      <c r="K16" s="27">
        <v>413.22</v>
      </c>
      <c r="L16" s="27">
        <v>413.85</v>
      </c>
      <c r="M16" s="27">
        <v>337.41</v>
      </c>
      <c r="N16" s="27">
        <v>337.95</v>
      </c>
      <c r="O16" s="27">
        <v>336.4</v>
      </c>
      <c r="P16" s="27">
        <v>340.06</v>
      </c>
      <c r="Q16" s="27">
        <v>340.87</v>
      </c>
      <c r="R16" s="27">
        <v>341.5</v>
      </c>
      <c r="S16" s="27">
        <v>341.26</v>
      </c>
      <c r="T16" s="27">
        <v>324.13</v>
      </c>
      <c r="U16" s="27">
        <v>480.7</v>
      </c>
      <c r="V16" s="27">
        <v>578.99</v>
      </c>
      <c r="W16" s="27">
        <v>624.04</v>
      </c>
      <c r="X16" s="27">
        <v>569.64</v>
      </c>
      <c r="Y16" s="27">
        <v>455.63</v>
      </c>
      <c r="Z16" s="27">
        <v>290.10000000000002</v>
      </c>
      <c r="AA16" s="27">
        <v>236.75</v>
      </c>
    </row>
    <row r="17" spans="1:27">
      <c r="A17" s="19" t="s">
        <v>180</v>
      </c>
      <c r="B17" s="19" t="s">
        <v>189</v>
      </c>
      <c r="C17" s="19" t="s">
        <v>38</v>
      </c>
      <c r="D17" s="27">
        <v>212.06</v>
      </c>
      <c r="E17" s="27">
        <v>183.13</v>
      </c>
      <c r="F17" s="27">
        <v>182.66</v>
      </c>
      <c r="G17" s="27">
        <v>182.2</v>
      </c>
      <c r="H17" s="27">
        <v>239.87</v>
      </c>
      <c r="I17" s="27">
        <v>357.19</v>
      </c>
      <c r="J17" s="27">
        <v>429.62</v>
      </c>
      <c r="K17" s="27">
        <v>414.35</v>
      </c>
      <c r="L17" s="27">
        <v>415.13</v>
      </c>
      <c r="M17" s="27">
        <v>339.67</v>
      </c>
      <c r="N17" s="27">
        <v>341.38</v>
      </c>
      <c r="O17" s="27">
        <v>340.48</v>
      </c>
      <c r="P17" s="27">
        <v>344.57</v>
      </c>
      <c r="Q17" s="27">
        <v>345.47</v>
      </c>
      <c r="R17" s="27">
        <v>345.82</v>
      </c>
      <c r="S17" s="27">
        <v>345.39</v>
      </c>
      <c r="T17" s="27">
        <v>327.79</v>
      </c>
      <c r="U17" s="27">
        <v>484.44</v>
      </c>
      <c r="V17" s="27">
        <v>582.49</v>
      </c>
      <c r="W17" s="27">
        <v>627.11</v>
      </c>
      <c r="X17" s="27">
        <v>572.21</v>
      </c>
      <c r="Y17" s="27">
        <v>458.51</v>
      </c>
      <c r="Z17" s="27">
        <v>292.16000000000003</v>
      </c>
      <c r="AA17" s="27">
        <v>238.39</v>
      </c>
    </row>
    <row r="18" spans="1:27">
      <c r="A18" s="19" t="s">
        <v>180</v>
      </c>
      <c r="B18" s="19" t="s">
        <v>190</v>
      </c>
      <c r="C18" s="19" t="s">
        <v>38</v>
      </c>
      <c r="D18" s="27">
        <v>228.61</v>
      </c>
      <c r="E18" s="27">
        <v>185.31</v>
      </c>
      <c r="F18" s="27">
        <v>184.53</v>
      </c>
      <c r="G18" s="27">
        <v>184.07</v>
      </c>
      <c r="H18" s="27">
        <v>224.8</v>
      </c>
      <c r="I18" s="27">
        <v>354.27</v>
      </c>
      <c r="J18" s="27">
        <v>408.47</v>
      </c>
      <c r="K18" s="27">
        <v>434.21</v>
      </c>
      <c r="L18" s="27">
        <v>434.05</v>
      </c>
      <c r="M18" s="27">
        <v>358.98</v>
      </c>
      <c r="N18" s="27">
        <v>347.96</v>
      </c>
      <c r="O18" s="27">
        <v>346.25</v>
      </c>
      <c r="P18" s="27">
        <v>349.91</v>
      </c>
      <c r="Q18" s="27">
        <v>350.18</v>
      </c>
      <c r="R18" s="27">
        <v>350.34</v>
      </c>
      <c r="S18" s="27">
        <v>350.14</v>
      </c>
      <c r="T18" s="27">
        <v>333.36</v>
      </c>
      <c r="U18" s="27">
        <v>514</v>
      </c>
      <c r="V18" s="27">
        <v>601.79999999999995</v>
      </c>
      <c r="W18" s="27">
        <v>629.49</v>
      </c>
      <c r="X18" s="27">
        <v>590.86</v>
      </c>
      <c r="Y18" s="27">
        <v>487.05</v>
      </c>
      <c r="Z18" s="27">
        <v>305.52</v>
      </c>
      <c r="AA18" s="27">
        <v>245.59</v>
      </c>
    </row>
    <row r="19" spans="1:27">
      <c r="A19" s="19" t="s">
        <v>180</v>
      </c>
      <c r="B19" s="19" t="s">
        <v>191</v>
      </c>
      <c r="C19" s="19" t="s">
        <v>38</v>
      </c>
      <c r="D19" s="27">
        <v>215.1</v>
      </c>
      <c r="E19" s="27">
        <v>185.7</v>
      </c>
      <c r="F19" s="27">
        <v>184.88</v>
      </c>
      <c r="G19" s="27">
        <v>184.14</v>
      </c>
      <c r="H19" s="27">
        <v>242.59</v>
      </c>
      <c r="I19" s="27">
        <v>362.33</v>
      </c>
      <c r="J19" s="27">
        <v>435.69</v>
      </c>
      <c r="K19" s="27">
        <v>419.84</v>
      </c>
      <c r="L19" s="27">
        <v>420.93</v>
      </c>
      <c r="M19" s="27">
        <v>344.96</v>
      </c>
      <c r="N19" s="27">
        <v>345.82</v>
      </c>
      <c r="O19" s="27">
        <v>344.14</v>
      </c>
      <c r="P19" s="27">
        <v>347.96</v>
      </c>
      <c r="Q19" s="27">
        <v>348.08</v>
      </c>
      <c r="R19" s="27">
        <v>348.15</v>
      </c>
      <c r="S19" s="27">
        <v>348.19</v>
      </c>
      <c r="T19" s="27">
        <v>331.02</v>
      </c>
      <c r="U19" s="27">
        <v>488.26</v>
      </c>
      <c r="V19" s="27">
        <v>586.77</v>
      </c>
      <c r="W19" s="27">
        <v>630.77</v>
      </c>
      <c r="X19" s="27">
        <v>575.52</v>
      </c>
      <c r="Y19" s="27">
        <v>460.57</v>
      </c>
      <c r="Z19" s="27">
        <v>294.11</v>
      </c>
      <c r="AA19" s="27">
        <v>240.18</v>
      </c>
    </row>
    <row r="20" spans="1:27">
      <c r="A20" s="19" t="s">
        <v>180</v>
      </c>
      <c r="B20" s="19" t="s">
        <v>192</v>
      </c>
      <c r="C20" s="19" t="s">
        <v>38</v>
      </c>
      <c r="D20" s="27">
        <v>232.58</v>
      </c>
      <c r="E20" s="27">
        <v>188.78</v>
      </c>
      <c r="F20" s="27">
        <v>187.69</v>
      </c>
      <c r="G20" s="27">
        <v>186.83</v>
      </c>
      <c r="H20" s="27">
        <v>227.83</v>
      </c>
      <c r="I20" s="27">
        <v>357.93</v>
      </c>
      <c r="J20" s="27">
        <v>412.68</v>
      </c>
      <c r="K20" s="27">
        <v>438.26</v>
      </c>
      <c r="L20" s="27">
        <v>438.26</v>
      </c>
      <c r="M20" s="27">
        <v>363.15</v>
      </c>
      <c r="N20" s="27">
        <v>351.54</v>
      </c>
      <c r="O20" s="27">
        <v>349.87</v>
      </c>
      <c r="P20" s="27">
        <v>353.41</v>
      </c>
      <c r="Q20" s="27">
        <v>353.26</v>
      </c>
      <c r="R20" s="27">
        <v>352.98</v>
      </c>
      <c r="S20" s="27">
        <v>352.59</v>
      </c>
      <c r="T20" s="27">
        <v>334.99</v>
      </c>
      <c r="U20" s="27">
        <v>515.24</v>
      </c>
      <c r="V20" s="27">
        <v>603.01</v>
      </c>
      <c r="W20" s="27">
        <v>631.04999999999995</v>
      </c>
      <c r="X20" s="27">
        <v>592.61</v>
      </c>
      <c r="Y20" s="27">
        <v>488.76</v>
      </c>
      <c r="Z20" s="27">
        <v>307.04000000000002</v>
      </c>
      <c r="AA20" s="27">
        <v>247.15</v>
      </c>
    </row>
    <row r="21" spans="1:27">
      <c r="A21" s="19" t="s">
        <v>180</v>
      </c>
      <c r="B21" s="19" t="s">
        <v>193</v>
      </c>
      <c r="C21" s="19" t="s">
        <v>38</v>
      </c>
      <c r="D21" s="27">
        <v>215.53</v>
      </c>
      <c r="E21" s="27">
        <v>185.97</v>
      </c>
      <c r="F21" s="27">
        <v>184.96</v>
      </c>
      <c r="G21" s="27">
        <v>184.42</v>
      </c>
      <c r="H21" s="27">
        <v>242.55</v>
      </c>
      <c r="I21" s="27">
        <v>361.47</v>
      </c>
      <c r="J21" s="27">
        <v>435.03</v>
      </c>
      <c r="K21" s="27">
        <v>418.98</v>
      </c>
      <c r="L21" s="27">
        <v>419.84</v>
      </c>
      <c r="M21" s="27">
        <v>343.87</v>
      </c>
      <c r="N21" s="27">
        <v>346.17</v>
      </c>
      <c r="O21" s="27">
        <v>345.23</v>
      </c>
      <c r="P21" s="27">
        <v>349.01</v>
      </c>
      <c r="Q21" s="27">
        <v>349.4</v>
      </c>
      <c r="R21" s="27">
        <v>348.54</v>
      </c>
      <c r="S21" s="27">
        <v>347.77</v>
      </c>
      <c r="T21" s="27">
        <v>330.67</v>
      </c>
      <c r="U21" s="27">
        <v>487.6</v>
      </c>
      <c r="V21" s="27">
        <v>585.53</v>
      </c>
      <c r="W21" s="27">
        <v>629.72</v>
      </c>
      <c r="X21" s="27">
        <v>574.98</v>
      </c>
      <c r="Y21" s="27">
        <v>460.53</v>
      </c>
      <c r="Z21" s="27">
        <v>293.99</v>
      </c>
      <c r="AA21" s="27">
        <v>239.98</v>
      </c>
    </row>
    <row r="22" spans="1:27">
      <c r="A22" s="19" t="s">
        <v>180</v>
      </c>
      <c r="B22" s="19" t="s">
        <v>194</v>
      </c>
      <c r="C22" s="19" t="s">
        <v>38</v>
      </c>
      <c r="D22" s="27">
        <v>214.09</v>
      </c>
      <c r="E22" s="27">
        <v>184.84</v>
      </c>
      <c r="F22" s="27">
        <v>184.22</v>
      </c>
      <c r="G22" s="27">
        <v>183.79</v>
      </c>
      <c r="H22" s="27">
        <v>241.93</v>
      </c>
      <c r="I22" s="27">
        <v>360.65</v>
      </c>
      <c r="J22" s="27">
        <v>433.2</v>
      </c>
      <c r="K22" s="27">
        <v>416.92</v>
      </c>
      <c r="L22" s="27">
        <v>418.21</v>
      </c>
      <c r="M22" s="27">
        <v>342.59</v>
      </c>
      <c r="N22" s="27">
        <v>344.96</v>
      </c>
      <c r="O22" s="27">
        <v>344.03</v>
      </c>
      <c r="P22" s="27">
        <v>348.97</v>
      </c>
      <c r="Q22" s="27">
        <v>349.79</v>
      </c>
      <c r="R22" s="27">
        <v>350.22</v>
      </c>
      <c r="S22" s="27">
        <v>350.14</v>
      </c>
      <c r="T22" s="27">
        <v>332.15</v>
      </c>
      <c r="U22" s="27">
        <v>488.3</v>
      </c>
      <c r="V22" s="27">
        <v>586.23</v>
      </c>
      <c r="W22" s="27">
        <v>630.80999999999995</v>
      </c>
      <c r="X22" s="27">
        <v>576.26</v>
      </c>
      <c r="Y22" s="27">
        <v>461.78</v>
      </c>
      <c r="Z22" s="27">
        <v>295.47000000000003</v>
      </c>
      <c r="AA22" s="27">
        <v>241.54</v>
      </c>
    </row>
    <row r="23" spans="1:27">
      <c r="A23" s="19" t="s">
        <v>180</v>
      </c>
      <c r="B23" s="19" t="s">
        <v>195</v>
      </c>
      <c r="C23" s="19" t="s">
        <v>38</v>
      </c>
      <c r="D23" s="27">
        <v>235.54</v>
      </c>
      <c r="E23" s="27">
        <v>217.01</v>
      </c>
      <c r="F23" s="27">
        <v>183.25</v>
      </c>
      <c r="G23" s="27">
        <v>182.66</v>
      </c>
      <c r="H23" s="27">
        <v>201.74</v>
      </c>
      <c r="I23" s="27">
        <v>262.29000000000002</v>
      </c>
      <c r="J23" s="27">
        <v>374.91</v>
      </c>
      <c r="K23" s="27">
        <v>399.01</v>
      </c>
      <c r="L23" s="27">
        <v>430.63</v>
      </c>
      <c r="M23" s="27">
        <v>405.78</v>
      </c>
      <c r="N23" s="27">
        <v>357.15</v>
      </c>
      <c r="O23" s="27">
        <v>344.69</v>
      </c>
      <c r="P23" s="27">
        <v>344.18</v>
      </c>
      <c r="Q23" s="27">
        <v>345.9</v>
      </c>
      <c r="R23" s="27">
        <v>345.97</v>
      </c>
      <c r="S23" s="27">
        <v>345.58</v>
      </c>
      <c r="T23" s="27">
        <v>339.16</v>
      </c>
      <c r="U23" s="27">
        <v>379.77</v>
      </c>
      <c r="V23" s="27">
        <v>540.79</v>
      </c>
      <c r="W23" s="27">
        <v>611.11</v>
      </c>
      <c r="X23" s="27">
        <v>607.26</v>
      </c>
      <c r="Y23" s="27">
        <v>549.9</v>
      </c>
      <c r="Z23" s="27">
        <v>429.62</v>
      </c>
      <c r="AA23" s="27">
        <v>286.12</v>
      </c>
    </row>
    <row r="24" spans="1:27">
      <c r="A24" s="19" t="s">
        <v>180</v>
      </c>
      <c r="B24" s="19" t="s">
        <v>196</v>
      </c>
      <c r="C24" s="19" t="s">
        <v>38</v>
      </c>
      <c r="D24" s="27">
        <v>234.92</v>
      </c>
      <c r="E24" s="27">
        <v>210.74</v>
      </c>
      <c r="F24" s="27">
        <v>182.2</v>
      </c>
      <c r="G24" s="27">
        <v>181.88</v>
      </c>
      <c r="H24" s="27">
        <v>181.65</v>
      </c>
      <c r="I24" s="27">
        <v>239.71</v>
      </c>
      <c r="J24" s="27">
        <v>356.8</v>
      </c>
      <c r="K24" s="27">
        <v>428.88</v>
      </c>
      <c r="L24" s="27">
        <v>413.38</v>
      </c>
      <c r="M24" s="27">
        <v>414</v>
      </c>
      <c r="N24" s="27">
        <v>337.87</v>
      </c>
      <c r="O24" s="27">
        <v>339.16</v>
      </c>
      <c r="P24" s="27">
        <v>337.21</v>
      </c>
      <c r="Q24" s="27">
        <v>340.48</v>
      </c>
      <c r="R24" s="27">
        <v>340.68</v>
      </c>
      <c r="S24" s="27">
        <v>339.86</v>
      </c>
      <c r="T24" s="27">
        <v>337.95</v>
      </c>
      <c r="U24" s="27">
        <v>320.16000000000003</v>
      </c>
      <c r="V24" s="27">
        <v>477.12</v>
      </c>
      <c r="W24" s="27">
        <v>575.91</v>
      </c>
      <c r="X24" s="27">
        <v>621.27</v>
      </c>
      <c r="Y24" s="27">
        <v>566.99</v>
      </c>
      <c r="Z24" s="27">
        <v>453.29</v>
      </c>
      <c r="AA24" s="27">
        <v>287.76</v>
      </c>
    </row>
    <row r="25" spans="1:27">
      <c r="A25" s="19" t="s">
        <v>180</v>
      </c>
      <c r="B25" s="19" t="s">
        <v>197</v>
      </c>
      <c r="C25" s="19" t="s">
        <v>38</v>
      </c>
      <c r="D25" s="27">
        <v>217.86</v>
      </c>
      <c r="E25" s="27">
        <v>188.11</v>
      </c>
      <c r="F25" s="27">
        <v>186.87</v>
      </c>
      <c r="G25" s="27">
        <v>185.86</v>
      </c>
      <c r="H25" s="27">
        <v>244.3</v>
      </c>
      <c r="I25" s="27">
        <v>363.85</v>
      </c>
      <c r="J25" s="27">
        <v>437.36</v>
      </c>
      <c r="K25" s="27">
        <v>422.72</v>
      </c>
      <c r="L25" s="27">
        <v>425.72</v>
      </c>
      <c r="M25" s="27">
        <v>351.19</v>
      </c>
      <c r="N25" s="27">
        <v>354.31</v>
      </c>
      <c r="O25" s="27">
        <v>353.92</v>
      </c>
      <c r="P25" s="27">
        <v>358.4</v>
      </c>
      <c r="Q25" s="27">
        <v>359.1</v>
      </c>
      <c r="R25" s="27">
        <v>359.52</v>
      </c>
      <c r="S25" s="27">
        <v>358.01</v>
      </c>
      <c r="T25" s="27">
        <v>339.04</v>
      </c>
      <c r="U25" s="27">
        <v>493.75</v>
      </c>
      <c r="V25" s="27">
        <v>591.13</v>
      </c>
      <c r="W25" s="27">
        <v>636.27</v>
      </c>
      <c r="X25" s="27">
        <v>580.78</v>
      </c>
      <c r="Y25" s="27">
        <v>466.22</v>
      </c>
      <c r="Z25" s="27">
        <v>299.56</v>
      </c>
      <c r="AA25" s="27">
        <v>244.93</v>
      </c>
    </row>
    <row r="26" spans="1:27">
      <c r="A26" s="19" t="s">
        <v>180</v>
      </c>
      <c r="B26" s="19" t="s">
        <v>186</v>
      </c>
      <c r="C26" s="19" t="s">
        <v>39</v>
      </c>
      <c r="D26" s="27">
        <v>253.26</v>
      </c>
      <c r="E26" s="27">
        <v>252.68</v>
      </c>
      <c r="F26" s="27">
        <v>182.04</v>
      </c>
      <c r="G26" s="27">
        <v>181.92</v>
      </c>
      <c r="H26" s="27">
        <v>181.92</v>
      </c>
      <c r="I26" s="27">
        <v>188.35</v>
      </c>
      <c r="J26" s="27">
        <v>336.63</v>
      </c>
      <c r="K26" s="27">
        <v>350.53</v>
      </c>
      <c r="L26" s="27">
        <v>457.73</v>
      </c>
      <c r="M26" s="27">
        <v>456.87</v>
      </c>
      <c r="N26" s="27">
        <v>385.85</v>
      </c>
      <c r="O26" s="27">
        <v>349.4</v>
      </c>
      <c r="P26" s="27">
        <v>347.49</v>
      </c>
      <c r="Q26" s="27">
        <v>350.18</v>
      </c>
      <c r="R26" s="27">
        <v>350.18</v>
      </c>
      <c r="S26" s="27">
        <v>349.6</v>
      </c>
      <c r="T26" s="27">
        <v>348.43</v>
      </c>
      <c r="U26" s="27">
        <v>329.85</v>
      </c>
      <c r="V26" s="27">
        <v>555.82000000000005</v>
      </c>
      <c r="W26" s="27">
        <v>621.66</v>
      </c>
      <c r="X26" s="27">
        <v>618.16</v>
      </c>
      <c r="Y26" s="27">
        <v>615</v>
      </c>
      <c r="Z26" s="27">
        <v>534.87</v>
      </c>
      <c r="AA26" s="27">
        <v>324.20999999999998</v>
      </c>
    </row>
    <row r="27" spans="1:27">
      <c r="A27" s="19" t="s">
        <v>180</v>
      </c>
      <c r="B27" s="19" t="s">
        <v>187</v>
      </c>
      <c r="C27" s="19" t="s">
        <v>39</v>
      </c>
      <c r="D27" s="27">
        <v>254.62</v>
      </c>
      <c r="E27" s="27">
        <v>253.73</v>
      </c>
      <c r="F27" s="27">
        <v>182.62</v>
      </c>
      <c r="G27" s="27">
        <v>182.16</v>
      </c>
      <c r="H27" s="27">
        <v>181.85</v>
      </c>
      <c r="I27" s="27">
        <v>188.04</v>
      </c>
      <c r="J27" s="27">
        <v>336.75</v>
      </c>
      <c r="K27" s="27">
        <v>351.54</v>
      </c>
      <c r="L27" s="27">
        <v>460.03</v>
      </c>
      <c r="M27" s="27">
        <v>459.99</v>
      </c>
      <c r="N27" s="27">
        <v>389.04</v>
      </c>
      <c r="O27" s="27">
        <v>353.06</v>
      </c>
      <c r="P27" s="27">
        <v>351.54</v>
      </c>
      <c r="Q27" s="27">
        <v>354.5</v>
      </c>
      <c r="R27" s="27">
        <v>354.62</v>
      </c>
      <c r="S27" s="27">
        <v>354.27</v>
      </c>
      <c r="T27" s="27">
        <v>352.79</v>
      </c>
      <c r="U27" s="27">
        <v>333.79</v>
      </c>
      <c r="V27" s="27">
        <v>559.66999999999996</v>
      </c>
      <c r="W27" s="27">
        <v>625.44000000000005</v>
      </c>
      <c r="X27" s="27">
        <v>621.78</v>
      </c>
      <c r="Y27" s="27">
        <v>618.59</v>
      </c>
      <c r="Z27" s="27">
        <v>537.83000000000004</v>
      </c>
      <c r="AA27" s="27">
        <v>326.43</v>
      </c>
    </row>
    <row r="28" spans="1:27">
      <c r="A28" s="19" t="s">
        <v>180</v>
      </c>
      <c r="B28" s="19" t="s">
        <v>188</v>
      </c>
      <c r="C28" s="19" t="s">
        <v>39</v>
      </c>
      <c r="D28" s="27">
        <v>253.61</v>
      </c>
      <c r="E28" s="27">
        <v>208.95</v>
      </c>
      <c r="F28" s="27">
        <v>182.16</v>
      </c>
      <c r="G28" s="27">
        <v>181.77</v>
      </c>
      <c r="H28" s="27">
        <v>185.54</v>
      </c>
      <c r="I28" s="27">
        <v>280.83</v>
      </c>
      <c r="J28" s="27">
        <v>345.7</v>
      </c>
      <c r="K28" s="27">
        <v>418.63</v>
      </c>
      <c r="L28" s="27">
        <v>459.21</v>
      </c>
      <c r="M28" s="27">
        <v>414.7</v>
      </c>
      <c r="N28" s="27">
        <v>365.33</v>
      </c>
      <c r="O28" s="27">
        <v>350.57</v>
      </c>
      <c r="P28" s="27">
        <v>351.97</v>
      </c>
      <c r="Q28" s="27">
        <v>353.26</v>
      </c>
      <c r="R28" s="27">
        <v>353.29</v>
      </c>
      <c r="S28" s="27">
        <v>352.75</v>
      </c>
      <c r="T28" s="27">
        <v>340.95</v>
      </c>
      <c r="U28" s="27">
        <v>475.17</v>
      </c>
      <c r="V28" s="27">
        <v>600.91</v>
      </c>
      <c r="W28" s="27">
        <v>622.95000000000005</v>
      </c>
      <c r="X28" s="27">
        <v>619.21</v>
      </c>
      <c r="Y28" s="27">
        <v>567.54</v>
      </c>
      <c r="Z28" s="27">
        <v>405.24</v>
      </c>
      <c r="AA28" s="27">
        <v>281.26</v>
      </c>
    </row>
    <row r="29" spans="1:27">
      <c r="A29" s="19" t="s">
        <v>180</v>
      </c>
      <c r="B29" s="19" t="s">
        <v>189</v>
      </c>
      <c r="C29" s="19" t="s">
        <v>39</v>
      </c>
      <c r="D29" s="27">
        <v>254.58</v>
      </c>
      <c r="E29" s="27">
        <v>183.33</v>
      </c>
      <c r="F29" s="27">
        <v>182.7</v>
      </c>
      <c r="G29" s="27">
        <v>182.35</v>
      </c>
      <c r="H29" s="27">
        <v>188.5</v>
      </c>
      <c r="I29" s="27">
        <v>337.49</v>
      </c>
      <c r="J29" s="27">
        <v>352.83</v>
      </c>
      <c r="K29" s="27">
        <v>461.66</v>
      </c>
      <c r="L29" s="27">
        <v>460.77</v>
      </c>
      <c r="M29" s="27">
        <v>388.5</v>
      </c>
      <c r="N29" s="27">
        <v>352.24</v>
      </c>
      <c r="O29" s="27">
        <v>350.61</v>
      </c>
      <c r="P29" s="27">
        <v>353.49</v>
      </c>
      <c r="Q29" s="27">
        <v>353.72</v>
      </c>
      <c r="R29" s="27">
        <v>353.29</v>
      </c>
      <c r="S29" s="27">
        <v>352.67</v>
      </c>
      <c r="T29" s="27">
        <v>334.64</v>
      </c>
      <c r="U29" s="27">
        <v>561.11</v>
      </c>
      <c r="V29" s="27">
        <v>626.57000000000005</v>
      </c>
      <c r="W29" s="27">
        <v>622.71</v>
      </c>
      <c r="X29" s="27">
        <v>619.21</v>
      </c>
      <c r="Y29" s="27">
        <v>538.37</v>
      </c>
      <c r="Z29" s="27">
        <v>326.77999999999997</v>
      </c>
      <c r="AA29" s="27">
        <v>255.36</v>
      </c>
    </row>
    <row r="30" spans="1:27">
      <c r="A30" s="19" t="s">
        <v>180</v>
      </c>
      <c r="B30" s="19" t="s">
        <v>190</v>
      </c>
      <c r="C30" s="19" t="s">
        <v>39</v>
      </c>
      <c r="D30" s="27">
        <v>254.86</v>
      </c>
      <c r="E30" s="27">
        <v>183.4</v>
      </c>
      <c r="F30" s="27">
        <v>182.78</v>
      </c>
      <c r="G30" s="27">
        <v>182.43</v>
      </c>
      <c r="H30" s="27">
        <v>188.54</v>
      </c>
      <c r="I30" s="27">
        <v>337.84</v>
      </c>
      <c r="J30" s="27">
        <v>353.65</v>
      </c>
      <c r="K30" s="27">
        <v>462.79</v>
      </c>
      <c r="L30" s="27">
        <v>461.97</v>
      </c>
      <c r="M30" s="27">
        <v>389.62</v>
      </c>
      <c r="N30" s="27">
        <v>352.44</v>
      </c>
      <c r="O30" s="27">
        <v>350.72</v>
      </c>
      <c r="P30" s="27">
        <v>353.29</v>
      </c>
      <c r="Q30" s="27">
        <v>353.49</v>
      </c>
      <c r="R30" s="27">
        <v>353.57</v>
      </c>
      <c r="S30" s="27">
        <v>353.02</v>
      </c>
      <c r="T30" s="27">
        <v>335.3</v>
      </c>
      <c r="U30" s="27">
        <v>562.09</v>
      </c>
      <c r="V30" s="27">
        <v>627.82000000000005</v>
      </c>
      <c r="W30" s="27">
        <v>623.69000000000005</v>
      </c>
      <c r="X30" s="27">
        <v>620.17999999999995</v>
      </c>
      <c r="Y30" s="27">
        <v>539.27</v>
      </c>
      <c r="Z30" s="27">
        <v>327.56</v>
      </c>
      <c r="AA30" s="27">
        <v>256.02</v>
      </c>
    </row>
    <row r="31" spans="1:27">
      <c r="A31" s="19" t="s">
        <v>180</v>
      </c>
      <c r="B31" s="19" t="s">
        <v>191</v>
      </c>
      <c r="C31" s="19" t="s">
        <v>39</v>
      </c>
      <c r="D31" s="27">
        <v>256.41000000000003</v>
      </c>
      <c r="E31" s="27">
        <v>185</v>
      </c>
      <c r="F31" s="27">
        <v>184.3</v>
      </c>
      <c r="G31" s="27">
        <v>183.79</v>
      </c>
      <c r="H31" s="27">
        <v>190.06</v>
      </c>
      <c r="I31" s="27">
        <v>339.86</v>
      </c>
      <c r="J31" s="27">
        <v>355.98</v>
      </c>
      <c r="K31" s="27">
        <v>465.63</v>
      </c>
      <c r="L31" s="27">
        <v>464.74</v>
      </c>
      <c r="M31" s="27">
        <v>392.31</v>
      </c>
      <c r="N31" s="27">
        <v>355.16</v>
      </c>
      <c r="O31" s="27">
        <v>352.91</v>
      </c>
      <c r="P31" s="27">
        <v>355.75</v>
      </c>
      <c r="Q31" s="27">
        <v>355.83</v>
      </c>
      <c r="R31" s="27">
        <v>355.71</v>
      </c>
      <c r="S31" s="27">
        <v>355.4</v>
      </c>
      <c r="T31" s="27">
        <v>337.8</v>
      </c>
      <c r="U31" s="27">
        <v>564.89</v>
      </c>
      <c r="V31" s="27">
        <v>630.80999999999995</v>
      </c>
      <c r="W31" s="27">
        <v>626.73</v>
      </c>
      <c r="X31" s="27">
        <v>623.14</v>
      </c>
      <c r="Y31" s="27">
        <v>541.95000000000005</v>
      </c>
      <c r="Z31" s="27">
        <v>330.01</v>
      </c>
      <c r="AA31" s="27">
        <v>258.32</v>
      </c>
    </row>
    <row r="32" spans="1:27">
      <c r="A32" s="19" t="s">
        <v>180</v>
      </c>
      <c r="B32" s="19" t="s">
        <v>192</v>
      </c>
      <c r="C32" s="19" t="s">
        <v>39</v>
      </c>
      <c r="D32" s="27">
        <v>257.74</v>
      </c>
      <c r="E32" s="27">
        <v>186.13</v>
      </c>
      <c r="F32" s="27">
        <v>185.23</v>
      </c>
      <c r="G32" s="27">
        <v>184.65</v>
      </c>
      <c r="H32" s="27">
        <v>190.84</v>
      </c>
      <c r="I32" s="27">
        <v>341.11</v>
      </c>
      <c r="J32" s="27">
        <v>357.69</v>
      </c>
      <c r="K32" s="27">
        <v>467.58</v>
      </c>
      <c r="L32" s="27">
        <v>466.76</v>
      </c>
      <c r="M32" s="27">
        <v>394.41</v>
      </c>
      <c r="N32" s="27">
        <v>357.81</v>
      </c>
      <c r="O32" s="27">
        <v>356.18</v>
      </c>
      <c r="P32" s="27">
        <v>359.68</v>
      </c>
      <c r="Q32" s="27">
        <v>359.84</v>
      </c>
      <c r="R32" s="27">
        <v>359.64</v>
      </c>
      <c r="S32" s="27">
        <v>359.17</v>
      </c>
      <c r="T32" s="27">
        <v>341.42</v>
      </c>
      <c r="U32" s="27">
        <v>568.51</v>
      </c>
      <c r="V32" s="27">
        <v>634.47</v>
      </c>
      <c r="W32" s="27">
        <v>630.11</v>
      </c>
      <c r="X32" s="27">
        <v>626.1</v>
      </c>
      <c r="Y32" s="27">
        <v>544.52</v>
      </c>
      <c r="Z32" s="27">
        <v>332.23</v>
      </c>
      <c r="AA32" s="27">
        <v>260.31</v>
      </c>
    </row>
    <row r="33" spans="1:27">
      <c r="A33" s="19" t="s">
        <v>180</v>
      </c>
      <c r="B33" s="19" t="s">
        <v>193</v>
      </c>
      <c r="C33" s="19" t="s">
        <v>39</v>
      </c>
      <c r="D33" s="27">
        <v>257.43</v>
      </c>
      <c r="E33" s="27">
        <v>185.78</v>
      </c>
      <c r="F33" s="27">
        <v>184.81</v>
      </c>
      <c r="G33" s="27">
        <v>184.07</v>
      </c>
      <c r="H33" s="27">
        <v>190.14</v>
      </c>
      <c r="I33" s="27">
        <v>339.82</v>
      </c>
      <c r="J33" s="27">
        <v>356.64</v>
      </c>
      <c r="K33" s="27">
        <v>466.76</v>
      </c>
      <c r="L33" s="27">
        <v>466.06</v>
      </c>
      <c r="M33" s="27">
        <v>393.99</v>
      </c>
      <c r="N33" s="27">
        <v>357.97</v>
      </c>
      <c r="O33" s="27">
        <v>356.64</v>
      </c>
      <c r="P33" s="27">
        <v>359.91</v>
      </c>
      <c r="Q33" s="27">
        <v>360.34</v>
      </c>
      <c r="R33" s="27">
        <v>359.76</v>
      </c>
      <c r="S33" s="27">
        <v>358.86</v>
      </c>
      <c r="T33" s="27">
        <v>341.15</v>
      </c>
      <c r="U33" s="27">
        <v>567.80999999999995</v>
      </c>
      <c r="V33" s="27">
        <v>633.07000000000005</v>
      </c>
      <c r="W33" s="27">
        <v>628.66999999999996</v>
      </c>
      <c r="X33" s="27">
        <v>624.82000000000005</v>
      </c>
      <c r="Y33" s="27">
        <v>543.47</v>
      </c>
      <c r="Z33" s="27">
        <v>331.26</v>
      </c>
      <c r="AA33" s="27">
        <v>259.37</v>
      </c>
    </row>
    <row r="34" spans="1:27">
      <c r="A34" s="19" t="s">
        <v>180</v>
      </c>
      <c r="B34" s="19" t="s">
        <v>194</v>
      </c>
      <c r="C34" s="19" t="s">
        <v>39</v>
      </c>
      <c r="D34" s="27">
        <v>258.27999999999997</v>
      </c>
      <c r="E34" s="27">
        <v>186.56</v>
      </c>
      <c r="F34" s="27">
        <v>185.62</v>
      </c>
      <c r="G34" s="27">
        <v>184.84</v>
      </c>
      <c r="H34" s="27">
        <v>190.84</v>
      </c>
      <c r="I34" s="27">
        <v>340.44</v>
      </c>
      <c r="J34" s="27">
        <v>356.06</v>
      </c>
      <c r="K34" s="27">
        <v>465.52</v>
      </c>
      <c r="L34" s="27">
        <v>464.78</v>
      </c>
      <c r="M34" s="27">
        <v>392.04</v>
      </c>
      <c r="N34" s="27">
        <v>356.18</v>
      </c>
      <c r="O34" s="27">
        <v>354.7</v>
      </c>
      <c r="P34" s="27">
        <v>357.93</v>
      </c>
      <c r="Q34" s="27">
        <v>358.16</v>
      </c>
      <c r="R34" s="27">
        <v>357.77</v>
      </c>
      <c r="S34" s="27">
        <v>356.84</v>
      </c>
      <c r="T34" s="27">
        <v>338.42</v>
      </c>
      <c r="U34" s="27">
        <v>564.66</v>
      </c>
      <c r="V34" s="27">
        <v>630.15</v>
      </c>
      <c r="W34" s="27">
        <v>626.53</v>
      </c>
      <c r="X34" s="27">
        <v>623.1</v>
      </c>
      <c r="Y34" s="27">
        <v>542.03</v>
      </c>
      <c r="Z34" s="27">
        <v>330.16</v>
      </c>
      <c r="AA34" s="27">
        <v>258.56</v>
      </c>
    </row>
    <row r="35" spans="1:27">
      <c r="A35" s="19" t="s">
        <v>180</v>
      </c>
      <c r="B35" s="19" t="s">
        <v>195</v>
      </c>
      <c r="C35" s="19" t="s">
        <v>39</v>
      </c>
      <c r="D35" s="27">
        <v>255.36</v>
      </c>
      <c r="E35" s="27">
        <v>236.79</v>
      </c>
      <c r="F35" s="27">
        <v>183.25</v>
      </c>
      <c r="G35" s="27">
        <v>182.74</v>
      </c>
      <c r="H35" s="27">
        <v>183.99</v>
      </c>
      <c r="I35" s="27">
        <v>225.85</v>
      </c>
      <c r="J35" s="27">
        <v>341.26</v>
      </c>
      <c r="K35" s="27">
        <v>380.16</v>
      </c>
      <c r="L35" s="27">
        <v>462.44</v>
      </c>
      <c r="M35" s="27">
        <v>445.04</v>
      </c>
      <c r="N35" s="27">
        <v>382.5</v>
      </c>
      <c r="O35" s="27">
        <v>354.77</v>
      </c>
      <c r="P35" s="27">
        <v>354.27</v>
      </c>
      <c r="Q35" s="27">
        <v>356.1</v>
      </c>
      <c r="R35" s="27">
        <v>355.63</v>
      </c>
      <c r="S35" s="27">
        <v>354.62</v>
      </c>
      <c r="T35" s="27">
        <v>348.43</v>
      </c>
      <c r="U35" s="27">
        <v>391.1</v>
      </c>
      <c r="V35" s="27">
        <v>577.27</v>
      </c>
      <c r="W35" s="27">
        <v>625.83000000000004</v>
      </c>
      <c r="X35" s="27">
        <v>622.16999999999996</v>
      </c>
      <c r="Y35" s="27">
        <v>599.39</v>
      </c>
      <c r="Z35" s="27">
        <v>485.77</v>
      </c>
      <c r="AA35" s="27">
        <v>309.14</v>
      </c>
    </row>
    <row r="36" spans="1:27">
      <c r="A36" s="19" t="s">
        <v>180</v>
      </c>
      <c r="B36" s="19" t="s">
        <v>196</v>
      </c>
      <c r="C36" s="19" t="s">
        <v>39</v>
      </c>
      <c r="D36" s="27">
        <v>253.07</v>
      </c>
      <c r="E36" s="27">
        <v>252.68</v>
      </c>
      <c r="F36" s="27">
        <v>182.08</v>
      </c>
      <c r="G36" s="27">
        <v>181.81</v>
      </c>
      <c r="H36" s="27">
        <v>181.65</v>
      </c>
      <c r="I36" s="27">
        <v>188.04</v>
      </c>
      <c r="J36" s="27">
        <v>336.47</v>
      </c>
      <c r="K36" s="27">
        <v>350.65</v>
      </c>
      <c r="L36" s="27">
        <v>458.39</v>
      </c>
      <c r="M36" s="27">
        <v>458</v>
      </c>
      <c r="N36" s="27">
        <v>386.9</v>
      </c>
      <c r="O36" s="27">
        <v>350.76</v>
      </c>
      <c r="P36" s="27">
        <v>348.51</v>
      </c>
      <c r="Q36" s="27">
        <v>351.04</v>
      </c>
      <c r="R36" s="27">
        <v>350.84</v>
      </c>
      <c r="S36" s="27">
        <v>350.26</v>
      </c>
      <c r="T36" s="27">
        <v>348.27</v>
      </c>
      <c r="U36" s="27">
        <v>329.93</v>
      </c>
      <c r="V36" s="27">
        <v>556.01</v>
      </c>
      <c r="W36" s="27">
        <v>621.9</v>
      </c>
      <c r="X36" s="27">
        <v>618.16</v>
      </c>
      <c r="Y36" s="27">
        <v>615.04</v>
      </c>
      <c r="Z36" s="27">
        <v>534.75</v>
      </c>
      <c r="AA36" s="27">
        <v>324.05</v>
      </c>
    </row>
    <row r="37" spans="1:27">
      <c r="A37" s="19" t="s">
        <v>180</v>
      </c>
      <c r="B37" s="19" t="s">
        <v>197</v>
      </c>
      <c r="C37" s="19" t="s">
        <v>39</v>
      </c>
      <c r="D37" s="27">
        <v>258.52</v>
      </c>
      <c r="E37" s="27">
        <v>186.67</v>
      </c>
      <c r="F37" s="27">
        <v>185.66</v>
      </c>
      <c r="G37" s="27">
        <v>184.92</v>
      </c>
      <c r="H37" s="27">
        <v>190.84</v>
      </c>
      <c r="I37" s="27">
        <v>340.44</v>
      </c>
      <c r="J37" s="27">
        <v>356.64</v>
      </c>
      <c r="K37" s="27">
        <v>466.49</v>
      </c>
      <c r="L37" s="27">
        <v>466.14</v>
      </c>
      <c r="M37" s="27">
        <v>394.69</v>
      </c>
      <c r="N37" s="27">
        <v>359.6</v>
      </c>
      <c r="O37" s="27">
        <v>358.79</v>
      </c>
      <c r="P37" s="27">
        <v>361.9</v>
      </c>
      <c r="Q37" s="27">
        <v>361.86</v>
      </c>
      <c r="R37" s="27">
        <v>361.2</v>
      </c>
      <c r="S37" s="27">
        <v>359.84</v>
      </c>
      <c r="T37" s="27">
        <v>341.26</v>
      </c>
      <c r="U37" s="27">
        <v>567.41999999999996</v>
      </c>
      <c r="V37" s="27">
        <v>632.53</v>
      </c>
      <c r="W37" s="27">
        <v>628.48</v>
      </c>
      <c r="X37" s="27">
        <v>625.13</v>
      </c>
      <c r="Y37" s="27">
        <v>543.9</v>
      </c>
      <c r="Z37" s="27">
        <v>331.72</v>
      </c>
      <c r="AA37" s="27">
        <v>260</v>
      </c>
    </row>
    <row r="38" spans="1:27">
      <c r="A38" s="19" t="s">
        <v>181</v>
      </c>
      <c r="B38" s="19" t="s">
        <v>186</v>
      </c>
      <c r="C38" s="19" t="s">
        <v>37</v>
      </c>
      <c r="D38" s="27">
        <v>8.2899999999999991</v>
      </c>
      <c r="E38" s="27">
        <v>3.97</v>
      </c>
      <c r="F38" s="27">
        <v>1.79</v>
      </c>
      <c r="G38" s="27">
        <v>0.97</v>
      </c>
      <c r="H38" s="27">
        <v>0.55000000000000004</v>
      </c>
      <c r="I38" s="27">
        <v>0.55000000000000004</v>
      </c>
      <c r="J38" s="27">
        <v>10.71</v>
      </c>
      <c r="K38" s="27">
        <v>26.32</v>
      </c>
      <c r="L38" s="27">
        <v>17.170000000000002</v>
      </c>
      <c r="M38" s="27">
        <v>24.3</v>
      </c>
      <c r="N38" s="27">
        <v>22.16</v>
      </c>
      <c r="O38" s="27">
        <v>29.59</v>
      </c>
      <c r="P38" s="27">
        <v>37.340000000000003</v>
      </c>
      <c r="Q38" s="27">
        <v>40.11</v>
      </c>
      <c r="R38" s="27">
        <v>38.78</v>
      </c>
      <c r="S38" s="27">
        <v>36.409999999999997</v>
      </c>
      <c r="T38" s="27">
        <v>29.94</v>
      </c>
      <c r="U38" s="27">
        <v>32.119999999999997</v>
      </c>
      <c r="V38" s="27">
        <v>39.130000000000003</v>
      </c>
      <c r="W38" s="27">
        <v>51.79</v>
      </c>
      <c r="X38" s="27">
        <v>69.739999999999995</v>
      </c>
      <c r="Y38" s="27">
        <v>71.02</v>
      </c>
      <c r="Z38" s="27">
        <v>42.21</v>
      </c>
      <c r="AA38" s="27">
        <v>17.329999999999998</v>
      </c>
    </row>
    <row r="39" spans="1:27">
      <c r="A39" s="19" t="s">
        <v>181</v>
      </c>
      <c r="B39" s="19" t="s">
        <v>187</v>
      </c>
      <c r="C39" s="19" t="s">
        <v>37</v>
      </c>
      <c r="D39" s="27">
        <v>29.24</v>
      </c>
      <c r="E39" s="27">
        <v>21.22</v>
      </c>
      <c r="F39" s="27">
        <v>14.8</v>
      </c>
      <c r="G39" s="27">
        <v>10.199999999999999</v>
      </c>
      <c r="H39" s="27">
        <v>8.7200000000000006</v>
      </c>
      <c r="I39" s="27">
        <v>9.15</v>
      </c>
      <c r="J39" s="27">
        <v>30.76</v>
      </c>
      <c r="K39" s="27">
        <v>56.93</v>
      </c>
      <c r="L39" s="27">
        <v>43.65</v>
      </c>
      <c r="M39" s="27">
        <v>49.22</v>
      </c>
      <c r="N39" s="27">
        <v>46.38</v>
      </c>
      <c r="O39" s="27">
        <v>55.49</v>
      </c>
      <c r="P39" s="27">
        <v>64.209999999999994</v>
      </c>
      <c r="Q39" s="27">
        <v>68.42</v>
      </c>
      <c r="R39" s="27">
        <v>71.650000000000006</v>
      </c>
      <c r="S39" s="27">
        <v>71.38</v>
      </c>
      <c r="T39" s="27">
        <v>61.37</v>
      </c>
      <c r="U39" s="27">
        <v>62.58</v>
      </c>
      <c r="V39" s="27">
        <v>69.819999999999993</v>
      </c>
      <c r="W39" s="27">
        <v>85.39</v>
      </c>
      <c r="X39" s="27">
        <v>104.08</v>
      </c>
      <c r="Y39" s="27">
        <v>104.94</v>
      </c>
      <c r="Z39" s="27">
        <v>74.06</v>
      </c>
      <c r="AA39" s="27">
        <v>42.95</v>
      </c>
    </row>
    <row r="40" spans="1:27">
      <c r="A40" s="19" t="s">
        <v>181</v>
      </c>
      <c r="B40" s="19" t="s">
        <v>188</v>
      </c>
      <c r="C40" s="19" t="s">
        <v>37</v>
      </c>
      <c r="D40" s="27">
        <v>19.78</v>
      </c>
      <c r="E40" s="27">
        <v>13.63</v>
      </c>
      <c r="F40" s="27">
        <v>9.81</v>
      </c>
      <c r="G40" s="27">
        <v>7.87</v>
      </c>
      <c r="H40" s="27">
        <v>7.13</v>
      </c>
      <c r="I40" s="27">
        <v>20.6</v>
      </c>
      <c r="J40" s="27">
        <v>43.3</v>
      </c>
      <c r="K40" s="27">
        <v>41.98</v>
      </c>
      <c r="L40" s="27">
        <v>41.31</v>
      </c>
      <c r="M40" s="27">
        <v>38.36</v>
      </c>
      <c r="N40" s="27">
        <v>40.03</v>
      </c>
      <c r="O40" s="27">
        <v>47.47</v>
      </c>
      <c r="P40" s="27">
        <v>53.04</v>
      </c>
      <c r="Q40" s="27">
        <v>54.2</v>
      </c>
      <c r="R40" s="27">
        <v>55.76</v>
      </c>
      <c r="S40" s="27">
        <v>53.66</v>
      </c>
      <c r="T40" s="27">
        <v>56.97</v>
      </c>
      <c r="U40" s="27">
        <v>62.42</v>
      </c>
      <c r="V40" s="27">
        <v>72.58</v>
      </c>
      <c r="W40" s="27">
        <v>89.29</v>
      </c>
      <c r="X40" s="27">
        <v>95.87</v>
      </c>
      <c r="Y40" s="27">
        <v>76.709999999999994</v>
      </c>
      <c r="Z40" s="27">
        <v>46.61</v>
      </c>
      <c r="AA40" s="27">
        <v>27.53</v>
      </c>
    </row>
    <row r="41" spans="1:27">
      <c r="A41" s="19" t="s">
        <v>181</v>
      </c>
      <c r="B41" s="19" t="s">
        <v>189</v>
      </c>
      <c r="C41" s="19" t="s">
        <v>37</v>
      </c>
      <c r="D41" s="27">
        <v>20.329999999999998</v>
      </c>
      <c r="E41" s="27">
        <v>14.49</v>
      </c>
      <c r="F41" s="27">
        <v>11.02</v>
      </c>
      <c r="G41" s="27">
        <v>7.94</v>
      </c>
      <c r="H41" s="27">
        <v>8.06</v>
      </c>
      <c r="I41" s="27">
        <v>30.22</v>
      </c>
      <c r="J41" s="27">
        <v>60.98</v>
      </c>
      <c r="K41" s="27">
        <v>44.62</v>
      </c>
      <c r="L41" s="27">
        <v>52.49</v>
      </c>
      <c r="M41" s="27">
        <v>49.1</v>
      </c>
      <c r="N41" s="27">
        <v>57.67</v>
      </c>
      <c r="O41" s="27">
        <v>68.099999999999994</v>
      </c>
      <c r="P41" s="27">
        <v>75.81</v>
      </c>
      <c r="Q41" s="27">
        <v>78.62</v>
      </c>
      <c r="R41" s="27">
        <v>78.849999999999994</v>
      </c>
      <c r="S41" s="27">
        <v>77.45</v>
      </c>
      <c r="T41" s="27">
        <v>84.19</v>
      </c>
      <c r="U41" s="27">
        <v>91.08</v>
      </c>
      <c r="V41" s="27">
        <v>102.8</v>
      </c>
      <c r="W41" s="27">
        <v>118.61</v>
      </c>
      <c r="X41" s="27">
        <v>117.32</v>
      </c>
      <c r="Y41" s="27">
        <v>83.95</v>
      </c>
      <c r="Z41" s="27">
        <v>50.7</v>
      </c>
      <c r="AA41" s="27">
        <v>33.53</v>
      </c>
    </row>
    <row r="42" spans="1:27">
      <c r="A42" s="19" t="s">
        <v>181</v>
      </c>
      <c r="B42" s="19" t="s">
        <v>190</v>
      </c>
      <c r="C42" s="19" t="s">
        <v>37</v>
      </c>
      <c r="D42" s="27">
        <v>35.94</v>
      </c>
      <c r="E42" s="27">
        <v>26.32</v>
      </c>
      <c r="F42" s="27">
        <v>21.3</v>
      </c>
      <c r="G42" s="27">
        <v>18.18</v>
      </c>
      <c r="H42" s="27">
        <v>18.54</v>
      </c>
      <c r="I42" s="27">
        <v>50.43</v>
      </c>
      <c r="J42" s="27">
        <v>89.64</v>
      </c>
      <c r="K42" s="27">
        <v>75.89</v>
      </c>
      <c r="L42" s="27">
        <v>86.8</v>
      </c>
      <c r="M42" s="27">
        <v>82.2</v>
      </c>
      <c r="N42" s="27">
        <v>96.84</v>
      </c>
      <c r="O42" s="27">
        <v>115.77</v>
      </c>
      <c r="P42" s="27">
        <v>122.11</v>
      </c>
      <c r="Q42" s="27">
        <v>121.72</v>
      </c>
      <c r="R42" s="27">
        <v>119.19</v>
      </c>
      <c r="S42" s="27">
        <v>108.41</v>
      </c>
      <c r="T42" s="27">
        <v>109.85</v>
      </c>
      <c r="U42" s="27">
        <v>118.22</v>
      </c>
      <c r="V42" s="27">
        <v>129.86000000000001</v>
      </c>
      <c r="W42" s="27">
        <v>142.4</v>
      </c>
      <c r="X42" s="27">
        <v>138.69999999999999</v>
      </c>
      <c r="Y42" s="27">
        <v>102.49</v>
      </c>
      <c r="Z42" s="27">
        <v>66.47</v>
      </c>
      <c r="AA42" s="27">
        <v>47.19</v>
      </c>
    </row>
    <row r="43" spans="1:27">
      <c r="A43" s="19" t="s">
        <v>181</v>
      </c>
      <c r="B43" s="19" t="s">
        <v>191</v>
      </c>
      <c r="C43" s="19" t="s">
        <v>37</v>
      </c>
      <c r="D43" s="27">
        <v>44.97</v>
      </c>
      <c r="E43" s="27">
        <v>34.46</v>
      </c>
      <c r="F43" s="27">
        <v>28.23</v>
      </c>
      <c r="G43" s="27">
        <v>23.79</v>
      </c>
      <c r="H43" s="27">
        <v>26.13</v>
      </c>
      <c r="I43" s="27">
        <v>65.069999999999993</v>
      </c>
      <c r="J43" s="27">
        <v>101.83</v>
      </c>
      <c r="K43" s="27">
        <v>82.16</v>
      </c>
      <c r="L43" s="27">
        <v>93.61</v>
      </c>
      <c r="M43" s="27">
        <v>88.35</v>
      </c>
      <c r="N43" s="27">
        <v>94.86</v>
      </c>
      <c r="O43" s="27">
        <v>106.5</v>
      </c>
      <c r="P43" s="27">
        <v>115.03</v>
      </c>
      <c r="Q43" s="27">
        <v>116.04</v>
      </c>
      <c r="R43" s="27">
        <v>116.7</v>
      </c>
      <c r="S43" s="27">
        <v>113.78</v>
      </c>
      <c r="T43" s="27">
        <v>114.44</v>
      </c>
      <c r="U43" s="27">
        <v>125.42</v>
      </c>
      <c r="V43" s="27">
        <v>140.30000000000001</v>
      </c>
      <c r="W43" s="27">
        <v>153.19</v>
      </c>
      <c r="X43" s="27">
        <v>148.28</v>
      </c>
      <c r="Y43" s="27">
        <v>110</v>
      </c>
      <c r="Z43" s="27">
        <v>73.28</v>
      </c>
      <c r="AA43" s="27">
        <v>54.75</v>
      </c>
    </row>
    <row r="44" spans="1:27">
      <c r="A44" s="19" t="s">
        <v>181</v>
      </c>
      <c r="B44" s="19" t="s">
        <v>192</v>
      </c>
      <c r="C44" s="19" t="s">
        <v>37</v>
      </c>
      <c r="D44" s="27">
        <v>51.91</v>
      </c>
      <c r="E44" s="27">
        <v>40.729999999999997</v>
      </c>
      <c r="F44" s="27">
        <v>33.76</v>
      </c>
      <c r="G44" s="27">
        <v>28.97</v>
      </c>
      <c r="H44" s="27">
        <v>31.15</v>
      </c>
      <c r="I44" s="27">
        <v>70.87</v>
      </c>
      <c r="J44" s="27">
        <v>106.73</v>
      </c>
      <c r="K44" s="27">
        <v>92.25</v>
      </c>
      <c r="L44" s="27">
        <v>106.5</v>
      </c>
      <c r="M44" s="27">
        <v>105.6</v>
      </c>
      <c r="N44" s="27">
        <v>115.65</v>
      </c>
      <c r="O44" s="27">
        <v>133.16999999999999</v>
      </c>
      <c r="P44" s="27">
        <v>146.41</v>
      </c>
      <c r="Q44" s="27">
        <v>146.06</v>
      </c>
      <c r="R44" s="27">
        <v>144.66</v>
      </c>
      <c r="S44" s="27">
        <v>138.38999999999999</v>
      </c>
      <c r="T44" s="27">
        <v>130.87</v>
      </c>
      <c r="U44" s="27">
        <v>140.26</v>
      </c>
      <c r="V44" s="27">
        <v>155.13</v>
      </c>
      <c r="W44" s="27">
        <v>166.31</v>
      </c>
      <c r="X44" s="27">
        <v>159.77000000000001</v>
      </c>
      <c r="Y44" s="27">
        <v>120.75</v>
      </c>
      <c r="Z44" s="27">
        <v>81.77</v>
      </c>
      <c r="AA44" s="27">
        <v>62.22</v>
      </c>
    </row>
    <row r="45" spans="1:27">
      <c r="A45" s="19" t="s">
        <v>181</v>
      </c>
      <c r="B45" s="19" t="s">
        <v>193</v>
      </c>
      <c r="C45" s="19" t="s">
        <v>37</v>
      </c>
      <c r="D45" s="27">
        <v>57.59</v>
      </c>
      <c r="E45" s="27">
        <v>46.22</v>
      </c>
      <c r="F45" s="27">
        <v>38.200000000000003</v>
      </c>
      <c r="G45" s="27">
        <v>32.32</v>
      </c>
      <c r="H45" s="27">
        <v>33.450000000000003</v>
      </c>
      <c r="I45" s="27">
        <v>73.63</v>
      </c>
      <c r="J45" s="27">
        <v>112.85</v>
      </c>
      <c r="K45" s="27">
        <v>92.64</v>
      </c>
      <c r="L45" s="27">
        <v>109.26</v>
      </c>
      <c r="M45" s="27">
        <v>108.87</v>
      </c>
      <c r="N45" s="27">
        <v>135.27000000000001</v>
      </c>
      <c r="O45" s="27">
        <v>157.16</v>
      </c>
      <c r="P45" s="27">
        <v>166.46</v>
      </c>
      <c r="Q45" s="27">
        <v>169.19</v>
      </c>
      <c r="R45" s="27">
        <v>160.47</v>
      </c>
      <c r="S45" s="27">
        <v>145.19999999999999</v>
      </c>
      <c r="T45" s="27">
        <v>138.58000000000001</v>
      </c>
      <c r="U45" s="27">
        <v>143.41</v>
      </c>
      <c r="V45" s="27">
        <v>153.69</v>
      </c>
      <c r="W45" s="27">
        <v>167.91</v>
      </c>
      <c r="X45" s="27">
        <v>165.41</v>
      </c>
      <c r="Y45" s="27">
        <v>128.69</v>
      </c>
      <c r="Z45" s="27">
        <v>89.91</v>
      </c>
      <c r="AA45" s="27">
        <v>70.09</v>
      </c>
    </row>
    <row r="46" spans="1:27">
      <c r="A46" s="19" t="s">
        <v>181</v>
      </c>
      <c r="B46" s="19" t="s">
        <v>194</v>
      </c>
      <c r="C46" s="19" t="s">
        <v>37</v>
      </c>
      <c r="D46" s="27">
        <v>45.09</v>
      </c>
      <c r="E46" s="27">
        <v>34.270000000000003</v>
      </c>
      <c r="F46" s="27">
        <v>28.5</v>
      </c>
      <c r="G46" s="27">
        <v>24.57</v>
      </c>
      <c r="H46" s="27">
        <v>25.86</v>
      </c>
      <c r="I46" s="27">
        <v>58.84</v>
      </c>
      <c r="J46" s="27">
        <v>90.88</v>
      </c>
      <c r="K46" s="27">
        <v>77.61</v>
      </c>
      <c r="L46" s="27">
        <v>94.27</v>
      </c>
      <c r="M46" s="27">
        <v>101.28</v>
      </c>
      <c r="N46" s="27">
        <v>125.42</v>
      </c>
      <c r="O46" s="27">
        <v>152.80000000000001</v>
      </c>
      <c r="P46" s="27">
        <v>174.1</v>
      </c>
      <c r="Q46" s="27">
        <v>173.08</v>
      </c>
      <c r="R46" s="27">
        <v>166.11</v>
      </c>
      <c r="S46" s="27">
        <v>151.4</v>
      </c>
      <c r="T46" s="27">
        <v>136.79</v>
      </c>
      <c r="U46" s="27">
        <v>133.91</v>
      </c>
      <c r="V46" s="27">
        <v>142.4</v>
      </c>
      <c r="W46" s="27">
        <v>157.69999999999999</v>
      </c>
      <c r="X46" s="27">
        <v>155.44</v>
      </c>
      <c r="Y46" s="27">
        <v>119.08</v>
      </c>
      <c r="Z46" s="27">
        <v>81.97</v>
      </c>
      <c r="AA46" s="27">
        <v>62.46</v>
      </c>
    </row>
    <row r="47" spans="1:27">
      <c r="A47" s="19" t="s">
        <v>181</v>
      </c>
      <c r="B47" s="19" t="s">
        <v>195</v>
      </c>
      <c r="C47" s="19" t="s">
        <v>37</v>
      </c>
      <c r="D47" s="27">
        <v>36.450000000000003</v>
      </c>
      <c r="E47" s="27">
        <v>27.3</v>
      </c>
      <c r="F47" s="27">
        <v>19.86</v>
      </c>
      <c r="G47" s="27">
        <v>15.23</v>
      </c>
      <c r="H47" s="27">
        <v>13.55</v>
      </c>
      <c r="I47" s="27">
        <v>18.149999999999999</v>
      </c>
      <c r="J47" s="27">
        <v>42.17</v>
      </c>
      <c r="K47" s="27">
        <v>65.88</v>
      </c>
      <c r="L47" s="27">
        <v>61.17</v>
      </c>
      <c r="M47" s="27">
        <v>68.69</v>
      </c>
      <c r="N47" s="27">
        <v>67.09</v>
      </c>
      <c r="O47" s="27">
        <v>77.8</v>
      </c>
      <c r="P47" s="27">
        <v>90.88</v>
      </c>
      <c r="Q47" s="27">
        <v>89.05</v>
      </c>
      <c r="R47" s="27">
        <v>84.23</v>
      </c>
      <c r="S47" s="27">
        <v>75.430000000000007</v>
      </c>
      <c r="T47" s="27">
        <v>64.87</v>
      </c>
      <c r="U47" s="27">
        <v>69.900000000000006</v>
      </c>
      <c r="V47" s="27">
        <v>80.37</v>
      </c>
      <c r="W47" s="27">
        <v>98.67</v>
      </c>
      <c r="X47" s="27">
        <v>116.47</v>
      </c>
      <c r="Y47" s="27">
        <v>113.47</v>
      </c>
      <c r="Z47" s="27">
        <v>80.8</v>
      </c>
      <c r="AA47" s="27">
        <v>49.73</v>
      </c>
    </row>
    <row r="48" spans="1:27">
      <c r="A48" s="19" t="s">
        <v>181</v>
      </c>
      <c r="B48" s="19" t="s">
        <v>196</v>
      </c>
      <c r="C48" s="19" t="s">
        <v>37</v>
      </c>
      <c r="D48" s="27">
        <v>14.1</v>
      </c>
      <c r="E48" s="27">
        <v>9.0299999999999994</v>
      </c>
      <c r="F48" s="27">
        <v>5.72</v>
      </c>
      <c r="G48" s="27">
        <v>3.7</v>
      </c>
      <c r="H48" s="27">
        <v>2.61</v>
      </c>
      <c r="I48" s="27">
        <v>2.61</v>
      </c>
      <c r="J48" s="27">
        <v>17.8</v>
      </c>
      <c r="K48" s="27">
        <v>35.049999999999997</v>
      </c>
      <c r="L48" s="27">
        <v>24.03</v>
      </c>
      <c r="M48" s="27">
        <v>29.32</v>
      </c>
      <c r="N48" s="27">
        <v>24.84</v>
      </c>
      <c r="O48" s="27">
        <v>30.88</v>
      </c>
      <c r="P48" s="27">
        <v>35.590000000000003</v>
      </c>
      <c r="Q48" s="27">
        <v>38.119999999999997</v>
      </c>
      <c r="R48" s="27">
        <v>37.93</v>
      </c>
      <c r="S48" s="27">
        <v>33.92</v>
      </c>
      <c r="T48" s="27">
        <v>25.27</v>
      </c>
      <c r="U48" s="27">
        <v>31.46</v>
      </c>
      <c r="V48" s="27">
        <v>41.16</v>
      </c>
      <c r="W48" s="27">
        <v>55.14</v>
      </c>
      <c r="X48" s="27">
        <v>72.86</v>
      </c>
      <c r="Y48" s="27">
        <v>75.97</v>
      </c>
      <c r="Z48" s="27">
        <v>47.86</v>
      </c>
      <c r="AA48" s="27">
        <v>22.55</v>
      </c>
    </row>
    <row r="49" spans="1:27">
      <c r="A49" s="19" t="s">
        <v>181</v>
      </c>
      <c r="B49" s="19" t="s">
        <v>197</v>
      </c>
      <c r="C49" s="19" t="s">
        <v>37</v>
      </c>
      <c r="D49" s="27">
        <v>60.28</v>
      </c>
      <c r="E49" s="27">
        <v>47.9</v>
      </c>
      <c r="F49" s="27">
        <v>40.15</v>
      </c>
      <c r="G49" s="27">
        <v>34.619999999999997</v>
      </c>
      <c r="H49" s="27">
        <v>34.93</v>
      </c>
      <c r="I49" s="27">
        <v>73.44</v>
      </c>
      <c r="J49" s="27">
        <v>110.86</v>
      </c>
      <c r="K49" s="27">
        <v>98.55</v>
      </c>
      <c r="L49" s="27">
        <v>121.92</v>
      </c>
      <c r="M49" s="27">
        <v>126.4</v>
      </c>
      <c r="N49" s="27">
        <v>154.28</v>
      </c>
      <c r="O49" s="27">
        <v>183.71</v>
      </c>
      <c r="P49" s="27">
        <v>197.73</v>
      </c>
      <c r="Q49" s="27">
        <v>192.79</v>
      </c>
      <c r="R49" s="27">
        <v>183.09</v>
      </c>
      <c r="S49" s="27">
        <v>168.1</v>
      </c>
      <c r="T49" s="27">
        <v>148.4</v>
      </c>
      <c r="U49" s="27">
        <v>147.97</v>
      </c>
      <c r="V49" s="27">
        <v>156.77000000000001</v>
      </c>
      <c r="W49" s="27">
        <v>171.37</v>
      </c>
      <c r="X49" s="27">
        <v>168.84</v>
      </c>
      <c r="Y49" s="27">
        <v>132.97999999999999</v>
      </c>
      <c r="Z49" s="27">
        <v>93.69</v>
      </c>
      <c r="AA49" s="27">
        <v>71.22</v>
      </c>
    </row>
    <row r="50" spans="1:27">
      <c r="A50" s="19" t="s">
        <v>181</v>
      </c>
      <c r="B50" s="19" t="s">
        <v>186</v>
      </c>
      <c r="C50" s="19" t="s">
        <v>38</v>
      </c>
      <c r="D50" s="27">
        <v>26.17</v>
      </c>
      <c r="E50" s="27">
        <v>19</v>
      </c>
      <c r="F50" s="27">
        <v>13.01</v>
      </c>
      <c r="G50" s="27">
        <v>10.119999999999999</v>
      </c>
      <c r="H50" s="27">
        <v>7.59</v>
      </c>
      <c r="I50" s="27">
        <v>7.16</v>
      </c>
      <c r="J50" s="27">
        <v>20.79</v>
      </c>
      <c r="K50" s="27">
        <v>42.56</v>
      </c>
      <c r="L50" s="27">
        <v>46.8</v>
      </c>
      <c r="M50" s="27">
        <v>58.6</v>
      </c>
      <c r="N50" s="27">
        <v>58.1</v>
      </c>
      <c r="O50" s="27">
        <v>67.52</v>
      </c>
      <c r="P50" s="27">
        <v>82.59</v>
      </c>
      <c r="Q50" s="27">
        <v>93.1</v>
      </c>
      <c r="R50" s="27">
        <v>98.91</v>
      </c>
      <c r="S50" s="27">
        <v>94.43</v>
      </c>
      <c r="T50" s="27">
        <v>72.23</v>
      </c>
      <c r="U50" s="27">
        <v>67.75</v>
      </c>
      <c r="V50" s="27">
        <v>74.53</v>
      </c>
      <c r="W50" s="27">
        <v>83.17</v>
      </c>
      <c r="X50" s="27">
        <v>100.97</v>
      </c>
      <c r="Y50" s="27">
        <v>97.62</v>
      </c>
      <c r="Z50" s="27">
        <v>69.16</v>
      </c>
      <c r="AA50" s="27">
        <v>38.159999999999997</v>
      </c>
    </row>
    <row r="51" spans="1:27">
      <c r="A51" s="19" t="s">
        <v>181</v>
      </c>
      <c r="B51" s="19" t="s">
        <v>187</v>
      </c>
      <c r="C51" s="19" t="s">
        <v>38</v>
      </c>
      <c r="D51" s="27">
        <v>37.81</v>
      </c>
      <c r="E51" s="27">
        <v>26.21</v>
      </c>
      <c r="F51" s="27">
        <v>18.809999999999999</v>
      </c>
      <c r="G51" s="27">
        <v>14.84</v>
      </c>
      <c r="H51" s="27">
        <v>11.49</v>
      </c>
      <c r="I51" s="27">
        <v>11.21</v>
      </c>
      <c r="J51" s="27">
        <v>32.4</v>
      </c>
      <c r="K51" s="27">
        <v>67.48</v>
      </c>
      <c r="L51" s="27">
        <v>59.15</v>
      </c>
      <c r="M51" s="27">
        <v>80.489999999999995</v>
      </c>
      <c r="N51" s="27">
        <v>94.39</v>
      </c>
      <c r="O51" s="27">
        <v>127.95</v>
      </c>
      <c r="P51" s="27">
        <v>166.85</v>
      </c>
      <c r="Q51" s="27">
        <v>179.51</v>
      </c>
      <c r="R51" s="27">
        <v>186.79</v>
      </c>
      <c r="S51" s="27">
        <v>184.42</v>
      </c>
      <c r="T51" s="27">
        <v>155.83000000000001</v>
      </c>
      <c r="U51" s="27">
        <v>128.65</v>
      </c>
      <c r="V51" s="27">
        <v>124.53</v>
      </c>
      <c r="W51" s="27">
        <v>133.94999999999999</v>
      </c>
      <c r="X51" s="27">
        <v>147</v>
      </c>
      <c r="Y51" s="27">
        <v>141.86000000000001</v>
      </c>
      <c r="Z51" s="27">
        <v>105.76</v>
      </c>
      <c r="AA51" s="27">
        <v>68.069999999999993</v>
      </c>
    </row>
    <row r="52" spans="1:27">
      <c r="A52" s="19" t="s">
        <v>181</v>
      </c>
      <c r="B52" s="19" t="s">
        <v>188</v>
      </c>
      <c r="C52" s="19" t="s">
        <v>38</v>
      </c>
      <c r="D52" s="27">
        <v>25.51</v>
      </c>
      <c r="E52" s="27">
        <v>18.38</v>
      </c>
      <c r="F52" s="27">
        <v>14.45</v>
      </c>
      <c r="G52" s="27">
        <v>10.01</v>
      </c>
      <c r="H52" s="27">
        <v>8.84</v>
      </c>
      <c r="I52" s="27">
        <v>21.34</v>
      </c>
      <c r="J52" s="27">
        <v>51.32</v>
      </c>
      <c r="K52" s="27">
        <v>50.43</v>
      </c>
      <c r="L52" s="27">
        <v>54.83</v>
      </c>
      <c r="M52" s="27">
        <v>58.33</v>
      </c>
      <c r="N52" s="27">
        <v>69.55</v>
      </c>
      <c r="O52" s="27">
        <v>91.62</v>
      </c>
      <c r="P52" s="27">
        <v>106.46</v>
      </c>
      <c r="Q52" s="27">
        <v>118.84</v>
      </c>
      <c r="R52" s="27">
        <v>120.52</v>
      </c>
      <c r="S52" s="27">
        <v>104.9</v>
      </c>
      <c r="T52" s="27">
        <v>96.65</v>
      </c>
      <c r="U52" s="27">
        <v>98.01</v>
      </c>
      <c r="V52" s="27">
        <v>102.92</v>
      </c>
      <c r="W52" s="27">
        <v>114.36</v>
      </c>
      <c r="X52" s="27">
        <v>118.14</v>
      </c>
      <c r="Y52" s="27">
        <v>96.45</v>
      </c>
      <c r="Z52" s="27">
        <v>62.65</v>
      </c>
      <c r="AA52" s="27">
        <v>40.89</v>
      </c>
    </row>
    <row r="53" spans="1:27">
      <c r="A53" s="19" t="s">
        <v>181</v>
      </c>
      <c r="B53" s="19" t="s">
        <v>189</v>
      </c>
      <c r="C53" s="19" t="s">
        <v>38</v>
      </c>
      <c r="D53" s="27">
        <v>40.89</v>
      </c>
      <c r="E53" s="27">
        <v>32.28</v>
      </c>
      <c r="F53" s="27">
        <v>24.73</v>
      </c>
      <c r="G53" s="27">
        <v>20.09</v>
      </c>
      <c r="H53" s="27">
        <v>17.41</v>
      </c>
      <c r="I53" s="27">
        <v>43.5</v>
      </c>
      <c r="J53" s="27">
        <v>83.91</v>
      </c>
      <c r="K53" s="27">
        <v>74.84</v>
      </c>
      <c r="L53" s="27">
        <v>94.35</v>
      </c>
      <c r="M53" s="27">
        <v>104.79</v>
      </c>
      <c r="N53" s="27">
        <v>131.11000000000001</v>
      </c>
      <c r="O53" s="27">
        <v>156.30000000000001</v>
      </c>
      <c r="P53" s="27">
        <v>172.93</v>
      </c>
      <c r="Q53" s="27">
        <v>185.86</v>
      </c>
      <c r="R53" s="27">
        <v>170.79</v>
      </c>
      <c r="S53" s="27">
        <v>144</v>
      </c>
      <c r="T53" s="27">
        <v>130.91</v>
      </c>
      <c r="U53" s="27">
        <v>132.59</v>
      </c>
      <c r="V53" s="27">
        <v>140.61000000000001</v>
      </c>
      <c r="W53" s="27">
        <v>151.24</v>
      </c>
      <c r="X53" s="27">
        <v>145.13</v>
      </c>
      <c r="Y53" s="27">
        <v>113.2</v>
      </c>
      <c r="Z53" s="27">
        <v>72.97</v>
      </c>
      <c r="AA53" s="27">
        <v>54.55</v>
      </c>
    </row>
    <row r="54" spans="1:27">
      <c r="A54" s="19" t="s">
        <v>181</v>
      </c>
      <c r="B54" s="19" t="s">
        <v>190</v>
      </c>
      <c r="C54" s="19" t="s">
        <v>38</v>
      </c>
      <c r="D54" s="27">
        <v>41.39</v>
      </c>
      <c r="E54" s="27">
        <v>31.5</v>
      </c>
      <c r="F54" s="27">
        <v>26.56</v>
      </c>
      <c r="G54" s="27">
        <v>23.09</v>
      </c>
      <c r="H54" s="27">
        <v>22.58</v>
      </c>
      <c r="I54" s="27">
        <v>57.4</v>
      </c>
      <c r="J54" s="27">
        <v>101.98</v>
      </c>
      <c r="K54" s="27">
        <v>90.61</v>
      </c>
      <c r="L54" s="27">
        <v>116.54</v>
      </c>
      <c r="M54" s="27">
        <v>123.59</v>
      </c>
      <c r="N54" s="27">
        <v>161.4</v>
      </c>
      <c r="O54" s="27">
        <v>185.08</v>
      </c>
      <c r="P54" s="27">
        <v>207.78</v>
      </c>
      <c r="Q54" s="27">
        <v>217.63</v>
      </c>
      <c r="R54" s="27">
        <v>179.12</v>
      </c>
      <c r="S54" s="27">
        <v>153.30000000000001</v>
      </c>
      <c r="T54" s="27">
        <v>142.32</v>
      </c>
      <c r="U54" s="27">
        <v>145.59</v>
      </c>
      <c r="V54" s="27">
        <v>155.44</v>
      </c>
      <c r="W54" s="27">
        <v>162.77000000000001</v>
      </c>
      <c r="X54" s="27">
        <v>153.07</v>
      </c>
      <c r="Y54" s="27">
        <v>112.88</v>
      </c>
      <c r="Z54" s="27">
        <v>75.31</v>
      </c>
      <c r="AA54" s="27">
        <v>52.8</v>
      </c>
    </row>
    <row r="55" spans="1:27">
      <c r="A55" s="19" t="s">
        <v>181</v>
      </c>
      <c r="B55" s="19" t="s">
        <v>191</v>
      </c>
      <c r="C55" s="19" t="s">
        <v>38</v>
      </c>
      <c r="D55" s="27">
        <v>52.33</v>
      </c>
      <c r="E55" s="27">
        <v>41.08</v>
      </c>
      <c r="F55" s="27">
        <v>33.799999999999997</v>
      </c>
      <c r="G55" s="27">
        <v>28.31</v>
      </c>
      <c r="H55" s="27">
        <v>33.06</v>
      </c>
      <c r="I55" s="27">
        <v>79.16</v>
      </c>
      <c r="J55" s="27">
        <v>122.19</v>
      </c>
      <c r="K55" s="27">
        <v>114.87</v>
      </c>
      <c r="L55" s="27">
        <v>162.49</v>
      </c>
      <c r="M55" s="27">
        <v>176.43</v>
      </c>
      <c r="N55" s="27">
        <v>194.19</v>
      </c>
      <c r="O55" s="27">
        <v>214.28</v>
      </c>
      <c r="P55" s="27">
        <v>233.48</v>
      </c>
      <c r="Q55" s="27">
        <v>229.08</v>
      </c>
      <c r="R55" s="27">
        <v>220.16</v>
      </c>
      <c r="S55" s="27">
        <v>208.83</v>
      </c>
      <c r="T55" s="27">
        <v>181.34</v>
      </c>
      <c r="U55" s="27">
        <v>176.59</v>
      </c>
      <c r="V55" s="27">
        <v>185.93</v>
      </c>
      <c r="W55" s="27">
        <v>189.36</v>
      </c>
      <c r="X55" s="27">
        <v>176.9</v>
      </c>
      <c r="Y55" s="27">
        <v>134.30000000000001</v>
      </c>
      <c r="Z55" s="27">
        <v>95.09</v>
      </c>
      <c r="AA55" s="27">
        <v>74.180000000000007</v>
      </c>
    </row>
    <row r="56" spans="1:27">
      <c r="A56" s="19" t="s">
        <v>181</v>
      </c>
      <c r="B56" s="19" t="s">
        <v>192</v>
      </c>
      <c r="C56" s="19" t="s">
        <v>38</v>
      </c>
      <c r="D56" s="27">
        <v>82.59</v>
      </c>
      <c r="E56" s="27">
        <v>68.34</v>
      </c>
      <c r="F56" s="27">
        <v>59.15</v>
      </c>
      <c r="G56" s="27">
        <v>52.26</v>
      </c>
      <c r="H56" s="27">
        <v>57.59</v>
      </c>
      <c r="I56" s="27">
        <v>105.29</v>
      </c>
      <c r="J56" s="27">
        <v>151.47</v>
      </c>
      <c r="K56" s="27">
        <v>148.59</v>
      </c>
      <c r="L56" s="27">
        <v>178.61</v>
      </c>
      <c r="M56" s="27">
        <v>181.42</v>
      </c>
      <c r="N56" s="27">
        <v>199.06</v>
      </c>
      <c r="O56" s="27">
        <v>223.51</v>
      </c>
      <c r="P56" s="27">
        <v>244.69</v>
      </c>
      <c r="Q56" s="27">
        <v>240.96</v>
      </c>
      <c r="R56" s="27">
        <v>235.08</v>
      </c>
      <c r="S56" s="27">
        <v>225.46</v>
      </c>
      <c r="T56" s="27">
        <v>193.53</v>
      </c>
      <c r="U56" s="27">
        <v>183.79</v>
      </c>
      <c r="V56" s="27">
        <v>190.76</v>
      </c>
      <c r="W56" s="27">
        <v>197.27</v>
      </c>
      <c r="X56" s="27">
        <v>186.17</v>
      </c>
      <c r="Y56" s="27">
        <v>143.80000000000001</v>
      </c>
      <c r="Z56" s="27">
        <v>102.1</v>
      </c>
      <c r="AA56" s="27">
        <v>79.75</v>
      </c>
    </row>
    <row r="57" spans="1:27">
      <c r="A57" s="19" t="s">
        <v>181</v>
      </c>
      <c r="B57" s="19" t="s">
        <v>193</v>
      </c>
      <c r="C57" s="19" t="s">
        <v>38</v>
      </c>
      <c r="D57" s="27">
        <v>59.69</v>
      </c>
      <c r="E57" s="27">
        <v>47.58</v>
      </c>
      <c r="F57" s="27">
        <v>37.380000000000003</v>
      </c>
      <c r="G57" s="27">
        <v>29.71</v>
      </c>
      <c r="H57" s="27">
        <v>29.36</v>
      </c>
      <c r="I57" s="27">
        <v>69.86</v>
      </c>
      <c r="J57" s="27">
        <v>116.12</v>
      </c>
      <c r="K57" s="27">
        <v>112.57</v>
      </c>
      <c r="L57" s="27">
        <v>153.26</v>
      </c>
      <c r="M57" s="27">
        <v>177.17</v>
      </c>
      <c r="N57" s="27">
        <v>226.43</v>
      </c>
      <c r="O57" s="27">
        <v>263.77</v>
      </c>
      <c r="P57" s="27">
        <v>275.26</v>
      </c>
      <c r="Q57" s="27">
        <v>246.06</v>
      </c>
      <c r="R57" s="27">
        <v>221.8</v>
      </c>
      <c r="S57" s="27">
        <v>196.95</v>
      </c>
      <c r="T57" s="27">
        <v>179.31</v>
      </c>
      <c r="U57" s="27">
        <v>168.02</v>
      </c>
      <c r="V57" s="27">
        <v>168.88</v>
      </c>
      <c r="W57" s="27">
        <v>176.08</v>
      </c>
      <c r="X57" s="27">
        <v>169.39</v>
      </c>
      <c r="Y57" s="27">
        <v>131.34</v>
      </c>
      <c r="Z57" s="27">
        <v>90.73</v>
      </c>
      <c r="AA57" s="27">
        <v>68.81</v>
      </c>
    </row>
    <row r="58" spans="1:27">
      <c r="A58" s="19" t="s">
        <v>181</v>
      </c>
      <c r="B58" s="19" t="s">
        <v>194</v>
      </c>
      <c r="C58" s="19" t="s">
        <v>38</v>
      </c>
      <c r="D58" s="27">
        <v>62.15</v>
      </c>
      <c r="E58" s="27">
        <v>49.14</v>
      </c>
      <c r="F58" s="27">
        <v>39.869999999999997</v>
      </c>
      <c r="G58" s="27">
        <v>32.590000000000003</v>
      </c>
      <c r="H58" s="27">
        <v>33.22</v>
      </c>
      <c r="I58" s="27">
        <v>70.91</v>
      </c>
      <c r="J58" s="27">
        <v>103.97</v>
      </c>
      <c r="K58" s="27">
        <v>92.48</v>
      </c>
      <c r="L58" s="27">
        <v>127.33</v>
      </c>
      <c r="M58" s="27">
        <v>153.19</v>
      </c>
      <c r="N58" s="27">
        <v>190.68</v>
      </c>
      <c r="O58" s="27">
        <v>230.79</v>
      </c>
      <c r="P58" s="27">
        <v>264.12</v>
      </c>
      <c r="Q58" s="27">
        <v>256.02</v>
      </c>
      <c r="R58" s="27">
        <v>236.24</v>
      </c>
      <c r="S58" s="27">
        <v>209.38</v>
      </c>
      <c r="T58" s="27">
        <v>173.2</v>
      </c>
      <c r="U58" s="27">
        <v>158.21</v>
      </c>
      <c r="V58" s="27">
        <v>158.99</v>
      </c>
      <c r="W58" s="27">
        <v>172.42</v>
      </c>
      <c r="X58" s="27">
        <v>169.11</v>
      </c>
      <c r="Y58" s="27">
        <v>132.47</v>
      </c>
      <c r="Z58" s="27">
        <v>93.88</v>
      </c>
      <c r="AA58" s="27">
        <v>73.13</v>
      </c>
    </row>
    <row r="59" spans="1:27">
      <c r="A59" s="19" t="s">
        <v>181</v>
      </c>
      <c r="B59" s="19" t="s">
        <v>195</v>
      </c>
      <c r="C59" s="19" t="s">
        <v>38</v>
      </c>
      <c r="D59" s="27">
        <v>41.55</v>
      </c>
      <c r="E59" s="27">
        <v>28.74</v>
      </c>
      <c r="F59" s="27">
        <v>20.68</v>
      </c>
      <c r="G59" s="27">
        <v>15.69</v>
      </c>
      <c r="H59" s="27">
        <v>14.49</v>
      </c>
      <c r="I59" s="27">
        <v>24.49</v>
      </c>
      <c r="J59" s="27">
        <v>51.94</v>
      </c>
      <c r="K59" s="27">
        <v>73.05</v>
      </c>
      <c r="L59" s="27">
        <v>72.47</v>
      </c>
      <c r="M59" s="27">
        <v>84.5</v>
      </c>
      <c r="N59" s="27">
        <v>85.39</v>
      </c>
      <c r="O59" s="27">
        <v>94.97</v>
      </c>
      <c r="P59" s="27">
        <v>102.1</v>
      </c>
      <c r="Q59" s="27">
        <v>102.25</v>
      </c>
      <c r="R59" s="27">
        <v>103.27</v>
      </c>
      <c r="S59" s="27">
        <v>98.79</v>
      </c>
      <c r="T59" s="27">
        <v>88.86</v>
      </c>
      <c r="U59" s="27">
        <v>96.88</v>
      </c>
      <c r="V59" s="27">
        <v>109.89</v>
      </c>
      <c r="W59" s="27">
        <v>130.63999999999999</v>
      </c>
      <c r="X59" s="27">
        <v>145.66999999999999</v>
      </c>
      <c r="Y59" s="27">
        <v>135.04</v>
      </c>
      <c r="Z59" s="27">
        <v>99.65</v>
      </c>
      <c r="AA59" s="27">
        <v>69.430000000000007</v>
      </c>
    </row>
    <row r="60" spans="1:27">
      <c r="A60" s="19" t="s">
        <v>181</v>
      </c>
      <c r="B60" s="19" t="s">
        <v>196</v>
      </c>
      <c r="C60" s="19" t="s">
        <v>38</v>
      </c>
      <c r="D60" s="27">
        <v>25.04</v>
      </c>
      <c r="E60" s="27">
        <v>17.41</v>
      </c>
      <c r="F60" s="27">
        <v>11.37</v>
      </c>
      <c r="G60" s="27">
        <v>9.31</v>
      </c>
      <c r="H60" s="27">
        <v>7.01</v>
      </c>
      <c r="I60" s="27">
        <v>7.55</v>
      </c>
      <c r="J60" s="27">
        <v>30.1</v>
      </c>
      <c r="K60" s="27">
        <v>57.36</v>
      </c>
      <c r="L60" s="27">
        <v>45.56</v>
      </c>
      <c r="M60" s="27">
        <v>60.16</v>
      </c>
      <c r="N60" s="27">
        <v>56.15</v>
      </c>
      <c r="O60" s="27">
        <v>68.569999999999993</v>
      </c>
      <c r="P60" s="27">
        <v>76.900000000000006</v>
      </c>
      <c r="Q60" s="27">
        <v>79.16</v>
      </c>
      <c r="R60" s="27">
        <v>84.54</v>
      </c>
      <c r="S60" s="27">
        <v>74.06</v>
      </c>
      <c r="T60" s="27">
        <v>50.78</v>
      </c>
      <c r="U60" s="27">
        <v>57.32</v>
      </c>
      <c r="V60" s="27">
        <v>65.03</v>
      </c>
      <c r="W60" s="27">
        <v>82.4</v>
      </c>
      <c r="X60" s="27">
        <v>103.38</v>
      </c>
      <c r="Y60" s="27">
        <v>102.29</v>
      </c>
      <c r="Z60" s="27">
        <v>70.48</v>
      </c>
      <c r="AA60" s="27">
        <v>37.81</v>
      </c>
    </row>
    <row r="61" spans="1:27">
      <c r="A61" s="19" t="s">
        <v>181</v>
      </c>
      <c r="B61" s="19" t="s">
        <v>197</v>
      </c>
      <c r="C61" s="19" t="s">
        <v>38</v>
      </c>
      <c r="D61" s="27">
        <v>86.56</v>
      </c>
      <c r="E61" s="27">
        <v>71.099999999999994</v>
      </c>
      <c r="F61" s="27">
        <v>59.3</v>
      </c>
      <c r="G61" s="27">
        <v>49.45</v>
      </c>
      <c r="H61" s="27">
        <v>54.48</v>
      </c>
      <c r="I61" s="27">
        <v>98.71</v>
      </c>
      <c r="J61" s="27">
        <v>143.91999999999999</v>
      </c>
      <c r="K61" s="27">
        <v>166.82</v>
      </c>
      <c r="L61" s="27">
        <v>248.43</v>
      </c>
      <c r="M61" s="27">
        <v>266.33999999999997</v>
      </c>
      <c r="N61" s="27">
        <v>310.33999999999997</v>
      </c>
      <c r="O61" s="27">
        <v>341.77</v>
      </c>
      <c r="P61" s="27">
        <v>364.04</v>
      </c>
      <c r="Q61" s="27">
        <v>372.61</v>
      </c>
      <c r="R61" s="27">
        <v>379.66</v>
      </c>
      <c r="S61" s="27">
        <v>347.69</v>
      </c>
      <c r="T61" s="27">
        <v>300.33999999999997</v>
      </c>
      <c r="U61" s="27">
        <v>256.57</v>
      </c>
      <c r="V61" s="27">
        <v>245.74</v>
      </c>
      <c r="W61" s="27">
        <v>263.73</v>
      </c>
      <c r="X61" s="27">
        <v>236.52</v>
      </c>
      <c r="Y61" s="27">
        <v>193.72</v>
      </c>
      <c r="Z61" s="27">
        <v>149.21</v>
      </c>
      <c r="AA61" s="27">
        <v>120.75</v>
      </c>
    </row>
    <row r="62" spans="1:27">
      <c r="A62" s="19" t="s">
        <v>181</v>
      </c>
      <c r="B62" s="19" t="s">
        <v>186</v>
      </c>
      <c r="C62" s="19" t="s">
        <v>39</v>
      </c>
      <c r="D62" s="27">
        <v>19</v>
      </c>
      <c r="E62" s="27">
        <v>13.32</v>
      </c>
      <c r="F62" s="27">
        <v>7.44</v>
      </c>
      <c r="G62" s="27">
        <v>5.53</v>
      </c>
      <c r="H62" s="27">
        <v>4.28</v>
      </c>
      <c r="I62" s="27">
        <v>3.04</v>
      </c>
      <c r="J62" s="27">
        <v>6.39</v>
      </c>
      <c r="K62" s="27">
        <v>17.64</v>
      </c>
      <c r="L62" s="27">
        <v>45.56</v>
      </c>
      <c r="M62" s="27">
        <v>44.12</v>
      </c>
      <c r="N62" s="27">
        <v>33.64</v>
      </c>
      <c r="O62" s="27">
        <v>39.29</v>
      </c>
      <c r="P62" s="27">
        <v>47</v>
      </c>
      <c r="Q62" s="27">
        <v>50.04</v>
      </c>
      <c r="R62" s="27">
        <v>51.17</v>
      </c>
      <c r="S62" s="27">
        <v>46.03</v>
      </c>
      <c r="T62" s="27">
        <v>34.89</v>
      </c>
      <c r="U62" s="27">
        <v>34.58</v>
      </c>
      <c r="V62" s="27">
        <v>52.22</v>
      </c>
      <c r="W62" s="27">
        <v>66.86</v>
      </c>
      <c r="X62" s="27">
        <v>83.37</v>
      </c>
      <c r="Y62" s="27">
        <v>85.35</v>
      </c>
      <c r="Z62" s="27">
        <v>57.86</v>
      </c>
      <c r="AA62" s="27">
        <v>31.07</v>
      </c>
    </row>
    <row r="63" spans="1:27">
      <c r="A63" s="19" t="s">
        <v>181</v>
      </c>
      <c r="B63" s="19" t="s">
        <v>187</v>
      </c>
      <c r="C63" s="19" t="s">
        <v>39</v>
      </c>
      <c r="D63" s="27">
        <v>32.67</v>
      </c>
      <c r="E63" s="27">
        <v>24.34</v>
      </c>
      <c r="F63" s="27">
        <v>14.95</v>
      </c>
      <c r="G63" s="27">
        <v>10.67</v>
      </c>
      <c r="H63" s="27">
        <v>7.75</v>
      </c>
      <c r="I63" s="27">
        <v>5.8</v>
      </c>
      <c r="J63" s="27">
        <v>11.21</v>
      </c>
      <c r="K63" s="27">
        <v>28.7</v>
      </c>
      <c r="L63" s="27">
        <v>66.27</v>
      </c>
      <c r="M63" s="27">
        <v>72.040000000000006</v>
      </c>
      <c r="N63" s="27">
        <v>63.86</v>
      </c>
      <c r="O63" s="27">
        <v>74.88</v>
      </c>
      <c r="P63" s="27">
        <v>87.42</v>
      </c>
      <c r="Q63" s="27">
        <v>91.82</v>
      </c>
      <c r="R63" s="27">
        <v>94.12</v>
      </c>
      <c r="S63" s="27">
        <v>93.84</v>
      </c>
      <c r="T63" s="27">
        <v>76.239999999999995</v>
      </c>
      <c r="U63" s="27">
        <v>71.260000000000005</v>
      </c>
      <c r="V63" s="27">
        <v>85.74</v>
      </c>
      <c r="W63" s="27">
        <v>100.07</v>
      </c>
      <c r="X63" s="27">
        <v>115.38</v>
      </c>
      <c r="Y63" s="27">
        <v>116.58</v>
      </c>
      <c r="Z63" s="27">
        <v>84.03</v>
      </c>
      <c r="AA63" s="27">
        <v>51.71</v>
      </c>
    </row>
    <row r="64" spans="1:27">
      <c r="A64" s="19" t="s">
        <v>181</v>
      </c>
      <c r="B64" s="19" t="s">
        <v>188</v>
      </c>
      <c r="C64" s="19" t="s">
        <v>39</v>
      </c>
      <c r="D64" s="27">
        <v>22.94</v>
      </c>
      <c r="E64" s="27">
        <v>15.3</v>
      </c>
      <c r="F64" s="27">
        <v>10.44</v>
      </c>
      <c r="G64" s="27">
        <v>6.93</v>
      </c>
      <c r="H64" s="27">
        <v>5.0199999999999996</v>
      </c>
      <c r="I64" s="27">
        <v>8.1</v>
      </c>
      <c r="J64" s="27">
        <v>18.850000000000001</v>
      </c>
      <c r="K64" s="27">
        <v>46.34</v>
      </c>
      <c r="L64" s="27">
        <v>63.55</v>
      </c>
      <c r="M64" s="27">
        <v>58.6</v>
      </c>
      <c r="N64" s="27">
        <v>59.54</v>
      </c>
      <c r="O64" s="27">
        <v>66.900000000000006</v>
      </c>
      <c r="P64" s="27">
        <v>75.62</v>
      </c>
      <c r="Q64" s="27">
        <v>80.599999999999994</v>
      </c>
      <c r="R64" s="27">
        <v>80.95</v>
      </c>
      <c r="S64" s="27">
        <v>74.72</v>
      </c>
      <c r="T64" s="27">
        <v>73.17</v>
      </c>
      <c r="U64" s="27">
        <v>81.93</v>
      </c>
      <c r="V64" s="27">
        <v>94.43</v>
      </c>
      <c r="W64" s="27">
        <v>106.03</v>
      </c>
      <c r="X64" s="27">
        <v>110.51</v>
      </c>
      <c r="Y64" s="27">
        <v>90.03</v>
      </c>
      <c r="Z64" s="27">
        <v>58.56</v>
      </c>
      <c r="AA64" s="27">
        <v>36.369999999999997</v>
      </c>
    </row>
    <row r="65" spans="1:27">
      <c r="A65" s="19" t="s">
        <v>181</v>
      </c>
      <c r="B65" s="19" t="s">
        <v>189</v>
      </c>
      <c r="C65" s="19" t="s">
        <v>39</v>
      </c>
      <c r="D65" s="27">
        <v>32.630000000000003</v>
      </c>
      <c r="E65" s="27">
        <v>21.81</v>
      </c>
      <c r="F65" s="27">
        <v>16.2</v>
      </c>
      <c r="G65" s="27">
        <v>13.16</v>
      </c>
      <c r="H65" s="27">
        <v>11.02</v>
      </c>
      <c r="I65" s="27">
        <v>18.920000000000002</v>
      </c>
      <c r="J65" s="27">
        <v>41.7</v>
      </c>
      <c r="K65" s="27">
        <v>83.29</v>
      </c>
      <c r="L65" s="27">
        <v>84.73</v>
      </c>
      <c r="M65" s="27">
        <v>65.959999999999994</v>
      </c>
      <c r="N65" s="27">
        <v>76.709999999999994</v>
      </c>
      <c r="O65" s="27">
        <v>89.37</v>
      </c>
      <c r="P65" s="27">
        <v>94.47</v>
      </c>
      <c r="Q65" s="27">
        <v>97.19</v>
      </c>
      <c r="R65" s="27">
        <v>89.83</v>
      </c>
      <c r="S65" s="27">
        <v>82.4</v>
      </c>
      <c r="T65" s="27">
        <v>81.93</v>
      </c>
      <c r="U65" s="27">
        <v>100.54</v>
      </c>
      <c r="V65" s="27">
        <v>110.55</v>
      </c>
      <c r="W65" s="27">
        <v>123.48</v>
      </c>
      <c r="X65" s="27">
        <v>122.11</v>
      </c>
      <c r="Y65" s="27">
        <v>88.94</v>
      </c>
      <c r="Z65" s="27">
        <v>54.98</v>
      </c>
      <c r="AA65" s="27">
        <v>39.64</v>
      </c>
    </row>
    <row r="66" spans="1:27">
      <c r="A66" s="19" t="s">
        <v>181</v>
      </c>
      <c r="B66" s="19" t="s">
        <v>190</v>
      </c>
      <c r="C66" s="19" t="s">
        <v>39</v>
      </c>
      <c r="D66" s="27">
        <v>35.79</v>
      </c>
      <c r="E66" s="27">
        <v>22.97</v>
      </c>
      <c r="F66" s="27">
        <v>17.48</v>
      </c>
      <c r="G66" s="27">
        <v>14.37</v>
      </c>
      <c r="H66" s="27">
        <v>11.68</v>
      </c>
      <c r="I66" s="27">
        <v>22.58</v>
      </c>
      <c r="J66" s="27">
        <v>49.53</v>
      </c>
      <c r="K66" s="27">
        <v>93.84</v>
      </c>
      <c r="L66" s="27">
        <v>95.52</v>
      </c>
      <c r="M66" s="27">
        <v>77.569999999999993</v>
      </c>
      <c r="N66" s="27">
        <v>79.319999999999993</v>
      </c>
      <c r="O66" s="27">
        <v>94.7</v>
      </c>
      <c r="P66" s="27">
        <v>97.82</v>
      </c>
      <c r="Q66" s="27">
        <v>96.37</v>
      </c>
      <c r="R66" s="27">
        <v>97.85</v>
      </c>
      <c r="S66" s="27">
        <v>84.38</v>
      </c>
      <c r="T66" s="27">
        <v>88.16</v>
      </c>
      <c r="U66" s="27">
        <v>109.19</v>
      </c>
      <c r="V66" s="27">
        <v>122</v>
      </c>
      <c r="W66" s="27">
        <v>132.66999999999999</v>
      </c>
      <c r="X66" s="27">
        <v>131.54</v>
      </c>
      <c r="Y66" s="27">
        <v>97.66</v>
      </c>
      <c r="Z66" s="27">
        <v>62.58</v>
      </c>
      <c r="AA66" s="27">
        <v>46.06</v>
      </c>
    </row>
    <row r="67" spans="1:27">
      <c r="A67" s="19" t="s">
        <v>181</v>
      </c>
      <c r="B67" s="19" t="s">
        <v>191</v>
      </c>
      <c r="C67" s="19" t="s">
        <v>39</v>
      </c>
      <c r="D67" s="27">
        <v>50.31</v>
      </c>
      <c r="E67" s="27">
        <v>37.89</v>
      </c>
      <c r="F67" s="27">
        <v>31.66</v>
      </c>
      <c r="G67" s="27">
        <v>27.06</v>
      </c>
      <c r="H67" s="27">
        <v>26.01</v>
      </c>
      <c r="I67" s="27">
        <v>41.78</v>
      </c>
      <c r="J67" s="27">
        <v>71.06</v>
      </c>
      <c r="K67" s="27">
        <v>121.84</v>
      </c>
      <c r="L67" s="27">
        <v>134.07</v>
      </c>
      <c r="M67" s="27">
        <v>122.89</v>
      </c>
      <c r="N67" s="27">
        <v>123.9</v>
      </c>
      <c r="O67" s="27">
        <v>129.19999999999999</v>
      </c>
      <c r="P67" s="27">
        <v>134.72999999999999</v>
      </c>
      <c r="Q67" s="27">
        <v>132.08000000000001</v>
      </c>
      <c r="R67" s="27">
        <v>128.27000000000001</v>
      </c>
      <c r="S67" s="27">
        <v>119.11</v>
      </c>
      <c r="T67" s="27">
        <v>114.52</v>
      </c>
      <c r="U67" s="27">
        <v>136.33000000000001</v>
      </c>
      <c r="V67" s="27">
        <v>150.54</v>
      </c>
      <c r="W67" s="27">
        <v>161.6</v>
      </c>
      <c r="X67" s="27">
        <v>159.22</v>
      </c>
      <c r="Y67" s="27">
        <v>123.13</v>
      </c>
      <c r="Z67" s="27">
        <v>86.17</v>
      </c>
      <c r="AA67" s="27">
        <v>68.42</v>
      </c>
    </row>
    <row r="68" spans="1:27">
      <c r="A68" s="19" t="s">
        <v>181</v>
      </c>
      <c r="B68" s="19" t="s">
        <v>192</v>
      </c>
      <c r="C68" s="19" t="s">
        <v>39</v>
      </c>
      <c r="D68" s="27">
        <v>63.55</v>
      </c>
      <c r="E68" s="27">
        <v>49.18</v>
      </c>
      <c r="F68" s="27">
        <v>40.96</v>
      </c>
      <c r="G68" s="27">
        <v>35.32</v>
      </c>
      <c r="H68" s="27">
        <v>34.07</v>
      </c>
      <c r="I68" s="27">
        <v>53.89</v>
      </c>
      <c r="J68" s="27">
        <v>88.39</v>
      </c>
      <c r="K68" s="27">
        <v>145.24</v>
      </c>
      <c r="L68" s="27">
        <v>164.67</v>
      </c>
      <c r="M68" s="27">
        <v>156.61000000000001</v>
      </c>
      <c r="N68" s="27">
        <v>166.78</v>
      </c>
      <c r="O68" s="27">
        <v>182.78</v>
      </c>
      <c r="P68" s="27">
        <v>200.46</v>
      </c>
      <c r="Q68" s="27">
        <v>197.11</v>
      </c>
      <c r="R68" s="27">
        <v>190.18</v>
      </c>
      <c r="S68" s="27">
        <v>177.17</v>
      </c>
      <c r="T68" s="27">
        <v>163.19</v>
      </c>
      <c r="U68" s="27">
        <v>181.77</v>
      </c>
      <c r="V68" s="27">
        <v>193.64</v>
      </c>
      <c r="W68" s="27">
        <v>199.99</v>
      </c>
      <c r="X68" s="27">
        <v>192.09</v>
      </c>
      <c r="Y68" s="27">
        <v>150.5</v>
      </c>
      <c r="Z68" s="27">
        <v>108.87</v>
      </c>
      <c r="AA68" s="27">
        <v>87.85</v>
      </c>
    </row>
    <row r="69" spans="1:27">
      <c r="A69" s="19" t="s">
        <v>181</v>
      </c>
      <c r="B69" s="19" t="s">
        <v>193</v>
      </c>
      <c r="C69" s="19" t="s">
        <v>39</v>
      </c>
      <c r="D69" s="27">
        <v>60.78</v>
      </c>
      <c r="E69" s="27">
        <v>45.83</v>
      </c>
      <c r="F69" s="27">
        <v>36.64</v>
      </c>
      <c r="G69" s="27">
        <v>29.63</v>
      </c>
      <c r="H69" s="27">
        <v>27.1</v>
      </c>
      <c r="I69" s="27">
        <v>41.39</v>
      </c>
      <c r="J69" s="27">
        <v>78.5</v>
      </c>
      <c r="K69" s="27">
        <v>135</v>
      </c>
      <c r="L69" s="27">
        <v>154.28</v>
      </c>
      <c r="M69" s="27">
        <v>146.29</v>
      </c>
      <c r="N69" s="27">
        <v>166.7</v>
      </c>
      <c r="O69" s="27">
        <v>184.77</v>
      </c>
      <c r="P69" s="27">
        <v>197.81</v>
      </c>
      <c r="Q69" s="27">
        <v>204.12</v>
      </c>
      <c r="R69" s="27">
        <v>189.91</v>
      </c>
      <c r="S69" s="27">
        <v>169.46</v>
      </c>
      <c r="T69" s="27">
        <v>153.61000000000001</v>
      </c>
      <c r="U69" s="27">
        <v>167.32</v>
      </c>
      <c r="V69" s="27">
        <v>172.81</v>
      </c>
      <c r="W69" s="27">
        <v>179.86</v>
      </c>
      <c r="X69" s="27">
        <v>174.88</v>
      </c>
      <c r="Y69" s="27">
        <v>137.1</v>
      </c>
      <c r="Z69" s="27">
        <v>98.36</v>
      </c>
      <c r="AA69" s="27">
        <v>78.81</v>
      </c>
    </row>
    <row r="70" spans="1:27">
      <c r="A70" s="19" t="s">
        <v>181</v>
      </c>
      <c r="B70" s="19" t="s">
        <v>194</v>
      </c>
      <c r="C70" s="19" t="s">
        <v>39</v>
      </c>
      <c r="D70" s="27">
        <v>68.260000000000005</v>
      </c>
      <c r="E70" s="27">
        <v>52.8</v>
      </c>
      <c r="F70" s="27">
        <v>43.92</v>
      </c>
      <c r="G70" s="27">
        <v>36.68</v>
      </c>
      <c r="H70" s="27">
        <v>33.409999999999997</v>
      </c>
      <c r="I70" s="27">
        <v>47.31</v>
      </c>
      <c r="J70" s="27">
        <v>71.61</v>
      </c>
      <c r="K70" s="27">
        <v>119.7</v>
      </c>
      <c r="L70" s="27">
        <v>124.41</v>
      </c>
      <c r="M70" s="27">
        <v>107.86</v>
      </c>
      <c r="N70" s="27">
        <v>122.62</v>
      </c>
      <c r="O70" s="27">
        <v>139.29</v>
      </c>
      <c r="P70" s="27">
        <v>153.54</v>
      </c>
      <c r="Q70" s="27">
        <v>153.19</v>
      </c>
      <c r="R70" s="27">
        <v>146.88</v>
      </c>
      <c r="S70" s="27">
        <v>133.21</v>
      </c>
      <c r="T70" s="27">
        <v>120.21</v>
      </c>
      <c r="U70" s="27">
        <v>134.30000000000001</v>
      </c>
      <c r="V70" s="27">
        <v>144.5</v>
      </c>
      <c r="W70" s="27">
        <v>159.85</v>
      </c>
      <c r="X70" s="27">
        <v>159.41999999999999</v>
      </c>
      <c r="Y70" s="27">
        <v>123.75</v>
      </c>
      <c r="Z70" s="27">
        <v>87.5</v>
      </c>
      <c r="AA70" s="27">
        <v>69.86</v>
      </c>
    </row>
    <row r="71" spans="1:27">
      <c r="A71" s="19" t="s">
        <v>181</v>
      </c>
      <c r="B71" s="19" t="s">
        <v>195</v>
      </c>
      <c r="C71" s="19" t="s">
        <v>39</v>
      </c>
      <c r="D71" s="27">
        <v>40.42</v>
      </c>
      <c r="E71" s="27">
        <v>30.22</v>
      </c>
      <c r="F71" s="27">
        <v>21.07</v>
      </c>
      <c r="G71" s="27">
        <v>16.63</v>
      </c>
      <c r="H71" s="27">
        <v>13.51</v>
      </c>
      <c r="I71" s="27">
        <v>13.75</v>
      </c>
      <c r="J71" s="27">
        <v>23.91</v>
      </c>
      <c r="K71" s="27">
        <v>52.72</v>
      </c>
      <c r="L71" s="27">
        <v>90.61</v>
      </c>
      <c r="M71" s="27">
        <v>96.06</v>
      </c>
      <c r="N71" s="27">
        <v>89.64</v>
      </c>
      <c r="O71" s="27">
        <v>97.54</v>
      </c>
      <c r="P71" s="27">
        <v>109.19</v>
      </c>
      <c r="Q71" s="27">
        <v>108.56</v>
      </c>
      <c r="R71" s="27">
        <v>104.86</v>
      </c>
      <c r="S71" s="27">
        <v>94.7</v>
      </c>
      <c r="T71" s="27">
        <v>78.930000000000007</v>
      </c>
      <c r="U71" s="27">
        <v>82.86</v>
      </c>
      <c r="V71" s="27">
        <v>100.27</v>
      </c>
      <c r="W71" s="27">
        <v>115.65</v>
      </c>
      <c r="X71" s="27">
        <v>126.47</v>
      </c>
      <c r="Y71" s="27">
        <v>117.52</v>
      </c>
      <c r="Z71" s="27">
        <v>83.37</v>
      </c>
      <c r="AA71" s="27">
        <v>53.15</v>
      </c>
    </row>
    <row r="72" spans="1:27">
      <c r="A72" s="19" t="s">
        <v>181</v>
      </c>
      <c r="B72" s="19" t="s">
        <v>196</v>
      </c>
      <c r="C72" s="19" t="s">
        <v>39</v>
      </c>
      <c r="D72" s="27">
        <v>17.68</v>
      </c>
      <c r="E72" s="27">
        <v>13.98</v>
      </c>
      <c r="F72" s="27">
        <v>8.64</v>
      </c>
      <c r="G72" s="27">
        <v>5.76</v>
      </c>
      <c r="H72" s="27">
        <v>3.89</v>
      </c>
      <c r="I72" s="27">
        <v>3.15</v>
      </c>
      <c r="J72" s="27">
        <v>7.32</v>
      </c>
      <c r="K72" s="27">
        <v>20.05</v>
      </c>
      <c r="L72" s="27">
        <v>51.63</v>
      </c>
      <c r="M72" s="27">
        <v>53.19</v>
      </c>
      <c r="N72" s="27">
        <v>42.6</v>
      </c>
      <c r="O72" s="27">
        <v>50.74</v>
      </c>
      <c r="P72" s="27">
        <v>55.18</v>
      </c>
      <c r="Q72" s="27">
        <v>55.37</v>
      </c>
      <c r="R72" s="27">
        <v>54.16</v>
      </c>
      <c r="S72" s="27">
        <v>49.37</v>
      </c>
      <c r="T72" s="27">
        <v>32.549999999999997</v>
      </c>
      <c r="U72" s="27">
        <v>35.049999999999997</v>
      </c>
      <c r="V72" s="27">
        <v>53.54</v>
      </c>
      <c r="W72" s="27">
        <v>68.73</v>
      </c>
      <c r="X72" s="27">
        <v>83.41</v>
      </c>
      <c r="Y72" s="27">
        <v>85.35</v>
      </c>
      <c r="Z72" s="27">
        <v>56.31</v>
      </c>
      <c r="AA72" s="27">
        <v>29.63</v>
      </c>
    </row>
    <row r="73" spans="1:27">
      <c r="A73" s="19" t="s">
        <v>181</v>
      </c>
      <c r="B73" s="19" t="s">
        <v>197</v>
      </c>
      <c r="C73" s="19" t="s">
        <v>39</v>
      </c>
      <c r="D73" s="27">
        <v>72</v>
      </c>
      <c r="E73" s="27">
        <v>55.22</v>
      </c>
      <c r="F73" s="27">
        <v>45.71</v>
      </c>
      <c r="G73" s="27">
        <v>38.67</v>
      </c>
      <c r="H73" s="27">
        <v>34.46</v>
      </c>
      <c r="I73" s="27">
        <v>48.01</v>
      </c>
      <c r="J73" s="27">
        <v>78.81</v>
      </c>
      <c r="K73" s="27">
        <v>131.03</v>
      </c>
      <c r="L73" s="27">
        <v>145.83000000000001</v>
      </c>
      <c r="M73" s="27">
        <v>147.58000000000001</v>
      </c>
      <c r="N73" s="27">
        <v>179.78</v>
      </c>
      <c r="O73" s="27">
        <v>208.21</v>
      </c>
      <c r="P73" s="27">
        <v>216.81</v>
      </c>
      <c r="Q73" s="27">
        <v>213.66</v>
      </c>
      <c r="R73" s="27">
        <v>201.82</v>
      </c>
      <c r="S73" s="27">
        <v>175.38</v>
      </c>
      <c r="T73" s="27">
        <v>149.44999999999999</v>
      </c>
      <c r="U73" s="27">
        <v>160.78</v>
      </c>
      <c r="V73" s="27">
        <v>167.59</v>
      </c>
      <c r="W73" s="27">
        <v>179.47</v>
      </c>
      <c r="X73" s="27">
        <v>178.61</v>
      </c>
      <c r="Y73" s="27">
        <v>141.86000000000001</v>
      </c>
      <c r="Z73" s="27">
        <v>103.54</v>
      </c>
      <c r="AA73" s="27">
        <v>85.82</v>
      </c>
    </row>
    <row r="74" spans="1:27" s="19" customFormat="1">
      <c r="A74" s="19" t="s">
        <v>182</v>
      </c>
      <c r="B74" s="19" t="s">
        <v>24</v>
      </c>
      <c r="C74" s="19" t="s">
        <v>37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</row>
    <row r="75" spans="1:27" s="19" customFormat="1">
      <c r="A75" s="19" t="s">
        <v>182</v>
      </c>
      <c r="B75" s="19" t="s">
        <v>25</v>
      </c>
      <c r="C75" s="19" t="s">
        <v>37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</row>
    <row r="76" spans="1:27" s="19" customFormat="1">
      <c r="A76" s="19" t="s">
        <v>182</v>
      </c>
      <c r="B76" s="19" t="s">
        <v>26</v>
      </c>
      <c r="C76" s="19" t="s">
        <v>37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</row>
    <row r="77" spans="1:27" s="19" customFormat="1">
      <c r="A77" s="19" t="s">
        <v>182</v>
      </c>
      <c r="B77" s="19" t="s">
        <v>27</v>
      </c>
      <c r="C77" s="19" t="s">
        <v>37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</row>
    <row r="78" spans="1:27" s="19" customFormat="1">
      <c r="A78" s="19" t="s">
        <v>182</v>
      </c>
      <c r="B78" s="19" t="s">
        <v>28</v>
      </c>
      <c r="C78" s="19" t="s">
        <v>37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</row>
    <row r="79" spans="1:27" s="19" customFormat="1">
      <c r="A79" s="19" t="s">
        <v>182</v>
      </c>
      <c r="B79" s="19" t="s">
        <v>29</v>
      </c>
      <c r="C79" s="19" t="s">
        <v>37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</row>
    <row r="80" spans="1:27" s="19" customFormat="1">
      <c r="A80" s="19" t="s">
        <v>182</v>
      </c>
      <c r="B80" s="19" t="s">
        <v>30</v>
      </c>
      <c r="C80" s="19" t="s">
        <v>37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</row>
    <row r="81" spans="1:27" s="19" customFormat="1">
      <c r="A81" s="19" t="s">
        <v>182</v>
      </c>
      <c r="B81" s="19" t="s">
        <v>31</v>
      </c>
      <c r="C81" s="19" t="s">
        <v>37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</row>
    <row r="82" spans="1:27" s="19" customFormat="1">
      <c r="A82" s="19" t="s">
        <v>182</v>
      </c>
      <c r="B82" s="19" t="s">
        <v>32</v>
      </c>
      <c r="C82" s="19" t="s">
        <v>37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</row>
    <row r="83" spans="1:27" s="19" customFormat="1">
      <c r="A83" s="19" t="s">
        <v>182</v>
      </c>
      <c r="B83" s="19" t="s">
        <v>33</v>
      </c>
      <c r="C83" s="19" t="s">
        <v>37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</row>
    <row r="84" spans="1:27" s="19" customFormat="1">
      <c r="A84" s="19" t="s">
        <v>182</v>
      </c>
      <c r="B84" s="19" t="s">
        <v>34</v>
      </c>
      <c r="C84" s="19" t="s">
        <v>37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</row>
    <row r="85" spans="1:27" s="19" customFormat="1">
      <c r="A85" s="19" t="s">
        <v>182</v>
      </c>
      <c r="B85" s="19" t="s">
        <v>35</v>
      </c>
      <c r="C85" s="19" t="s">
        <v>37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</row>
    <row r="86" spans="1:27" s="19" customFormat="1">
      <c r="A86" s="19" t="s">
        <v>182</v>
      </c>
      <c r="B86" s="19" t="s">
        <v>24</v>
      </c>
      <c r="C86" s="19" t="s">
        <v>38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</row>
    <row r="87" spans="1:27" s="19" customFormat="1">
      <c r="A87" s="19" t="s">
        <v>182</v>
      </c>
      <c r="B87" s="19" t="s">
        <v>25</v>
      </c>
      <c r="C87" s="19" t="s">
        <v>38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</row>
    <row r="88" spans="1:27" s="19" customFormat="1">
      <c r="A88" s="19" t="s">
        <v>182</v>
      </c>
      <c r="B88" s="19" t="s">
        <v>26</v>
      </c>
      <c r="C88" s="19" t="s">
        <v>38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</row>
    <row r="89" spans="1:27" s="19" customFormat="1">
      <c r="A89" s="19" t="s">
        <v>182</v>
      </c>
      <c r="B89" s="19" t="s">
        <v>27</v>
      </c>
      <c r="C89" s="19" t="s">
        <v>38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</row>
    <row r="90" spans="1:27" s="19" customFormat="1">
      <c r="A90" s="19" t="s">
        <v>182</v>
      </c>
      <c r="B90" s="19" t="s">
        <v>28</v>
      </c>
      <c r="C90" s="19" t="s">
        <v>38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</row>
    <row r="91" spans="1:27" s="19" customFormat="1">
      <c r="A91" s="19" t="s">
        <v>182</v>
      </c>
      <c r="B91" s="19" t="s">
        <v>29</v>
      </c>
      <c r="C91" s="19" t="s">
        <v>38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</row>
    <row r="92" spans="1:27" s="19" customFormat="1">
      <c r="A92" s="19" t="s">
        <v>182</v>
      </c>
      <c r="B92" s="19" t="s">
        <v>30</v>
      </c>
      <c r="C92" s="19" t="s">
        <v>38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</row>
    <row r="93" spans="1:27" s="19" customFormat="1">
      <c r="A93" s="19" t="s">
        <v>182</v>
      </c>
      <c r="B93" s="19" t="s">
        <v>31</v>
      </c>
      <c r="C93" s="19" t="s">
        <v>38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</row>
    <row r="94" spans="1:27" s="19" customFormat="1">
      <c r="A94" s="19" t="s">
        <v>182</v>
      </c>
      <c r="B94" s="19" t="s">
        <v>32</v>
      </c>
      <c r="C94" s="19" t="s">
        <v>38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</row>
    <row r="95" spans="1:27" s="19" customFormat="1">
      <c r="A95" s="19" t="s">
        <v>182</v>
      </c>
      <c r="B95" s="19" t="s">
        <v>33</v>
      </c>
      <c r="C95" s="19" t="s">
        <v>38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</row>
    <row r="96" spans="1:27" s="19" customFormat="1">
      <c r="A96" s="19" t="s">
        <v>182</v>
      </c>
      <c r="B96" s="19" t="s">
        <v>34</v>
      </c>
      <c r="C96" s="19" t="s">
        <v>38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</row>
    <row r="97" spans="1:27" s="19" customFormat="1">
      <c r="A97" s="19" t="s">
        <v>182</v>
      </c>
      <c r="B97" s="19" t="s">
        <v>35</v>
      </c>
      <c r="C97" s="19" t="s">
        <v>38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</row>
    <row r="98" spans="1:27" s="19" customFormat="1">
      <c r="A98" s="19" t="s">
        <v>182</v>
      </c>
      <c r="B98" s="19" t="s">
        <v>24</v>
      </c>
      <c r="C98" s="19" t="s">
        <v>39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</row>
    <row r="99" spans="1:27" s="19" customFormat="1">
      <c r="A99" s="19" t="s">
        <v>182</v>
      </c>
      <c r="B99" s="19" t="s">
        <v>25</v>
      </c>
      <c r="C99" s="19" t="s">
        <v>39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</row>
    <row r="100" spans="1:27" s="19" customFormat="1">
      <c r="A100" s="19" t="s">
        <v>182</v>
      </c>
      <c r="B100" s="19" t="s">
        <v>26</v>
      </c>
      <c r="C100" s="19" t="s">
        <v>39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</row>
    <row r="101" spans="1:27" s="19" customFormat="1">
      <c r="A101" s="19" t="s">
        <v>182</v>
      </c>
      <c r="B101" s="19" t="s">
        <v>27</v>
      </c>
      <c r="C101" s="19" t="s">
        <v>39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</row>
    <row r="102" spans="1:27" s="19" customFormat="1">
      <c r="A102" s="19" t="s">
        <v>182</v>
      </c>
      <c r="B102" s="19" t="s">
        <v>28</v>
      </c>
      <c r="C102" s="19" t="s">
        <v>39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</row>
    <row r="103" spans="1:27" s="19" customFormat="1">
      <c r="A103" s="19" t="s">
        <v>182</v>
      </c>
      <c r="B103" s="19" t="s">
        <v>29</v>
      </c>
      <c r="C103" s="19" t="s">
        <v>39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</row>
    <row r="104" spans="1:27" s="19" customFormat="1">
      <c r="A104" s="19" t="s">
        <v>182</v>
      </c>
      <c r="B104" s="19" t="s">
        <v>30</v>
      </c>
      <c r="C104" s="19" t="s">
        <v>39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</row>
    <row r="105" spans="1:27" s="19" customFormat="1">
      <c r="A105" s="19" t="s">
        <v>182</v>
      </c>
      <c r="B105" s="19" t="s">
        <v>31</v>
      </c>
      <c r="C105" s="19" t="s">
        <v>39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</row>
    <row r="106" spans="1:27" s="19" customFormat="1">
      <c r="A106" s="19" t="s">
        <v>182</v>
      </c>
      <c r="B106" s="19" t="s">
        <v>32</v>
      </c>
      <c r="C106" s="19" t="s">
        <v>39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</row>
    <row r="107" spans="1:27" s="19" customFormat="1">
      <c r="A107" s="19" t="s">
        <v>182</v>
      </c>
      <c r="B107" s="19" t="s">
        <v>33</v>
      </c>
      <c r="C107" s="19" t="s">
        <v>39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</row>
    <row r="108" spans="1:27" s="19" customFormat="1">
      <c r="A108" s="19" t="s">
        <v>182</v>
      </c>
      <c r="B108" s="19" t="s">
        <v>34</v>
      </c>
      <c r="C108" s="19" t="s">
        <v>39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0</v>
      </c>
    </row>
    <row r="109" spans="1:27" s="19" customFormat="1">
      <c r="A109" s="19" t="s">
        <v>182</v>
      </c>
      <c r="B109" s="19" t="s">
        <v>35</v>
      </c>
      <c r="C109" s="19" t="s">
        <v>39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</row>
    <row r="110" spans="1:27">
      <c r="A110" s="19" t="s">
        <v>183</v>
      </c>
      <c r="B110" s="19" t="s">
        <v>186</v>
      </c>
      <c r="C110" s="19" t="s">
        <v>37</v>
      </c>
      <c r="D110" s="27">
        <v>472.01</v>
      </c>
      <c r="E110" s="27">
        <v>503.72</v>
      </c>
      <c r="F110" s="27">
        <v>530.58000000000004</v>
      </c>
      <c r="G110" s="27">
        <v>537.88</v>
      </c>
      <c r="H110" s="27">
        <v>560.36</v>
      </c>
      <c r="I110" s="27">
        <v>555.59</v>
      </c>
      <c r="J110" s="27">
        <v>536</v>
      </c>
      <c r="K110" s="27">
        <v>440.01</v>
      </c>
      <c r="L110" s="27">
        <v>243.11</v>
      </c>
      <c r="M110" s="27">
        <v>161.06</v>
      </c>
      <c r="N110" s="27">
        <v>137.29</v>
      </c>
      <c r="O110" s="27">
        <v>98.55</v>
      </c>
      <c r="P110" s="27">
        <v>87.91</v>
      </c>
      <c r="Q110" s="27">
        <v>29.87</v>
      </c>
      <c r="R110" s="27">
        <v>29.51</v>
      </c>
      <c r="S110" s="27">
        <v>46</v>
      </c>
      <c r="T110" s="27">
        <v>65.8</v>
      </c>
      <c r="U110" s="27">
        <v>100.48</v>
      </c>
      <c r="V110" s="27">
        <v>196.98</v>
      </c>
      <c r="W110" s="27">
        <v>250.29</v>
      </c>
      <c r="X110" s="27">
        <v>298.47000000000003</v>
      </c>
      <c r="Y110" s="27">
        <v>339.05</v>
      </c>
      <c r="Z110" s="27">
        <v>368.96</v>
      </c>
      <c r="AA110" s="27">
        <v>443.3</v>
      </c>
    </row>
    <row r="111" spans="1:27">
      <c r="A111" s="19" t="s">
        <v>183</v>
      </c>
      <c r="B111" s="19" t="s">
        <v>187</v>
      </c>
      <c r="C111" s="19" t="s">
        <v>37</v>
      </c>
      <c r="D111" s="27">
        <v>300.27</v>
      </c>
      <c r="E111" s="27">
        <v>326.25</v>
      </c>
      <c r="F111" s="27">
        <v>351.74</v>
      </c>
      <c r="G111" s="27">
        <v>380.56</v>
      </c>
      <c r="H111" s="27">
        <v>385.18</v>
      </c>
      <c r="I111" s="27">
        <v>368.44</v>
      </c>
      <c r="J111" s="27">
        <v>348.89</v>
      </c>
      <c r="K111" s="27">
        <v>266.11</v>
      </c>
      <c r="L111" s="27">
        <v>120.63</v>
      </c>
      <c r="M111" s="27">
        <v>75.47</v>
      </c>
      <c r="N111" s="27">
        <v>62.66</v>
      </c>
      <c r="O111" s="27">
        <v>39.22</v>
      </c>
      <c r="P111" s="27">
        <v>43.44</v>
      </c>
      <c r="Q111" s="27">
        <v>9.35</v>
      </c>
      <c r="R111" s="27">
        <v>7.95</v>
      </c>
      <c r="S111" s="27">
        <v>23</v>
      </c>
      <c r="T111" s="27">
        <v>29.34</v>
      </c>
      <c r="U111" s="27">
        <v>42.23</v>
      </c>
      <c r="V111" s="27">
        <v>103.69</v>
      </c>
      <c r="W111" s="27">
        <v>133.32</v>
      </c>
      <c r="X111" s="27">
        <v>179.76</v>
      </c>
      <c r="Y111" s="27">
        <v>205.29</v>
      </c>
      <c r="Z111" s="27">
        <v>235.2</v>
      </c>
      <c r="AA111" s="27">
        <v>274.02</v>
      </c>
    </row>
    <row r="112" spans="1:27">
      <c r="A112" s="19" t="s">
        <v>183</v>
      </c>
      <c r="B112" s="19" t="s">
        <v>188</v>
      </c>
      <c r="C112" s="19" t="s">
        <v>37</v>
      </c>
      <c r="D112" s="27">
        <v>345.31</v>
      </c>
      <c r="E112" s="27">
        <v>364.94</v>
      </c>
      <c r="F112" s="27">
        <v>373.57</v>
      </c>
      <c r="G112" s="27">
        <v>390.23</v>
      </c>
      <c r="H112" s="27">
        <v>394.49</v>
      </c>
      <c r="I112" s="27">
        <v>386.42</v>
      </c>
      <c r="J112" s="27">
        <v>321.19</v>
      </c>
      <c r="K112" s="27">
        <v>185.98</v>
      </c>
      <c r="L112" s="27">
        <v>91.81</v>
      </c>
      <c r="M112" s="27">
        <v>77.319999999999993</v>
      </c>
      <c r="N112" s="27">
        <v>64.83</v>
      </c>
      <c r="O112" s="27">
        <v>55.28</v>
      </c>
      <c r="P112" s="27">
        <v>33.96</v>
      </c>
      <c r="Q112" s="27">
        <v>21.2</v>
      </c>
      <c r="R112" s="27">
        <v>34.44</v>
      </c>
      <c r="S112" s="27">
        <v>40.5</v>
      </c>
      <c r="T112" s="27">
        <v>45.08</v>
      </c>
      <c r="U112" s="27">
        <v>106.26</v>
      </c>
      <c r="V112" s="27">
        <v>167</v>
      </c>
      <c r="W112" s="27">
        <v>220.07</v>
      </c>
      <c r="X112" s="27">
        <v>255.71</v>
      </c>
      <c r="Y112" s="27">
        <v>284.42</v>
      </c>
      <c r="Z112" s="27">
        <v>315.69</v>
      </c>
      <c r="AA112" s="27">
        <v>337.16</v>
      </c>
    </row>
    <row r="113" spans="1:27">
      <c r="A113" s="19" t="s">
        <v>183</v>
      </c>
      <c r="B113" s="19" t="s">
        <v>189</v>
      </c>
      <c r="C113" s="19" t="s">
        <v>37</v>
      </c>
      <c r="D113" s="27">
        <v>318.18</v>
      </c>
      <c r="E113" s="27">
        <v>330.94</v>
      </c>
      <c r="F113" s="27">
        <v>352.98</v>
      </c>
      <c r="G113" s="27">
        <v>370.72</v>
      </c>
      <c r="H113" s="27">
        <v>369.6</v>
      </c>
      <c r="I113" s="27">
        <v>343.39</v>
      </c>
      <c r="J113" s="27">
        <v>225.28</v>
      </c>
      <c r="K113" s="27">
        <v>67.36</v>
      </c>
      <c r="L113" s="27">
        <v>30.23</v>
      </c>
      <c r="M113" s="27">
        <v>29.14</v>
      </c>
      <c r="N113" s="27">
        <v>22.92</v>
      </c>
      <c r="O113" s="27">
        <v>27.14</v>
      </c>
      <c r="P113" s="27">
        <v>4.38</v>
      </c>
      <c r="Q113" s="27">
        <v>4.09</v>
      </c>
      <c r="R113" s="27">
        <v>11.28</v>
      </c>
      <c r="S113" s="27">
        <v>14.93</v>
      </c>
      <c r="T113" s="27">
        <v>24.89</v>
      </c>
      <c r="U113" s="27">
        <v>70.930000000000007</v>
      </c>
      <c r="V113" s="27">
        <v>114.45</v>
      </c>
      <c r="W113" s="27">
        <v>168.24</v>
      </c>
      <c r="X113" s="27">
        <v>198.47</v>
      </c>
      <c r="Y113" s="27">
        <v>223.56</v>
      </c>
      <c r="Z113" s="27">
        <v>263.10000000000002</v>
      </c>
      <c r="AA113" s="27">
        <v>288.87</v>
      </c>
    </row>
    <row r="114" spans="1:27">
      <c r="A114" s="19" t="s">
        <v>183</v>
      </c>
      <c r="B114" s="19" t="s">
        <v>190</v>
      </c>
      <c r="C114" s="19" t="s">
        <v>37</v>
      </c>
      <c r="D114" s="27">
        <v>257.12</v>
      </c>
      <c r="E114" s="27">
        <v>271.20999999999998</v>
      </c>
      <c r="F114" s="27">
        <v>285.62</v>
      </c>
      <c r="G114" s="27">
        <v>290.83999999999997</v>
      </c>
      <c r="H114" s="27">
        <v>285.18</v>
      </c>
      <c r="I114" s="27">
        <v>246.6</v>
      </c>
      <c r="J114" s="27">
        <v>150.18</v>
      </c>
      <c r="K114" s="27">
        <v>22.04</v>
      </c>
      <c r="L114" s="27">
        <v>4.38</v>
      </c>
      <c r="M114" s="27">
        <v>9.84</v>
      </c>
      <c r="N114" s="27">
        <v>2.61</v>
      </c>
      <c r="O114" s="27">
        <v>2.93</v>
      </c>
      <c r="P114" s="27">
        <v>0.48</v>
      </c>
      <c r="Q114" s="27">
        <v>0</v>
      </c>
      <c r="R114" s="27">
        <v>1.49</v>
      </c>
      <c r="S114" s="27">
        <v>2.33</v>
      </c>
      <c r="T114" s="27">
        <v>7.91</v>
      </c>
      <c r="U114" s="27">
        <v>30.23</v>
      </c>
      <c r="V114" s="27">
        <v>64.47</v>
      </c>
      <c r="W114" s="27">
        <v>123.28</v>
      </c>
      <c r="X114" s="27">
        <v>157.80000000000001</v>
      </c>
      <c r="Y114" s="27">
        <v>186.02</v>
      </c>
      <c r="Z114" s="27">
        <v>216.13</v>
      </c>
      <c r="AA114" s="27">
        <v>246.08</v>
      </c>
    </row>
    <row r="115" spans="1:27">
      <c r="A115" s="19" t="s">
        <v>183</v>
      </c>
      <c r="B115" s="19" t="s">
        <v>191</v>
      </c>
      <c r="C115" s="19" t="s">
        <v>37</v>
      </c>
      <c r="D115" s="27">
        <v>208.91</v>
      </c>
      <c r="E115" s="27">
        <v>223.16</v>
      </c>
      <c r="F115" s="27">
        <v>235.6</v>
      </c>
      <c r="G115" s="27">
        <v>247.97</v>
      </c>
      <c r="H115" s="27">
        <v>209.43</v>
      </c>
      <c r="I115" s="27">
        <v>167.44</v>
      </c>
      <c r="J115" s="27">
        <v>120.67</v>
      </c>
      <c r="K115" s="27">
        <v>19.190000000000001</v>
      </c>
      <c r="L115" s="27">
        <v>7.99</v>
      </c>
      <c r="M115" s="27">
        <v>11.04</v>
      </c>
      <c r="N115" s="27">
        <v>6.94</v>
      </c>
      <c r="O115" s="27">
        <v>7.83</v>
      </c>
      <c r="P115" s="27">
        <v>0.64</v>
      </c>
      <c r="Q115" s="27">
        <v>0.08</v>
      </c>
      <c r="R115" s="27">
        <v>2.4500000000000002</v>
      </c>
      <c r="S115" s="27">
        <v>2.17</v>
      </c>
      <c r="T115" s="27">
        <v>4.58</v>
      </c>
      <c r="U115" s="27">
        <v>22.4</v>
      </c>
      <c r="V115" s="27">
        <v>47.77</v>
      </c>
      <c r="W115" s="27">
        <v>81.61</v>
      </c>
      <c r="X115" s="27">
        <v>109.35</v>
      </c>
      <c r="Y115" s="27">
        <v>144.36000000000001</v>
      </c>
      <c r="Z115" s="27">
        <v>170.49</v>
      </c>
      <c r="AA115" s="27">
        <v>189.08</v>
      </c>
    </row>
    <row r="116" spans="1:27">
      <c r="A116" s="19" t="s">
        <v>183</v>
      </c>
      <c r="B116" s="19" t="s">
        <v>192</v>
      </c>
      <c r="C116" s="19" t="s">
        <v>37</v>
      </c>
      <c r="D116" s="27">
        <v>181.49</v>
      </c>
      <c r="E116" s="27">
        <v>187.59</v>
      </c>
      <c r="F116" s="27">
        <v>192.49</v>
      </c>
      <c r="G116" s="27">
        <v>197.26</v>
      </c>
      <c r="H116" s="27">
        <v>171.33</v>
      </c>
      <c r="I116" s="27">
        <v>141.30000000000001</v>
      </c>
      <c r="J116" s="27">
        <v>105.82</v>
      </c>
      <c r="K116" s="27">
        <v>9.6300000000000008</v>
      </c>
      <c r="L116" s="27">
        <v>3.85</v>
      </c>
      <c r="M116" s="27">
        <v>6.1</v>
      </c>
      <c r="N116" s="27">
        <v>3.21</v>
      </c>
      <c r="O116" s="27">
        <v>2.85</v>
      </c>
      <c r="P116" s="27">
        <v>0.08</v>
      </c>
      <c r="Q116" s="27">
        <v>0</v>
      </c>
      <c r="R116" s="27">
        <v>0.08</v>
      </c>
      <c r="S116" s="27">
        <v>0</v>
      </c>
      <c r="T116" s="27">
        <v>0.68</v>
      </c>
      <c r="U116" s="27">
        <v>10.4</v>
      </c>
      <c r="V116" s="27">
        <v>29.18</v>
      </c>
      <c r="W116" s="27">
        <v>58.61</v>
      </c>
      <c r="X116" s="27">
        <v>85.79</v>
      </c>
      <c r="Y116" s="27">
        <v>119.55</v>
      </c>
      <c r="Z116" s="27">
        <v>146.72</v>
      </c>
      <c r="AA116" s="27">
        <v>168.68</v>
      </c>
    </row>
    <row r="117" spans="1:27">
      <c r="A117" s="19" t="s">
        <v>183</v>
      </c>
      <c r="B117" s="19" t="s">
        <v>193</v>
      </c>
      <c r="C117" s="19" t="s">
        <v>37</v>
      </c>
      <c r="D117" s="27">
        <v>148.65</v>
      </c>
      <c r="E117" s="27">
        <v>160.61000000000001</v>
      </c>
      <c r="F117" s="27">
        <v>178.36</v>
      </c>
      <c r="G117" s="27">
        <v>193.97</v>
      </c>
      <c r="H117" s="27">
        <v>181.97</v>
      </c>
      <c r="I117" s="27">
        <v>162.58000000000001</v>
      </c>
      <c r="J117" s="27">
        <v>96.06</v>
      </c>
      <c r="K117" s="27">
        <v>4.46</v>
      </c>
      <c r="L117" s="27">
        <v>1.08</v>
      </c>
      <c r="M117" s="27">
        <v>1.69</v>
      </c>
      <c r="N117" s="27">
        <v>0.12</v>
      </c>
      <c r="O117" s="27">
        <v>0</v>
      </c>
      <c r="P117" s="27">
        <v>0</v>
      </c>
      <c r="Q117" s="27">
        <v>0</v>
      </c>
      <c r="R117" s="27">
        <v>0.04</v>
      </c>
      <c r="S117" s="27">
        <v>0</v>
      </c>
      <c r="T117" s="27">
        <v>0</v>
      </c>
      <c r="U117" s="27">
        <v>7.75</v>
      </c>
      <c r="V117" s="27">
        <v>23.48</v>
      </c>
      <c r="W117" s="27">
        <v>53.11</v>
      </c>
      <c r="X117" s="27">
        <v>70.77</v>
      </c>
      <c r="Y117" s="27">
        <v>90.92</v>
      </c>
      <c r="Z117" s="27">
        <v>110.47</v>
      </c>
      <c r="AA117" s="27">
        <v>131.59</v>
      </c>
    </row>
    <row r="118" spans="1:27">
      <c r="A118" s="19" t="s">
        <v>183</v>
      </c>
      <c r="B118" s="19" t="s">
        <v>194</v>
      </c>
      <c r="C118" s="19" t="s">
        <v>37</v>
      </c>
      <c r="D118" s="27">
        <v>192.85</v>
      </c>
      <c r="E118" s="27">
        <v>207.78</v>
      </c>
      <c r="F118" s="27">
        <v>220.39</v>
      </c>
      <c r="G118" s="27">
        <v>232.71</v>
      </c>
      <c r="H118" s="27">
        <v>211.15</v>
      </c>
      <c r="I118" s="27">
        <v>187.03</v>
      </c>
      <c r="J118" s="27">
        <v>151.34</v>
      </c>
      <c r="K118" s="27">
        <v>22.96</v>
      </c>
      <c r="L118" s="27">
        <v>2.85</v>
      </c>
      <c r="M118" s="27">
        <v>3.85</v>
      </c>
      <c r="N118" s="27">
        <v>0</v>
      </c>
      <c r="O118" s="27">
        <v>0.16</v>
      </c>
      <c r="P118" s="27">
        <v>0</v>
      </c>
      <c r="Q118" s="27">
        <v>0</v>
      </c>
      <c r="R118" s="27">
        <v>0.08</v>
      </c>
      <c r="S118" s="27">
        <v>0</v>
      </c>
      <c r="T118" s="27">
        <v>0.04</v>
      </c>
      <c r="U118" s="27">
        <v>14.29</v>
      </c>
      <c r="V118" s="27">
        <v>42.23</v>
      </c>
      <c r="W118" s="27">
        <v>73.42</v>
      </c>
      <c r="X118" s="27">
        <v>96.95</v>
      </c>
      <c r="Y118" s="27">
        <v>122.4</v>
      </c>
      <c r="Z118" s="27">
        <v>150.18</v>
      </c>
      <c r="AA118" s="27">
        <v>169.24</v>
      </c>
    </row>
    <row r="119" spans="1:27">
      <c r="A119" s="19" t="s">
        <v>183</v>
      </c>
      <c r="B119" s="19" t="s">
        <v>195</v>
      </c>
      <c r="C119" s="19" t="s">
        <v>37</v>
      </c>
      <c r="D119" s="27">
        <v>253.71</v>
      </c>
      <c r="E119" s="27">
        <v>281.97000000000003</v>
      </c>
      <c r="F119" s="27">
        <v>308.14</v>
      </c>
      <c r="G119" s="27">
        <v>338.53</v>
      </c>
      <c r="H119" s="27">
        <v>335.88</v>
      </c>
      <c r="I119" s="27">
        <v>312.24</v>
      </c>
      <c r="J119" s="27">
        <v>285.54000000000002</v>
      </c>
      <c r="K119" s="27">
        <v>185.54</v>
      </c>
      <c r="L119" s="27">
        <v>49.54</v>
      </c>
      <c r="M119" s="27">
        <v>20.149999999999999</v>
      </c>
      <c r="N119" s="27">
        <v>20.87</v>
      </c>
      <c r="O119" s="27">
        <v>17.739999999999998</v>
      </c>
      <c r="P119" s="27">
        <v>13.53</v>
      </c>
      <c r="Q119" s="27">
        <v>6.3</v>
      </c>
      <c r="R119" s="27">
        <v>6.5</v>
      </c>
      <c r="S119" s="27">
        <v>12.16</v>
      </c>
      <c r="T119" s="27">
        <v>16.5</v>
      </c>
      <c r="U119" s="27">
        <v>30.91</v>
      </c>
      <c r="V119" s="27">
        <v>72.66</v>
      </c>
      <c r="W119" s="27">
        <v>100.2</v>
      </c>
      <c r="X119" s="27">
        <v>141.79</v>
      </c>
      <c r="Y119" s="27">
        <v>163.62</v>
      </c>
      <c r="Z119" s="27">
        <v>190.72</v>
      </c>
      <c r="AA119" s="27">
        <v>224.12</v>
      </c>
    </row>
    <row r="120" spans="1:27">
      <c r="A120" s="19" t="s">
        <v>183</v>
      </c>
      <c r="B120" s="19" t="s">
        <v>196</v>
      </c>
      <c r="C120" s="19" t="s">
        <v>37</v>
      </c>
      <c r="D120" s="27">
        <v>398.46</v>
      </c>
      <c r="E120" s="27">
        <v>413.76</v>
      </c>
      <c r="F120" s="27">
        <v>425.68</v>
      </c>
      <c r="G120" s="27">
        <v>449.16</v>
      </c>
      <c r="H120" s="27">
        <v>462.13</v>
      </c>
      <c r="I120" s="27">
        <v>449.45</v>
      </c>
      <c r="J120" s="27">
        <v>423.11</v>
      </c>
      <c r="K120" s="27">
        <v>371.97</v>
      </c>
      <c r="L120" s="27">
        <v>202.16</v>
      </c>
      <c r="M120" s="27">
        <v>144.28</v>
      </c>
      <c r="N120" s="27">
        <v>135.08000000000001</v>
      </c>
      <c r="O120" s="27">
        <v>112.28</v>
      </c>
      <c r="P120" s="27">
        <v>102.08</v>
      </c>
      <c r="Q120" s="27">
        <v>42.59</v>
      </c>
      <c r="R120" s="27">
        <v>35.57</v>
      </c>
      <c r="S120" s="27">
        <v>66.36</v>
      </c>
      <c r="T120" s="27">
        <v>89.52</v>
      </c>
      <c r="U120" s="27">
        <v>110.68</v>
      </c>
      <c r="V120" s="27">
        <v>204.89</v>
      </c>
      <c r="W120" s="27">
        <v>247.36</v>
      </c>
      <c r="X120" s="27">
        <v>298.11</v>
      </c>
      <c r="Y120" s="27">
        <v>317.29000000000002</v>
      </c>
      <c r="Z120" s="27">
        <v>354.11</v>
      </c>
      <c r="AA120" s="27">
        <v>396.7</v>
      </c>
    </row>
    <row r="121" spans="1:27">
      <c r="A121" s="19" t="s">
        <v>183</v>
      </c>
      <c r="B121" s="19" t="s">
        <v>197</v>
      </c>
      <c r="C121" s="19" t="s">
        <v>37</v>
      </c>
      <c r="D121" s="27">
        <v>117.86</v>
      </c>
      <c r="E121" s="27">
        <v>133.32</v>
      </c>
      <c r="F121" s="27">
        <v>146.12</v>
      </c>
      <c r="G121" s="27">
        <v>160.05000000000001</v>
      </c>
      <c r="H121" s="27">
        <v>146.63999999999999</v>
      </c>
      <c r="I121" s="27">
        <v>116.82</v>
      </c>
      <c r="J121" s="27">
        <v>75.47</v>
      </c>
      <c r="K121" s="27">
        <v>2.25</v>
      </c>
      <c r="L121" s="27">
        <v>0.04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3.01</v>
      </c>
      <c r="V121" s="27">
        <v>13.53</v>
      </c>
      <c r="W121" s="27">
        <v>30.51</v>
      </c>
      <c r="X121" s="27">
        <v>41.75</v>
      </c>
      <c r="Y121" s="27">
        <v>55.36</v>
      </c>
      <c r="Z121" s="27">
        <v>72.86</v>
      </c>
      <c r="AA121" s="27">
        <v>100.76</v>
      </c>
    </row>
    <row r="122" spans="1:27">
      <c r="A122" s="19" t="s">
        <v>183</v>
      </c>
      <c r="B122" s="19" t="s">
        <v>186</v>
      </c>
      <c r="C122" s="19" t="s">
        <v>38</v>
      </c>
      <c r="D122" s="27">
        <v>674.49</v>
      </c>
      <c r="E122" s="27">
        <v>726.8</v>
      </c>
      <c r="F122" s="27">
        <v>774.97</v>
      </c>
      <c r="G122" s="27">
        <v>798.45</v>
      </c>
      <c r="H122" s="27">
        <v>857.26</v>
      </c>
      <c r="I122" s="27">
        <v>814.15</v>
      </c>
      <c r="J122" s="27">
        <v>822.26</v>
      </c>
      <c r="K122" s="27">
        <v>705.24</v>
      </c>
      <c r="L122" s="27">
        <v>401.55</v>
      </c>
      <c r="M122" s="27">
        <v>279.92</v>
      </c>
      <c r="N122" s="27">
        <v>227.53</v>
      </c>
      <c r="O122" s="27">
        <v>188.43</v>
      </c>
      <c r="P122" s="27">
        <v>160.44999999999999</v>
      </c>
      <c r="Q122" s="27">
        <v>96.42</v>
      </c>
      <c r="R122" s="27">
        <v>89.92</v>
      </c>
      <c r="S122" s="27">
        <v>102.21</v>
      </c>
      <c r="T122" s="27">
        <v>136.93</v>
      </c>
      <c r="U122" s="27">
        <v>187.39</v>
      </c>
      <c r="V122" s="27">
        <v>281.2</v>
      </c>
      <c r="W122" s="27">
        <v>328.17</v>
      </c>
      <c r="X122" s="27">
        <v>400.71</v>
      </c>
      <c r="Y122" s="27">
        <v>449.04</v>
      </c>
      <c r="Z122" s="27">
        <v>504.76</v>
      </c>
      <c r="AA122" s="27">
        <v>541.86</v>
      </c>
    </row>
    <row r="123" spans="1:27">
      <c r="A123" s="19" t="s">
        <v>183</v>
      </c>
      <c r="B123" s="19" t="s">
        <v>187</v>
      </c>
      <c r="C123" s="19" t="s">
        <v>38</v>
      </c>
      <c r="D123" s="27">
        <v>399.87</v>
      </c>
      <c r="E123" s="27">
        <v>436.72</v>
      </c>
      <c r="F123" s="27">
        <v>474.29</v>
      </c>
      <c r="G123" s="27">
        <v>517.21</v>
      </c>
      <c r="H123" s="27">
        <v>506.89</v>
      </c>
      <c r="I123" s="27">
        <v>472.69</v>
      </c>
      <c r="J123" s="27">
        <v>446.76</v>
      </c>
      <c r="K123" s="27">
        <v>364.46</v>
      </c>
      <c r="L123" s="27">
        <v>213.52</v>
      </c>
      <c r="M123" s="27">
        <v>147.01</v>
      </c>
      <c r="N123" s="27">
        <v>112.96</v>
      </c>
      <c r="O123" s="27">
        <v>78.2</v>
      </c>
      <c r="P123" s="27">
        <v>85.87</v>
      </c>
      <c r="Q123" s="27">
        <v>17.34</v>
      </c>
      <c r="R123" s="27">
        <v>10.16</v>
      </c>
      <c r="S123" s="27">
        <v>33</v>
      </c>
      <c r="T123" s="27">
        <v>50.38</v>
      </c>
      <c r="U123" s="27">
        <v>71.38</v>
      </c>
      <c r="V123" s="27">
        <v>162.5</v>
      </c>
      <c r="W123" s="27">
        <v>208.67</v>
      </c>
      <c r="X123" s="27">
        <v>267.60000000000002</v>
      </c>
      <c r="Y123" s="27">
        <v>302.12</v>
      </c>
      <c r="Z123" s="27">
        <v>332.15</v>
      </c>
      <c r="AA123" s="27">
        <v>368.72</v>
      </c>
    </row>
    <row r="124" spans="1:27">
      <c r="A124" s="19" t="s">
        <v>183</v>
      </c>
      <c r="B124" s="19" t="s">
        <v>188</v>
      </c>
      <c r="C124" s="19" t="s">
        <v>38</v>
      </c>
      <c r="D124" s="27">
        <v>466.91</v>
      </c>
      <c r="E124" s="27">
        <v>492.96</v>
      </c>
      <c r="F124" s="27">
        <v>549.08000000000004</v>
      </c>
      <c r="G124" s="27">
        <v>574.80999999999995</v>
      </c>
      <c r="H124" s="27">
        <v>594.44000000000005</v>
      </c>
      <c r="I124" s="27">
        <v>582.52</v>
      </c>
      <c r="J124" s="27">
        <v>502.68</v>
      </c>
      <c r="K124" s="27">
        <v>285.54000000000002</v>
      </c>
      <c r="L124" s="27">
        <v>148.33000000000001</v>
      </c>
      <c r="M124" s="27">
        <v>142.79</v>
      </c>
      <c r="N124" s="27">
        <v>103.01</v>
      </c>
      <c r="O124" s="27">
        <v>105.58</v>
      </c>
      <c r="P124" s="27">
        <v>66.2</v>
      </c>
      <c r="Q124" s="27">
        <v>60.09</v>
      </c>
      <c r="R124" s="27">
        <v>43.48</v>
      </c>
      <c r="S124" s="27">
        <v>49.1</v>
      </c>
      <c r="T124" s="27">
        <v>72.540000000000006</v>
      </c>
      <c r="U124" s="27">
        <v>139.62</v>
      </c>
      <c r="V124" s="27">
        <v>212.72</v>
      </c>
      <c r="W124" s="27">
        <v>252.26</v>
      </c>
      <c r="X124" s="27">
        <v>290.16000000000003</v>
      </c>
      <c r="Y124" s="27">
        <v>305.08999999999997</v>
      </c>
      <c r="Z124" s="27">
        <v>337.73</v>
      </c>
      <c r="AA124" s="27">
        <v>375.1</v>
      </c>
    </row>
    <row r="125" spans="1:27">
      <c r="A125" s="19" t="s">
        <v>183</v>
      </c>
      <c r="B125" s="19" t="s">
        <v>189</v>
      </c>
      <c r="C125" s="19" t="s">
        <v>38</v>
      </c>
      <c r="D125" s="27">
        <v>458.28</v>
      </c>
      <c r="E125" s="27">
        <v>490.91</v>
      </c>
      <c r="F125" s="27">
        <v>506.09</v>
      </c>
      <c r="G125" s="27">
        <v>549.32000000000005</v>
      </c>
      <c r="H125" s="27">
        <v>547.4</v>
      </c>
      <c r="I125" s="27">
        <v>526</v>
      </c>
      <c r="J125" s="27">
        <v>342.06</v>
      </c>
      <c r="K125" s="27">
        <v>170.69</v>
      </c>
      <c r="L125" s="27">
        <v>115.65</v>
      </c>
      <c r="M125" s="27">
        <v>86.59</v>
      </c>
      <c r="N125" s="27">
        <v>49.5</v>
      </c>
      <c r="O125" s="27">
        <v>41.71</v>
      </c>
      <c r="P125" s="27">
        <v>2.09</v>
      </c>
      <c r="Q125" s="27">
        <v>0</v>
      </c>
      <c r="R125" s="27">
        <v>13.93</v>
      </c>
      <c r="S125" s="27">
        <v>24.45</v>
      </c>
      <c r="T125" s="27">
        <v>36.770000000000003</v>
      </c>
      <c r="U125" s="27">
        <v>91.17</v>
      </c>
      <c r="V125" s="27">
        <v>125.05</v>
      </c>
      <c r="W125" s="27">
        <v>166.31</v>
      </c>
      <c r="X125" s="27">
        <v>200.96</v>
      </c>
      <c r="Y125" s="27">
        <v>217.78</v>
      </c>
      <c r="Z125" s="27">
        <v>240.74</v>
      </c>
      <c r="AA125" s="27">
        <v>309.55</v>
      </c>
    </row>
    <row r="126" spans="1:27">
      <c r="A126" s="19" t="s">
        <v>183</v>
      </c>
      <c r="B126" s="19" t="s">
        <v>190</v>
      </c>
      <c r="C126" s="19" t="s">
        <v>38</v>
      </c>
      <c r="D126" s="27">
        <v>346.04</v>
      </c>
      <c r="E126" s="27">
        <v>404.53</v>
      </c>
      <c r="F126" s="27">
        <v>412.92</v>
      </c>
      <c r="G126" s="27">
        <v>424.04</v>
      </c>
      <c r="H126" s="27">
        <v>404.57</v>
      </c>
      <c r="I126" s="27">
        <v>364.58</v>
      </c>
      <c r="J126" s="27">
        <v>195.3</v>
      </c>
      <c r="K126" s="27">
        <v>23.97</v>
      </c>
      <c r="L126" s="27">
        <v>3.81</v>
      </c>
      <c r="M126" s="27">
        <v>4.9800000000000004</v>
      </c>
      <c r="N126" s="27">
        <v>0</v>
      </c>
      <c r="O126" s="27">
        <v>0</v>
      </c>
      <c r="P126" s="27">
        <v>0</v>
      </c>
      <c r="Q126" s="27">
        <v>0.28000000000000003</v>
      </c>
      <c r="R126" s="27">
        <v>0.24</v>
      </c>
      <c r="S126" s="27">
        <v>0</v>
      </c>
      <c r="T126" s="27">
        <v>6.42</v>
      </c>
      <c r="U126" s="27">
        <v>35.69</v>
      </c>
      <c r="V126" s="27">
        <v>79.400000000000006</v>
      </c>
      <c r="W126" s="27">
        <v>174.46</v>
      </c>
      <c r="X126" s="27">
        <v>209.19</v>
      </c>
      <c r="Y126" s="27">
        <v>241.7</v>
      </c>
      <c r="Z126" s="27">
        <v>284.3</v>
      </c>
      <c r="AA126" s="27">
        <v>312.92</v>
      </c>
    </row>
    <row r="127" spans="1:27">
      <c r="A127" s="19" t="s">
        <v>183</v>
      </c>
      <c r="B127" s="19" t="s">
        <v>191</v>
      </c>
      <c r="C127" s="19" t="s">
        <v>38</v>
      </c>
      <c r="D127" s="27">
        <v>312.95999999999998</v>
      </c>
      <c r="E127" s="27">
        <v>328.9</v>
      </c>
      <c r="F127" s="27">
        <v>345.88</v>
      </c>
      <c r="G127" s="27">
        <v>361.69</v>
      </c>
      <c r="H127" s="27">
        <v>322.87</v>
      </c>
      <c r="I127" s="27">
        <v>283.81</v>
      </c>
      <c r="J127" s="27">
        <v>223.84</v>
      </c>
      <c r="K127" s="27">
        <v>80.209999999999994</v>
      </c>
      <c r="L127" s="27">
        <v>29.34</v>
      </c>
      <c r="M127" s="27">
        <v>35.049999999999997</v>
      </c>
      <c r="N127" s="27">
        <v>17.14</v>
      </c>
      <c r="O127" s="27">
        <v>14.53</v>
      </c>
      <c r="P127" s="27">
        <v>0.52</v>
      </c>
      <c r="Q127" s="27">
        <v>0</v>
      </c>
      <c r="R127" s="27">
        <v>5.78</v>
      </c>
      <c r="S127" s="27">
        <v>7.15</v>
      </c>
      <c r="T127" s="27">
        <v>18.59</v>
      </c>
      <c r="U127" s="27">
        <v>68.08</v>
      </c>
      <c r="V127" s="27">
        <v>112.44</v>
      </c>
      <c r="W127" s="27">
        <v>167.72</v>
      </c>
      <c r="X127" s="27">
        <v>198.27</v>
      </c>
      <c r="Y127" s="27">
        <v>229.34</v>
      </c>
      <c r="Z127" s="27">
        <v>258.72000000000003</v>
      </c>
      <c r="AA127" s="27">
        <v>272.73</v>
      </c>
    </row>
    <row r="128" spans="1:27">
      <c r="A128" s="19" t="s">
        <v>183</v>
      </c>
      <c r="B128" s="19" t="s">
        <v>192</v>
      </c>
      <c r="C128" s="19" t="s">
        <v>38</v>
      </c>
      <c r="D128" s="27">
        <v>235.2</v>
      </c>
      <c r="E128" s="27">
        <v>251.42</v>
      </c>
      <c r="F128" s="27">
        <v>266.35000000000002</v>
      </c>
      <c r="G128" s="27">
        <v>279.92</v>
      </c>
      <c r="H128" s="27">
        <v>241.86</v>
      </c>
      <c r="I128" s="27">
        <v>200.72</v>
      </c>
      <c r="J128" s="27">
        <v>147.44999999999999</v>
      </c>
      <c r="K128" s="27">
        <v>9.23</v>
      </c>
      <c r="L128" s="27">
        <v>0.04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8.91</v>
      </c>
      <c r="V128" s="27">
        <v>35.17</v>
      </c>
      <c r="W128" s="27">
        <v>69.09</v>
      </c>
      <c r="X128" s="27">
        <v>101.2</v>
      </c>
      <c r="Y128" s="27">
        <v>142.03</v>
      </c>
      <c r="Z128" s="27">
        <v>174.99</v>
      </c>
      <c r="AA128" s="27">
        <v>201.68</v>
      </c>
    </row>
    <row r="129" spans="1:27">
      <c r="A129" s="19" t="s">
        <v>183</v>
      </c>
      <c r="B129" s="19" t="s">
        <v>193</v>
      </c>
      <c r="C129" s="19" t="s">
        <v>38</v>
      </c>
      <c r="D129" s="27">
        <v>218.78</v>
      </c>
      <c r="E129" s="27">
        <v>237.01</v>
      </c>
      <c r="F129" s="27">
        <v>261.74</v>
      </c>
      <c r="G129" s="27">
        <v>273.54000000000002</v>
      </c>
      <c r="H129" s="27">
        <v>262.18</v>
      </c>
      <c r="I129" s="27">
        <v>232.63</v>
      </c>
      <c r="J129" s="27">
        <v>130.35</v>
      </c>
      <c r="K129" s="27">
        <v>11.12</v>
      </c>
      <c r="L129" s="27">
        <v>0.04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0.52</v>
      </c>
      <c r="V129" s="27">
        <v>9.9600000000000009</v>
      </c>
      <c r="W129" s="27">
        <v>46.49</v>
      </c>
      <c r="X129" s="27">
        <v>73.7</v>
      </c>
      <c r="Y129" s="27">
        <v>96.54</v>
      </c>
      <c r="Z129" s="27">
        <v>132.47</v>
      </c>
      <c r="AA129" s="27">
        <v>167.48</v>
      </c>
    </row>
    <row r="130" spans="1:27">
      <c r="A130" s="19" t="s">
        <v>183</v>
      </c>
      <c r="B130" s="19" t="s">
        <v>194</v>
      </c>
      <c r="C130" s="19" t="s">
        <v>38</v>
      </c>
      <c r="D130" s="27">
        <v>274.3</v>
      </c>
      <c r="E130" s="27">
        <v>302.83999999999997</v>
      </c>
      <c r="F130" s="27">
        <v>328.9</v>
      </c>
      <c r="G130" s="27">
        <v>351.9</v>
      </c>
      <c r="H130" s="27">
        <v>315.69</v>
      </c>
      <c r="I130" s="27">
        <v>278.72000000000003</v>
      </c>
      <c r="J130" s="27">
        <v>219.46</v>
      </c>
      <c r="K130" s="27">
        <v>51.62</v>
      </c>
      <c r="L130" s="27">
        <v>7.35</v>
      </c>
      <c r="M130" s="27">
        <v>12.44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6.9</v>
      </c>
      <c r="V130" s="27">
        <v>19.350000000000001</v>
      </c>
      <c r="W130" s="27">
        <v>37.65</v>
      </c>
      <c r="X130" s="27">
        <v>51.42</v>
      </c>
      <c r="Y130" s="27">
        <v>68.89</v>
      </c>
      <c r="Z130" s="27">
        <v>95.46</v>
      </c>
      <c r="AA130" s="27">
        <v>129.5</v>
      </c>
    </row>
    <row r="131" spans="1:27">
      <c r="A131" s="19" t="s">
        <v>183</v>
      </c>
      <c r="B131" s="19" t="s">
        <v>195</v>
      </c>
      <c r="C131" s="19" t="s">
        <v>38</v>
      </c>
      <c r="D131" s="27">
        <v>503.68</v>
      </c>
      <c r="E131" s="27">
        <v>507.05</v>
      </c>
      <c r="F131" s="27">
        <v>511.71</v>
      </c>
      <c r="G131" s="27">
        <v>515.6</v>
      </c>
      <c r="H131" s="27">
        <v>519.22</v>
      </c>
      <c r="I131" s="27">
        <v>499.87</v>
      </c>
      <c r="J131" s="27">
        <v>473.01</v>
      </c>
      <c r="K131" s="27">
        <v>341.06</v>
      </c>
      <c r="L131" s="27">
        <v>141.55000000000001</v>
      </c>
      <c r="M131" s="27">
        <v>58.01</v>
      </c>
      <c r="N131" s="27">
        <v>51.95</v>
      </c>
      <c r="O131" s="27">
        <v>32.6</v>
      </c>
      <c r="P131" s="27">
        <v>37.49</v>
      </c>
      <c r="Q131" s="27">
        <v>1.57</v>
      </c>
      <c r="R131" s="27">
        <v>1.08</v>
      </c>
      <c r="S131" s="27">
        <v>19.510000000000002</v>
      </c>
      <c r="T131" s="27">
        <v>38.18</v>
      </c>
      <c r="U131" s="27">
        <v>61.18</v>
      </c>
      <c r="V131" s="27">
        <v>145.4</v>
      </c>
      <c r="W131" s="27">
        <v>198.11</v>
      </c>
      <c r="X131" s="27">
        <v>264.42</v>
      </c>
      <c r="Y131" s="27">
        <v>307.54000000000002</v>
      </c>
      <c r="Z131" s="27">
        <v>346.32</v>
      </c>
      <c r="AA131" s="27">
        <v>385.86</v>
      </c>
    </row>
    <row r="132" spans="1:27">
      <c r="A132" s="19" t="s">
        <v>183</v>
      </c>
      <c r="B132" s="19" t="s">
        <v>196</v>
      </c>
      <c r="C132" s="19" t="s">
        <v>38</v>
      </c>
      <c r="D132" s="27">
        <v>641.69000000000005</v>
      </c>
      <c r="E132" s="27">
        <v>672.72</v>
      </c>
      <c r="F132" s="27">
        <v>699.06</v>
      </c>
      <c r="G132" s="27">
        <v>756.18</v>
      </c>
      <c r="H132" s="27">
        <v>777.3</v>
      </c>
      <c r="I132" s="27">
        <v>754.54</v>
      </c>
      <c r="J132" s="27">
        <v>748.47</v>
      </c>
      <c r="K132" s="27">
        <v>595.65</v>
      </c>
      <c r="L132" s="27">
        <v>333.23</v>
      </c>
      <c r="M132" s="27">
        <v>226.85</v>
      </c>
      <c r="N132" s="27">
        <v>155.44</v>
      </c>
      <c r="O132" s="27">
        <v>123.24</v>
      </c>
      <c r="P132" s="27">
        <v>109.43</v>
      </c>
      <c r="Q132" s="27">
        <v>26.62</v>
      </c>
      <c r="R132" s="27">
        <v>25.13</v>
      </c>
      <c r="S132" s="27">
        <v>68.930000000000007</v>
      </c>
      <c r="T132" s="27">
        <v>135.16</v>
      </c>
      <c r="U132" s="27">
        <v>187.95</v>
      </c>
      <c r="V132" s="27">
        <v>262.3</v>
      </c>
      <c r="W132" s="27">
        <v>305.41000000000003</v>
      </c>
      <c r="X132" s="27">
        <v>362.01</v>
      </c>
      <c r="Y132" s="27">
        <v>402.92</v>
      </c>
      <c r="Z132" s="27">
        <v>453.22</v>
      </c>
      <c r="AA132" s="27">
        <v>492.12</v>
      </c>
    </row>
    <row r="133" spans="1:27">
      <c r="A133" s="19" t="s">
        <v>183</v>
      </c>
      <c r="B133" s="19" t="s">
        <v>197</v>
      </c>
      <c r="C133" s="19" t="s">
        <v>38</v>
      </c>
      <c r="D133" s="27">
        <v>198.71</v>
      </c>
      <c r="E133" s="27">
        <v>214.17</v>
      </c>
      <c r="F133" s="27">
        <v>236.24</v>
      </c>
      <c r="G133" s="27">
        <v>267.72000000000003</v>
      </c>
      <c r="H133" s="27">
        <v>268.52</v>
      </c>
      <c r="I133" s="27">
        <v>233.76</v>
      </c>
      <c r="J133" s="27">
        <v>135.04</v>
      </c>
      <c r="K133" s="27">
        <v>17.14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3.37</v>
      </c>
      <c r="V133" s="27">
        <v>26.25</v>
      </c>
      <c r="W133" s="27">
        <v>49.5</v>
      </c>
      <c r="X133" s="27">
        <v>75.83</v>
      </c>
      <c r="Y133" s="27">
        <v>89.84</v>
      </c>
      <c r="Z133" s="27">
        <v>116.98</v>
      </c>
      <c r="AA133" s="27">
        <v>167.92</v>
      </c>
    </row>
    <row r="134" spans="1:27">
      <c r="A134" s="19" t="s">
        <v>183</v>
      </c>
      <c r="B134" s="19" t="s">
        <v>186</v>
      </c>
      <c r="C134" s="19" t="s">
        <v>39</v>
      </c>
      <c r="D134" s="27">
        <v>432.51</v>
      </c>
      <c r="E134" s="27">
        <v>475.34</v>
      </c>
      <c r="F134" s="27">
        <v>516.36</v>
      </c>
      <c r="G134" s="27">
        <v>532.26</v>
      </c>
      <c r="H134" s="27">
        <v>550.25</v>
      </c>
      <c r="I134" s="27">
        <v>575.04999999999995</v>
      </c>
      <c r="J134" s="27">
        <v>552.86</v>
      </c>
      <c r="K134" s="27">
        <v>485.45</v>
      </c>
      <c r="L134" s="27">
        <v>275.22000000000003</v>
      </c>
      <c r="M134" s="27">
        <v>193.05</v>
      </c>
      <c r="N134" s="27">
        <v>169.89</v>
      </c>
      <c r="O134" s="27">
        <v>130.38999999999999</v>
      </c>
      <c r="P134" s="27">
        <v>109.99</v>
      </c>
      <c r="Q134" s="27">
        <v>50.18</v>
      </c>
      <c r="R134" s="27">
        <v>57.2</v>
      </c>
      <c r="S134" s="27">
        <v>85.51</v>
      </c>
      <c r="T134" s="27">
        <v>113.49</v>
      </c>
      <c r="U134" s="27">
        <v>155.88</v>
      </c>
      <c r="V134" s="27">
        <v>240.26</v>
      </c>
      <c r="W134" s="27">
        <v>268.2</v>
      </c>
      <c r="X134" s="27">
        <v>295.05</v>
      </c>
      <c r="Y134" s="27">
        <v>332.03</v>
      </c>
      <c r="Z134" s="27">
        <v>355.23</v>
      </c>
      <c r="AA134" s="27">
        <v>395.41</v>
      </c>
    </row>
    <row r="135" spans="1:27">
      <c r="A135" s="19" t="s">
        <v>183</v>
      </c>
      <c r="B135" s="19" t="s">
        <v>187</v>
      </c>
      <c r="C135" s="19" t="s">
        <v>39</v>
      </c>
      <c r="D135" s="27">
        <v>342.42</v>
      </c>
      <c r="E135" s="27">
        <v>372.85</v>
      </c>
      <c r="F135" s="27">
        <v>403.4</v>
      </c>
      <c r="G135" s="27">
        <v>433.63</v>
      </c>
      <c r="H135" s="27">
        <v>454.78</v>
      </c>
      <c r="I135" s="27">
        <v>455.59</v>
      </c>
      <c r="J135" s="27">
        <v>453.98</v>
      </c>
      <c r="K135" s="27">
        <v>359.12</v>
      </c>
      <c r="L135" s="27">
        <v>184.66</v>
      </c>
      <c r="M135" s="27">
        <v>114.53</v>
      </c>
      <c r="N135" s="27">
        <v>84.74</v>
      </c>
      <c r="O135" s="27">
        <v>42.03</v>
      </c>
      <c r="P135" s="27">
        <v>42.67</v>
      </c>
      <c r="Q135" s="27">
        <v>0.8</v>
      </c>
      <c r="R135" s="27">
        <v>0.6</v>
      </c>
      <c r="S135" s="27">
        <v>8.11</v>
      </c>
      <c r="T135" s="27">
        <v>17.14</v>
      </c>
      <c r="U135" s="27">
        <v>39.94</v>
      </c>
      <c r="V135" s="27">
        <v>135.56</v>
      </c>
      <c r="W135" s="27">
        <v>176.11</v>
      </c>
      <c r="X135" s="27">
        <v>216.09</v>
      </c>
      <c r="Y135" s="27">
        <v>236.28</v>
      </c>
      <c r="Z135" s="27">
        <v>269.36</v>
      </c>
      <c r="AA135" s="27">
        <v>310.39</v>
      </c>
    </row>
    <row r="136" spans="1:27">
      <c r="A136" s="19" t="s">
        <v>183</v>
      </c>
      <c r="B136" s="19" t="s">
        <v>188</v>
      </c>
      <c r="C136" s="19" t="s">
        <v>39</v>
      </c>
      <c r="D136" s="27">
        <v>402.8</v>
      </c>
      <c r="E136" s="27">
        <v>415.28</v>
      </c>
      <c r="F136" s="27">
        <v>433.71</v>
      </c>
      <c r="G136" s="27">
        <v>465.86</v>
      </c>
      <c r="H136" s="27">
        <v>467.59</v>
      </c>
      <c r="I136" s="27">
        <v>452.74</v>
      </c>
      <c r="J136" s="27">
        <v>407.26</v>
      </c>
      <c r="K136" s="27">
        <v>235.16</v>
      </c>
      <c r="L136" s="27">
        <v>114.05</v>
      </c>
      <c r="M136" s="27">
        <v>75.95</v>
      </c>
      <c r="N136" s="27">
        <v>45.92</v>
      </c>
      <c r="O136" s="27">
        <v>44.52</v>
      </c>
      <c r="P136" s="27">
        <v>8.6300000000000008</v>
      </c>
      <c r="Q136" s="27">
        <v>5.9</v>
      </c>
      <c r="R136" s="27">
        <v>2.73</v>
      </c>
      <c r="S136" s="27">
        <v>6.78</v>
      </c>
      <c r="T136" s="27">
        <v>18.79</v>
      </c>
      <c r="U136" s="27">
        <v>77.56</v>
      </c>
      <c r="V136" s="27">
        <v>151.58000000000001</v>
      </c>
      <c r="W136" s="27">
        <v>212.56</v>
      </c>
      <c r="X136" s="27">
        <v>249.05</v>
      </c>
      <c r="Y136" s="27">
        <v>279.92</v>
      </c>
      <c r="Z136" s="27">
        <v>324.32</v>
      </c>
      <c r="AA136" s="27">
        <v>373.45</v>
      </c>
    </row>
    <row r="137" spans="1:27">
      <c r="A137" s="19" t="s">
        <v>183</v>
      </c>
      <c r="B137" s="19" t="s">
        <v>189</v>
      </c>
      <c r="C137" s="19" t="s">
        <v>39</v>
      </c>
      <c r="D137" s="27">
        <v>317.52999999999997</v>
      </c>
      <c r="E137" s="27">
        <v>332.91</v>
      </c>
      <c r="F137" s="27">
        <v>353.46</v>
      </c>
      <c r="G137" s="27">
        <v>356.79</v>
      </c>
      <c r="H137" s="27">
        <v>348.08</v>
      </c>
      <c r="I137" s="27">
        <v>336.44</v>
      </c>
      <c r="J137" s="27">
        <v>255.63</v>
      </c>
      <c r="K137" s="27">
        <v>117.98</v>
      </c>
      <c r="L137" s="27">
        <v>78.040000000000006</v>
      </c>
      <c r="M137" s="27">
        <v>78.92</v>
      </c>
      <c r="N137" s="27">
        <v>38.299999999999997</v>
      </c>
      <c r="O137" s="27">
        <v>39.020000000000003</v>
      </c>
      <c r="P137" s="27">
        <v>6.74</v>
      </c>
      <c r="Q137" s="27">
        <v>10.68</v>
      </c>
      <c r="R137" s="27">
        <v>26.17</v>
      </c>
      <c r="S137" s="27">
        <v>33.32</v>
      </c>
      <c r="T137" s="27">
        <v>54.31</v>
      </c>
      <c r="U137" s="27">
        <v>131.31</v>
      </c>
      <c r="V137" s="27">
        <v>172.98</v>
      </c>
      <c r="W137" s="27">
        <v>212.2</v>
      </c>
      <c r="X137" s="27">
        <v>237.61</v>
      </c>
      <c r="Y137" s="27">
        <v>271.81</v>
      </c>
      <c r="Z137" s="27">
        <v>318.62</v>
      </c>
      <c r="AA137" s="27">
        <v>332.79</v>
      </c>
    </row>
    <row r="138" spans="1:27">
      <c r="A138" s="19" t="s">
        <v>183</v>
      </c>
      <c r="B138" s="19" t="s">
        <v>190</v>
      </c>
      <c r="C138" s="19" t="s">
        <v>39</v>
      </c>
      <c r="D138" s="27">
        <v>304.97000000000003</v>
      </c>
      <c r="E138" s="27">
        <v>322.83</v>
      </c>
      <c r="F138" s="27">
        <v>347.6</v>
      </c>
      <c r="G138" s="27">
        <v>357.68</v>
      </c>
      <c r="H138" s="27">
        <v>357.2</v>
      </c>
      <c r="I138" s="27">
        <v>312.12</v>
      </c>
      <c r="J138" s="27">
        <v>220.79</v>
      </c>
      <c r="K138" s="27">
        <v>67.959999999999994</v>
      </c>
      <c r="L138" s="27">
        <v>18.55</v>
      </c>
      <c r="M138" s="27">
        <v>18.18</v>
      </c>
      <c r="N138" s="27">
        <v>15.78</v>
      </c>
      <c r="O138" s="27">
        <v>9.7899999999999991</v>
      </c>
      <c r="P138" s="27">
        <v>9.35</v>
      </c>
      <c r="Q138" s="27">
        <v>1.49</v>
      </c>
      <c r="R138" s="27">
        <v>2.21</v>
      </c>
      <c r="S138" s="27">
        <v>4.09</v>
      </c>
      <c r="T138" s="27">
        <v>14.33</v>
      </c>
      <c r="U138" s="27">
        <v>71.78</v>
      </c>
      <c r="V138" s="27">
        <v>131.99</v>
      </c>
      <c r="W138" s="27">
        <v>192.93</v>
      </c>
      <c r="X138" s="27">
        <v>215.25</v>
      </c>
      <c r="Y138" s="27">
        <v>233.19</v>
      </c>
      <c r="Z138" s="27">
        <v>274.77999999999997</v>
      </c>
      <c r="AA138" s="27">
        <v>297.06</v>
      </c>
    </row>
    <row r="139" spans="1:27">
      <c r="A139" s="19" t="s">
        <v>183</v>
      </c>
      <c r="B139" s="19" t="s">
        <v>191</v>
      </c>
      <c r="C139" s="19" t="s">
        <v>39</v>
      </c>
      <c r="D139" s="27">
        <v>214</v>
      </c>
      <c r="E139" s="27">
        <v>223.4</v>
      </c>
      <c r="F139" s="27">
        <v>231.75</v>
      </c>
      <c r="G139" s="27">
        <v>239.9</v>
      </c>
      <c r="H139" s="27">
        <v>211.64</v>
      </c>
      <c r="I139" s="27">
        <v>177.27</v>
      </c>
      <c r="J139" s="27">
        <v>144.28</v>
      </c>
      <c r="K139" s="27">
        <v>38.58</v>
      </c>
      <c r="L139" s="27">
        <v>16.98</v>
      </c>
      <c r="M139" s="27">
        <v>15.86</v>
      </c>
      <c r="N139" s="27">
        <v>12.24</v>
      </c>
      <c r="O139" s="27">
        <v>13.61</v>
      </c>
      <c r="P139" s="27">
        <v>2.57</v>
      </c>
      <c r="Q139" s="27">
        <v>1.93</v>
      </c>
      <c r="R139" s="27">
        <v>5.98</v>
      </c>
      <c r="S139" s="27">
        <v>6.82</v>
      </c>
      <c r="T139" s="27">
        <v>10.64</v>
      </c>
      <c r="U139" s="27">
        <v>39.619999999999997</v>
      </c>
      <c r="V139" s="27">
        <v>70.849999999999994</v>
      </c>
      <c r="W139" s="27">
        <v>104.21</v>
      </c>
      <c r="X139" s="27">
        <v>124.44</v>
      </c>
      <c r="Y139" s="27">
        <v>144.36000000000001</v>
      </c>
      <c r="Z139" s="27">
        <v>171.69</v>
      </c>
      <c r="AA139" s="27">
        <v>193.09</v>
      </c>
    </row>
    <row r="140" spans="1:27">
      <c r="A140" s="19" t="s">
        <v>183</v>
      </c>
      <c r="B140" s="19" t="s">
        <v>192</v>
      </c>
      <c r="C140" s="19" t="s">
        <v>39</v>
      </c>
      <c r="D140" s="27">
        <v>155.76</v>
      </c>
      <c r="E140" s="27">
        <v>163.83000000000001</v>
      </c>
      <c r="F140" s="27">
        <v>171.89</v>
      </c>
      <c r="G140" s="27">
        <v>178.04</v>
      </c>
      <c r="H140" s="27">
        <v>147.97</v>
      </c>
      <c r="I140" s="27">
        <v>111.32</v>
      </c>
      <c r="J140" s="27">
        <v>80.209999999999994</v>
      </c>
      <c r="K140" s="27">
        <v>0.84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3.89</v>
      </c>
      <c r="V140" s="27">
        <v>21.08</v>
      </c>
      <c r="W140" s="27">
        <v>45.48</v>
      </c>
      <c r="X140" s="27">
        <v>70.45</v>
      </c>
      <c r="Y140" s="27">
        <v>96.26</v>
      </c>
      <c r="Z140" s="27">
        <v>113.81</v>
      </c>
      <c r="AA140" s="27">
        <v>128.46</v>
      </c>
    </row>
    <row r="141" spans="1:27">
      <c r="A141" s="19" t="s">
        <v>183</v>
      </c>
      <c r="B141" s="19" t="s">
        <v>193</v>
      </c>
      <c r="C141" s="19" t="s">
        <v>39</v>
      </c>
      <c r="D141" s="27">
        <v>173.06</v>
      </c>
      <c r="E141" s="27">
        <v>187.07</v>
      </c>
      <c r="F141" s="27">
        <v>205.78</v>
      </c>
      <c r="G141" s="27">
        <v>225.93</v>
      </c>
      <c r="H141" s="27">
        <v>211.56</v>
      </c>
      <c r="I141" s="27">
        <v>193.01</v>
      </c>
      <c r="J141" s="27">
        <v>101.84</v>
      </c>
      <c r="K141" s="27">
        <v>7.99</v>
      </c>
      <c r="L141" s="27">
        <v>0.08</v>
      </c>
      <c r="M141" s="27">
        <v>0.4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8.5500000000000007</v>
      </c>
      <c r="V141" s="27">
        <v>24.85</v>
      </c>
      <c r="W141" s="27">
        <v>46.85</v>
      </c>
      <c r="X141" s="27">
        <v>67.400000000000006</v>
      </c>
      <c r="Y141" s="27">
        <v>91.89</v>
      </c>
      <c r="Z141" s="27">
        <v>117.98</v>
      </c>
      <c r="AA141" s="27">
        <v>140.69999999999999</v>
      </c>
    </row>
    <row r="142" spans="1:27">
      <c r="A142" s="19" t="s">
        <v>183</v>
      </c>
      <c r="B142" s="19" t="s">
        <v>194</v>
      </c>
      <c r="C142" s="19" t="s">
        <v>39</v>
      </c>
      <c r="D142" s="27">
        <v>115.29</v>
      </c>
      <c r="E142" s="27">
        <v>136.88999999999999</v>
      </c>
      <c r="F142" s="27">
        <v>160.37</v>
      </c>
      <c r="G142" s="27">
        <v>184.78</v>
      </c>
      <c r="H142" s="27">
        <v>177.23</v>
      </c>
      <c r="I142" s="27">
        <v>162.78</v>
      </c>
      <c r="J142" s="27">
        <v>148.13</v>
      </c>
      <c r="K142" s="27">
        <v>26.94</v>
      </c>
      <c r="L142" s="27">
        <v>9.59</v>
      </c>
      <c r="M142" s="27">
        <v>16.46</v>
      </c>
      <c r="N142" s="27">
        <v>11.04</v>
      </c>
      <c r="O142" s="27">
        <v>13.21</v>
      </c>
      <c r="P142" s="27">
        <v>3.49</v>
      </c>
      <c r="Q142" s="27">
        <v>1.28</v>
      </c>
      <c r="R142" s="27">
        <v>6.66</v>
      </c>
      <c r="S142" s="27">
        <v>6.26</v>
      </c>
      <c r="T142" s="27">
        <v>8.31</v>
      </c>
      <c r="U142" s="27">
        <v>32.799999999999997</v>
      </c>
      <c r="V142" s="27">
        <v>54.19</v>
      </c>
      <c r="W142" s="27">
        <v>79.28</v>
      </c>
      <c r="X142" s="27">
        <v>94.58</v>
      </c>
      <c r="Y142" s="27">
        <v>110.23</v>
      </c>
      <c r="Z142" s="27">
        <v>132.71</v>
      </c>
      <c r="AA142" s="27">
        <v>151.62</v>
      </c>
    </row>
    <row r="143" spans="1:27">
      <c r="A143" s="19" t="s">
        <v>183</v>
      </c>
      <c r="B143" s="19" t="s">
        <v>195</v>
      </c>
      <c r="C143" s="19" t="s">
        <v>39</v>
      </c>
      <c r="D143" s="27">
        <v>269.88</v>
      </c>
      <c r="E143" s="27">
        <v>292.57</v>
      </c>
      <c r="F143" s="27">
        <v>313.92</v>
      </c>
      <c r="G143" s="27">
        <v>335.36</v>
      </c>
      <c r="H143" s="27">
        <v>347.24</v>
      </c>
      <c r="I143" s="27">
        <v>340.66</v>
      </c>
      <c r="J143" s="27">
        <v>330.66</v>
      </c>
      <c r="K143" s="27">
        <v>219.18</v>
      </c>
      <c r="L143" s="27">
        <v>70.489999999999995</v>
      </c>
      <c r="M143" s="27">
        <v>14.13</v>
      </c>
      <c r="N143" s="27">
        <v>12.89</v>
      </c>
      <c r="O143" s="27">
        <v>6.42</v>
      </c>
      <c r="P143" s="27">
        <v>9.92</v>
      </c>
      <c r="Q143" s="27">
        <v>0.08</v>
      </c>
      <c r="R143" s="27">
        <v>0</v>
      </c>
      <c r="S143" s="27">
        <v>3.53</v>
      </c>
      <c r="T143" s="27">
        <v>12.81</v>
      </c>
      <c r="U143" s="27">
        <v>28.98</v>
      </c>
      <c r="V143" s="27">
        <v>86.35</v>
      </c>
      <c r="W143" s="27">
        <v>128.82</v>
      </c>
      <c r="X143" s="27">
        <v>178.2</v>
      </c>
      <c r="Y143" s="27">
        <v>215.93</v>
      </c>
      <c r="Z143" s="27">
        <v>255.75</v>
      </c>
      <c r="AA143" s="27">
        <v>301.8</v>
      </c>
    </row>
    <row r="144" spans="1:27">
      <c r="A144" s="19" t="s">
        <v>183</v>
      </c>
      <c r="B144" s="19" t="s">
        <v>196</v>
      </c>
      <c r="C144" s="19" t="s">
        <v>39</v>
      </c>
      <c r="D144" s="27">
        <v>445.31</v>
      </c>
      <c r="E144" s="27">
        <v>458.4</v>
      </c>
      <c r="F144" s="27">
        <v>462.81</v>
      </c>
      <c r="G144" s="27">
        <v>477.35</v>
      </c>
      <c r="H144" s="27">
        <v>478.15</v>
      </c>
      <c r="I144" s="27">
        <v>470.28</v>
      </c>
      <c r="J144" s="27">
        <v>465.02</v>
      </c>
      <c r="K144" s="27">
        <v>414.24</v>
      </c>
      <c r="L144" s="27">
        <v>232.27</v>
      </c>
      <c r="M144" s="27">
        <v>166.51</v>
      </c>
      <c r="N144" s="27">
        <v>143.99</v>
      </c>
      <c r="O144" s="27">
        <v>108.83</v>
      </c>
      <c r="P144" s="27">
        <v>104.53</v>
      </c>
      <c r="Q144" s="27">
        <v>44.88</v>
      </c>
      <c r="R144" s="27">
        <v>41.43</v>
      </c>
      <c r="S144" s="27">
        <v>71.33</v>
      </c>
      <c r="T144" s="27">
        <v>118.06</v>
      </c>
      <c r="U144" s="27">
        <v>147.61000000000001</v>
      </c>
      <c r="V144" s="27">
        <v>238.01</v>
      </c>
      <c r="W144" s="27">
        <v>257.27999999999997</v>
      </c>
      <c r="X144" s="27">
        <v>315.05</v>
      </c>
      <c r="Y144" s="27">
        <v>332.99</v>
      </c>
      <c r="Z144" s="27">
        <v>390.19</v>
      </c>
      <c r="AA144" s="27">
        <v>426.76</v>
      </c>
    </row>
    <row r="145" spans="1:27">
      <c r="A145" s="19" t="s">
        <v>183</v>
      </c>
      <c r="B145" s="19" t="s">
        <v>197</v>
      </c>
      <c r="C145" s="19" t="s">
        <v>39</v>
      </c>
      <c r="D145" s="27">
        <v>135.12</v>
      </c>
      <c r="E145" s="27">
        <v>161.06</v>
      </c>
      <c r="F145" s="27">
        <v>176.63</v>
      </c>
      <c r="G145" s="27">
        <v>192.05</v>
      </c>
      <c r="H145" s="27">
        <v>183.09</v>
      </c>
      <c r="I145" s="27">
        <v>177.71</v>
      </c>
      <c r="J145" s="27">
        <v>133.16</v>
      </c>
      <c r="K145" s="27">
        <v>16.02</v>
      </c>
      <c r="L145" s="27">
        <v>1.81</v>
      </c>
      <c r="M145" s="27">
        <v>0.12</v>
      </c>
      <c r="N145" s="27">
        <v>0</v>
      </c>
      <c r="O145" s="27">
        <v>0.24</v>
      </c>
      <c r="P145" s="27">
        <v>0</v>
      </c>
      <c r="Q145" s="27">
        <v>0</v>
      </c>
      <c r="R145" s="27">
        <v>0.04</v>
      </c>
      <c r="S145" s="27">
        <v>0</v>
      </c>
      <c r="T145" s="27">
        <v>0</v>
      </c>
      <c r="U145" s="27">
        <v>5.22</v>
      </c>
      <c r="V145" s="27">
        <v>22.24</v>
      </c>
      <c r="W145" s="27">
        <v>48.61</v>
      </c>
      <c r="X145" s="27">
        <v>64.709999999999994</v>
      </c>
      <c r="Y145" s="27">
        <v>86.55</v>
      </c>
      <c r="Z145" s="27">
        <v>101.36</v>
      </c>
      <c r="AA145" s="27">
        <v>110.64</v>
      </c>
    </row>
    <row r="146" spans="1:27">
      <c r="A146" s="19" t="s">
        <v>184</v>
      </c>
      <c r="B146" s="19" t="s">
        <v>186</v>
      </c>
      <c r="C146" s="19" t="s">
        <v>37</v>
      </c>
      <c r="D146" s="27">
        <v>92.01</v>
      </c>
      <c r="E146" s="27">
        <v>107.18</v>
      </c>
      <c r="F146" s="27">
        <v>82.66</v>
      </c>
      <c r="G146" s="27">
        <v>85.95</v>
      </c>
      <c r="H146" s="27">
        <v>114.89</v>
      </c>
      <c r="I146" s="27">
        <v>184.1</v>
      </c>
      <c r="J146" s="27">
        <v>316.49</v>
      </c>
      <c r="K146" s="27">
        <v>439.81</v>
      </c>
      <c r="L146" s="27">
        <v>724.35</v>
      </c>
      <c r="M146" s="27">
        <v>632.38</v>
      </c>
      <c r="N146" s="27">
        <v>567.19000000000005</v>
      </c>
      <c r="O146" s="27">
        <v>542.74</v>
      </c>
      <c r="P146" s="27">
        <v>519.46</v>
      </c>
      <c r="Q146" s="27">
        <v>527.12</v>
      </c>
      <c r="R146" s="27">
        <v>522.79</v>
      </c>
      <c r="S146" s="27">
        <v>516</v>
      </c>
      <c r="T146" s="27">
        <v>114.89</v>
      </c>
      <c r="U146" s="27">
        <v>176.27</v>
      </c>
      <c r="V146" s="27">
        <v>292.36</v>
      </c>
      <c r="W146" s="27">
        <v>230.22</v>
      </c>
      <c r="X146" s="27">
        <v>207.22</v>
      </c>
      <c r="Y146" s="27">
        <v>323.39999999999998</v>
      </c>
      <c r="Z146" s="27">
        <v>261.13</v>
      </c>
      <c r="AA146" s="27">
        <v>145.56</v>
      </c>
    </row>
    <row r="147" spans="1:27">
      <c r="A147" s="19" t="s">
        <v>184</v>
      </c>
      <c r="B147" s="19" t="s">
        <v>187</v>
      </c>
      <c r="C147" s="19" t="s">
        <v>37</v>
      </c>
      <c r="D147" s="27">
        <v>102.77</v>
      </c>
      <c r="E147" s="27">
        <v>85.67</v>
      </c>
      <c r="F147" s="27">
        <v>102.69</v>
      </c>
      <c r="G147" s="27">
        <v>77.12</v>
      </c>
      <c r="H147" s="27">
        <v>111.32</v>
      </c>
      <c r="I147" s="27">
        <v>180.04</v>
      </c>
      <c r="J147" s="27">
        <v>344.27</v>
      </c>
      <c r="K147" s="27">
        <v>429.7</v>
      </c>
      <c r="L147" s="27">
        <v>726.68</v>
      </c>
      <c r="M147" s="27">
        <v>635.19000000000005</v>
      </c>
      <c r="N147" s="27">
        <v>581.84</v>
      </c>
      <c r="O147" s="27">
        <v>522.03</v>
      </c>
      <c r="P147" s="27">
        <v>520.41999999999996</v>
      </c>
      <c r="Q147" s="27">
        <v>520.1</v>
      </c>
      <c r="R147" s="27">
        <v>525.84</v>
      </c>
      <c r="S147" s="27">
        <v>528.53</v>
      </c>
      <c r="T147" s="27">
        <v>119.83</v>
      </c>
      <c r="U147" s="27">
        <v>171.33</v>
      </c>
      <c r="V147" s="27">
        <v>292.36</v>
      </c>
      <c r="W147" s="27">
        <v>223</v>
      </c>
      <c r="X147" s="27">
        <v>214.45</v>
      </c>
      <c r="Y147" s="27">
        <v>327.17</v>
      </c>
      <c r="Z147" s="27">
        <v>257.39999999999998</v>
      </c>
      <c r="AA147" s="27">
        <v>145.56</v>
      </c>
    </row>
    <row r="148" spans="1:27">
      <c r="A148" s="19" t="s">
        <v>184</v>
      </c>
      <c r="B148" s="19" t="s">
        <v>188</v>
      </c>
      <c r="C148" s="19" t="s">
        <v>37</v>
      </c>
      <c r="D148" s="27">
        <v>123.56</v>
      </c>
      <c r="E148" s="27">
        <v>87.35</v>
      </c>
      <c r="F148" s="27">
        <v>65.63</v>
      </c>
      <c r="G148" s="27">
        <v>122.64</v>
      </c>
      <c r="H148" s="27">
        <v>146.76</v>
      </c>
      <c r="I148" s="27">
        <v>315.05</v>
      </c>
      <c r="J148" s="27">
        <v>380.68</v>
      </c>
      <c r="K148" s="27">
        <v>648.64</v>
      </c>
      <c r="L148" s="27">
        <v>637.32000000000005</v>
      </c>
      <c r="M148" s="27">
        <v>592.16</v>
      </c>
      <c r="N148" s="27">
        <v>560.55999999999995</v>
      </c>
      <c r="O148" s="27">
        <v>483.65</v>
      </c>
      <c r="P148" s="27">
        <v>554.74</v>
      </c>
      <c r="Q148" s="27">
        <v>500.71</v>
      </c>
      <c r="R148" s="27">
        <v>530.16999999999996</v>
      </c>
      <c r="S148" s="27">
        <v>233.15</v>
      </c>
      <c r="T148" s="27">
        <v>132.43</v>
      </c>
      <c r="U148" s="27">
        <v>263.22000000000003</v>
      </c>
      <c r="V148" s="27">
        <v>214.17</v>
      </c>
      <c r="W148" s="27">
        <v>245</v>
      </c>
      <c r="X148" s="27">
        <v>292.36</v>
      </c>
      <c r="Y148" s="27">
        <v>284.74</v>
      </c>
      <c r="Z148" s="27">
        <v>160.25</v>
      </c>
      <c r="AA148" s="27">
        <v>72.98</v>
      </c>
    </row>
    <row r="149" spans="1:27">
      <c r="A149" s="19" t="s">
        <v>184</v>
      </c>
      <c r="B149" s="19" t="s">
        <v>189</v>
      </c>
      <c r="C149" s="19" t="s">
        <v>37</v>
      </c>
      <c r="D149" s="27">
        <v>85.63</v>
      </c>
      <c r="E149" s="27">
        <v>85.63</v>
      </c>
      <c r="F149" s="27">
        <v>66.16</v>
      </c>
      <c r="G149" s="27">
        <v>105.22</v>
      </c>
      <c r="H149" s="27">
        <v>188.55</v>
      </c>
      <c r="I149" s="27">
        <v>326.89</v>
      </c>
      <c r="J149" s="27">
        <v>423.03</v>
      </c>
      <c r="K149" s="27">
        <v>680.15</v>
      </c>
      <c r="L149" s="27">
        <v>612.39</v>
      </c>
      <c r="M149" s="27">
        <v>568.99</v>
      </c>
      <c r="N149" s="27">
        <v>519.66</v>
      </c>
      <c r="O149" s="27">
        <v>502.31</v>
      </c>
      <c r="P149" s="27">
        <v>520.74</v>
      </c>
      <c r="Q149" s="27">
        <v>498.5</v>
      </c>
      <c r="R149" s="27">
        <v>504.84</v>
      </c>
      <c r="S149" s="27">
        <v>111.28</v>
      </c>
      <c r="T149" s="27">
        <v>171.29</v>
      </c>
      <c r="U149" s="27">
        <v>286.26</v>
      </c>
      <c r="V149" s="27">
        <v>203.25</v>
      </c>
      <c r="W149" s="27">
        <v>222.96</v>
      </c>
      <c r="X149" s="27">
        <v>301.12</v>
      </c>
      <c r="Y149" s="27">
        <v>231.75</v>
      </c>
      <c r="Z149" s="27">
        <v>137.01</v>
      </c>
      <c r="AA149" s="27">
        <v>111.28</v>
      </c>
    </row>
    <row r="150" spans="1:27">
      <c r="A150" s="19" t="s">
        <v>184</v>
      </c>
      <c r="B150" s="19" t="s">
        <v>190</v>
      </c>
      <c r="C150" s="19" t="s">
        <v>37</v>
      </c>
      <c r="D150" s="27">
        <v>101.8</v>
      </c>
      <c r="E150" s="27">
        <v>80.09</v>
      </c>
      <c r="F150" s="27">
        <v>72.86</v>
      </c>
      <c r="G150" s="27">
        <v>123.64</v>
      </c>
      <c r="H150" s="27">
        <v>167.56</v>
      </c>
      <c r="I150" s="27">
        <v>299.70999999999998</v>
      </c>
      <c r="J150" s="27">
        <v>410.71</v>
      </c>
      <c r="K150" s="27">
        <v>644.41999999999996</v>
      </c>
      <c r="L150" s="27">
        <v>605.64</v>
      </c>
      <c r="M150" s="27">
        <v>552.94000000000005</v>
      </c>
      <c r="N150" s="27">
        <v>497.1</v>
      </c>
      <c r="O150" s="27">
        <v>510.99</v>
      </c>
      <c r="P150" s="27">
        <v>500.31</v>
      </c>
      <c r="Q150" s="27">
        <v>485.57</v>
      </c>
      <c r="R150" s="27">
        <v>492.92</v>
      </c>
      <c r="S150" s="27">
        <v>116.38</v>
      </c>
      <c r="T150" s="27">
        <v>152.91</v>
      </c>
      <c r="U150" s="27">
        <v>262.94</v>
      </c>
      <c r="V150" s="27">
        <v>218.62</v>
      </c>
      <c r="W150" s="27">
        <v>196.78</v>
      </c>
      <c r="X150" s="27">
        <v>292.39999999999998</v>
      </c>
      <c r="Y150" s="27">
        <v>262.5</v>
      </c>
      <c r="Z150" s="27">
        <v>123.76</v>
      </c>
      <c r="AA150" s="27">
        <v>87.43</v>
      </c>
    </row>
    <row r="151" spans="1:27">
      <c r="A151" s="19" t="s">
        <v>184</v>
      </c>
      <c r="B151" s="19" t="s">
        <v>191</v>
      </c>
      <c r="C151" s="19" t="s">
        <v>37</v>
      </c>
      <c r="D151" s="27">
        <v>38.58</v>
      </c>
      <c r="E151" s="27">
        <v>107.14</v>
      </c>
      <c r="F151" s="27">
        <v>46.21</v>
      </c>
      <c r="G151" s="27">
        <v>137.72999999999999</v>
      </c>
      <c r="H151" s="27">
        <v>145.72</v>
      </c>
      <c r="I151" s="27">
        <v>292.27999999999997</v>
      </c>
      <c r="J151" s="27">
        <v>424.36</v>
      </c>
      <c r="K151" s="27">
        <v>607.69000000000005</v>
      </c>
      <c r="L151" s="27">
        <v>590.47</v>
      </c>
      <c r="M151" s="27">
        <v>573.73</v>
      </c>
      <c r="N151" s="27">
        <v>449.25</v>
      </c>
      <c r="O151" s="27">
        <v>473.69</v>
      </c>
      <c r="P151" s="27">
        <v>524.96</v>
      </c>
      <c r="Q151" s="27">
        <v>464.38</v>
      </c>
      <c r="R151" s="27">
        <v>456.71</v>
      </c>
      <c r="S151" s="27">
        <v>122.48</v>
      </c>
      <c r="T151" s="27">
        <v>145.6</v>
      </c>
      <c r="U151" s="27">
        <v>284.33999999999997</v>
      </c>
      <c r="V151" s="27">
        <v>168.8</v>
      </c>
      <c r="W151" s="27">
        <v>224.4</v>
      </c>
      <c r="X151" s="27">
        <v>297.89999999999998</v>
      </c>
      <c r="Y151" s="27">
        <v>196.62</v>
      </c>
      <c r="Z151" s="27">
        <v>133.16</v>
      </c>
      <c r="AA151" s="27">
        <v>122.48</v>
      </c>
    </row>
    <row r="152" spans="1:27">
      <c r="A152" s="19" t="s">
        <v>184</v>
      </c>
      <c r="B152" s="19" t="s">
        <v>192</v>
      </c>
      <c r="C152" s="19" t="s">
        <v>37</v>
      </c>
      <c r="D152" s="27">
        <v>96.99</v>
      </c>
      <c r="E152" s="27">
        <v>48.73</v>
      </c>
      <c r="F152" s="27">
        <v>105.02</v>
      </c>
      <c r="G152" s="27">
        <v>97.07</v>
      </c>
      <c r="H152" s="27">
        <v>161.86000000000001</v>
      </c>
      <c r="I152" s="27">
        <v>292.2</v>
      </c>
      <c r="J152" s="27">
        <v>351.3</v>
      </c>
      <c r="K152" s="27">
        <v>676.02</v>
      </c>
      <c r="L152" s="27">
        <v>529.73</v>
      </c>
      <c r="M152" s="27">
        <v>540.13</v>
      </c>
      <c r="N152" s="27">
        <v>465.7</v>
      </c>
      <c r="O152" s="27">
        <v>466.31</v>
      </c>
      <c r="P152" s="27">
        <v>512.15</v>
      </c>
      <c r="Q152" s="27">
        <v>459.16</v>
      </c>
      <c r="R152" s="27">
        <v>458.28</v>
      </c>
      <c r="S152" s="27">
        <v>120.31</v>
      </c>
      <c r="T152" s="27">
        <v>145.6</v>
      </c>
      <c r="U152" s="27">
        <v>260.52999999999997</v>
      </c>
      <c r="V152" s="27">
        <v>185.22</v>
      </c>
      <c r="W152" s="27">
        <v>170.05</v>
      </c>
      <c r="X152" s="27">
        <v>292.2</v>
      </c>
      <c r="Y152" s="27">
        <v>242.95</v>
      </c>
      <c r="Z152" s="27">
        <v>129.34</v>
      </c>
      <c r="AA152" s="27">
        <v>64.87</v>
      </c>
    </row>
    <row r="153" spans="1:27">
      <c r="A153" s="19" t="s">
        <v>184</v>
      </c>
      <c r="B153" s="19" t="s">
        <v>193</v>
      </c>
      <c r="C153" s="19" t="s">
        <v>37</v>
      </c>
      <c r="D153" s="27">
        <v>75.75</v>
      </c>
      <c r="E153" s="27">
        <v>72.86</v>
      </c>
      <c r="F153" s="27">
        <v>80.09</v>
      </c>
      <c r="G153" s="27">
        <v>87.39</v>
      </c>
      <c r="H153" s="27">
        <v>167.48</v>
      </c>
      <c r="I153" s="27">
        <v>284.89999999999998</v>
      </c>
      <c r="J153" s="27">
        <v>388.35</v>
      </c>
      <c r="K153" s="27">
        <v>628.77</v>
      </c>
      <c r="L153" s="27">
        <v>568.07000000000005</v>
      </c>
      <c r="M153" s="27">
        <v>530.29</v>
      </c>
      <c r="N153" s="27">
        <v>485.25</v>
      </c>
      <c r="O153" s="27">
        <v>455.87</v>
      </c>
      <c r="P153" s="27">
        <v>470.48</v>
      </c>
      <c r="Q153" s="27">
        <v>477.67</v>
      </c>
      <c r="R153" s="27">
        <v>480.28</v>
      </c>
      <c r="S153" s="27">
        <v>85.06</v>
      </c>
      <c r="T153" s="27">
        <v>139.26</v>
      </c>
      <c r="U153" s="27">
        <v>261.86</v>
      </c>
      <c r="V153" s="27">
        <v>189.44</v>
      </c>
      <c r="W153" s="27">
        <v>203.97</v>
      </c>
      <c r="X153" s="27">
        <v>292.16000000000003</v>
      </c>
      <c r="Y153" s="27">
        <v>211.44</v>
      </c>
      <c r="Z153" s="27">
        <v>109.23</v>
      </c>
      <c r="AA153" s="27">
        <v>113.45</v>
      </c>
    </row>
    <row r="154" spans="1:27">
      <c r="A154" s="19" t="s">
        <v>184</v>
      </c>
      <c r="B154" s="19" t="s">
        <v>194</v>
      </c>
      <c r="C154" s="19" t="s">
        <v>37</v>
      </c>
      <c r="D154" s="27">
        <v>114.77</v>
      </c>
      <c r="E154" s="27">
        <v>38.58</v>
      </c>
      <c r="F154" s="27">
        <v>114.77</v>
      </c>
      <c r="G154" s="27">
        <v>99.6</v>
      </c>
      <c r="H154" s="27">
        <v>183.98</v>
      </c>
      <c r="I154" s="27">
        <v>292.32</v>
      </c>
      <c r="J154" s="27">
        <v>377.03</v>
      </c>
      <c r="K154" s="27">
        <v>671.4</v>
      </c>
      <c r="L154" s="27">
        <v>590.63</v>
      </c>
      <c r="M154" s="27">
        <v>527.55999999999995</v>
      </c>
      <c r="N154" s="27">
        <v>503.32</v>
      </c>
      <c r="O154" s="27">
        <v>480.12</v>
      </c>
      <c r="P154" s="27">
        <v>487.82</v>
      </c>
      <c r="Q154" s="27">
        <v>464.54</v>
      </c>
      <c r="R154" s="27">
        <v>520.78</v>
      </c>
      <c r="S154" s="27">
        <v>74.709999999999994</v>
      </c>
      <c r="T154" s="27">
        <v>153.22999999999999</v>
      </c>
      <c r="U154" s="27">
        <v>275.70999999999998</v>
      </c>
      <c r="V154" s="27">
        <v>231.03</v>
      </c>
      <c r="W154" s="27">
        <v>176.47</v>
      </c>
      <c r="X154" s="27">
        <v>294.13</v>
      </c>
      <c r="Y154" s="27">
        <v>243.75</v>
      </c>
      <c r="Z154" s="27">
        <v>84.42</v>
      </c>
      <c r="AA154" s="27">
        <v>130.1</v>
      </c>
    </row>
    <row r="155" spans="1:27">
      <c r="A155" s="19" t="s">
        <v>184</v>
      </c>
      <c r="B155" s="19" t="s">
        <v>195</v>
      </c>
      <c r="C155" s="19" t="s">
        <v>37</v>
      </c>
      <c r="D155" s="27">
        <v>99.19</v>
      </c>
      <c r="E155" s="27">
        <v>92.33</v>
      </c>
      <c r="F155" s="27">
        <v>69.05</v>
      </c>
      <c r="G155" s="27">
        <v>99.56</v>
      </c>
      <c r="H155" s="27">
        <v>122.6</v>
      </c>
      <c r="I155" s="27">
        <v>199.51</v>
      </c>
      <c r="J155" s="27">
        <v>315.77</v>
      </c>
      <c r="K155" s="27">
        <v>472.09</v>
      </c>
      <c r="L155" s="27">
        <v>647.07000000000005</v>
      </c>
      <c r="M155" s="27">
        <v>598.66</v>
      </c>
      <c r="N155" s="27">
        <v>545.59</v>
      </c>
      <c r="O155" s="27">
        <v>516.69000000000005</v>
      </c>
      <c r="P155" s="27">
        <v>495.81</v>
      </c>
      <c r="Q155" s="27">
        <v>495.77</v>
      </c>
      <c r="R155" s="27">
        <v>511.23</v>
      </c>
      <c r="S155" s="27">
        <v>433.67</v>
      </c>
      <c r="T155" s="27">
        <v>114.93</v>
      </c>
      <c r="U155" s="27">
        <v>184.06</v>
      </c>
      <c r="V155" s="27">
        <v>269.04000000000002</v>
      </c>
      <c r="W155" s="27">
        <v>199.47</v>
      </c>
      <c r="X155" s="27">
        <v>230.3</v>
      </c>
      <c r="Y155" s="27">
        <v>292.36</v>
      </c>
      <c r="Z155" s="27">
        <v>222.6</v>
      </c>
      <c r="AA155" s="27">
        <v>122.6</v>
      </c>
    </row>
    <row r="156" spans="1:27">
      <c r="A156" s="19" t="s">
        <v>184</v>
      </c>
      <c r="B156" s="19" t="s">
        <v>196</v>
      </c>
      <c r="C156" s="19" t="s">
        <v>37</v>
      </c>
      <c r="D156" s="27">
        <v>105.14</v>
      </c>
      <c r="E156" s="27">
        <v>96.99</v>
      </c>
      <c r="F156" s="27">
        <v>80.930000000000007</v>
      </c>
      <c r="G156" s="27">
        <v>88.96</v>
      </c>
      <c r="H156" s="27">
        <v>105.14</v>
      </c>
      <c r="I156" s="27">
        <v>194.25</v>
      </c>
      <c r="J156" s="27">
        <v>308.82</v>
      </c>
      <c r="K156" s="27">
        <v>440.37</v>
      </c>
      <c r="L156" s="27">
        <v>700.22</v>
      </c>
      <c r="M156" s="27">
        <v>620.74</v>
      </c>
      <c r="N156" s="27">
        <v>560.96</v>
      </c>
      <c r="O156" s="27">
        <v>512.47</v>
      </c>
      <c r="P156" s="27">
        <v>518.37</v>
      </c>
      <c r="Q156" s="27">
        <v>507.17</v>
      </c>
      <c r="R156" s="27">
        <v>523.51</v>
      </c>
      <c r="S156" s="27">
        <v>507.17</v>
      </c>
      <c r="T156" s="27">
        <v>105.14</v>
      </c>
      <c r="U156" s="27">
        <v>161.82</v>
      </c>
      <c r="V156" s="27">
        <v>300.39</v>
      </c>
      <c r="W156" s="27">
        <v>218.7</v>
      </c>
      <c r="X156" s="27">
        <v>210.59</v>
      </c>
      <c r="Y156" s="27">
        <v>308.82</v>
      </c>
      <c r="Z156" s="27">
        <v>267.39999999999998</v>
      </c>
      <c r="AA156" s="27">
        <v>129.41999999999999</v>
      </c>
    </row>
    <row r="157" spans="1:27">
      <c r="A157" s="19" t="s">
        <v>184</v>
      </c>
      <c r="B157" s="19" t="s">
        <v>197</v>
      </c>
      <c r="C157" s="19" t="s">
        <v>37</v>
      </c>
      <c r="D157" s="27">
        <v>88.92</v>
      </c>
      <c r="E157" s="27">
        <v>56.76</v>
      </c>
      <c r="F157" s="27">
        <v>96.99</v>
      </c>
      <c r="G157" s="27">
        <v>64.87</v>
      </c>
      <c r="H157" s="27">
        <v>194.13</v>
      </c>
      <c r="I157" s="27">
        <v>271.57</v>
      </c>
      <c r="J157" s="27">
        <v>387.22</v>
      </c>
      <c r="K157" s="27">
        <v>633.02</v>
      </c>
      <c r="L157" s="27">
        <v>574.41</v>
      </c>
      <c r="M157" s="27">
        <v>556.11</v>
      </c>
      <c r="N157" s="27">
        <v>457.59</v>
      </c>
      <c r="O157" s="27">
        <v>481.2</v>
      </c>
      <c r="P157" s="27">
        <v>507.33</v>
      </c>
      <c r="Q157" s="27">
        <v>465.58</v>
      </c>
      <c r="R157" s="27">
        <v>457.51</v>
      </c>
      <c r="S157" s="27">
        <v>129.22</v>
      </c>
      <c r="T157" s="27">
        <v>145.6</v>
      </c>
      <c r="U157" s="27">
        <v>243.39</v>
      </c>
      <c r="V157" s="27">
        <v>199.79</v>
      </c>
      <c r="W157" s="27">
        <v>180.73</v>
      </c>
      <c r="X157" s="27">
        <v>292.24</v>
      </c>
      <c r="Y157" s="27">
        <v>251.06</v>
      </c>
      <c r="Z157" s="27">
        <v>86.19</v>
      </c>
      <c r="AA157" s="27">
        <v>99.92</v>
      </c>
    </row>
    <row r="158" spans="1:27">
      <c r="A158" s="19" t="s">
        <v>184</v>
      </c>
      <c r="B158" s="19" t="s">
        <v>186</v>
      </c>
      <c r="C158" s="19" t="s">
        <v>38</v>
      </c>
      <c r="D158" s="27">
        <v>97.11</v>
      </c>
      <c r="E158" s="27">
        <v>48.73</v>
      </c>
      <c r="F158" s="27">
        <v>145.28</v>
      </c>
      <c r="G158" s="27">
        <v>48.73</v>
      </c>
      <c r="H158" s="27">
        <v>97.11</v>
      </c>
      <c r="I158" s="27">
        <v>194.09</v>
      </c>
      <c r="J158" s="27">
        <v>233.84</v>
      </c>
      <c r="K158" s="27">
        <v>351.42</v>
      </c>
      <c r="L158" s="27">
        <v>794</v>
      </c>
      <c r="M158" s="27">
        <v>691.67</v>
      </c>
      <c r="N158" s="27">
        <v>591.23</v>
      </c>
      <c r="O158" s="27">
        <v>589.99</v>
      </c>
      <c r="P158" s="27">
        <v>540.13</v>
      </c>
      <c r="Q158" s="27">
        <v>490.99</v>
      </c>
      <c r="R158" s="27">
        <v>540.01</v>
      </c>
      <c r="S158" s="27">
        <v>490.99</v>
      </c>
      <c r="T158" s="27">
        <v>145.4</v>
      </c>
      <c r="U158" s="27">
        <v>145.6</v>
      </c>
      <c r="V158" s="27">
        <v>194.58</v>
      </c>
      <c r="W158" s="27">
        <v>242.95</v>
      </c>
      <c r="X158" s="27">
        <v>194.49</v>
      </c>
      <c r="Y158" s="27">
        <v>291.88</v>
      </c>
      <c r="Z158" s="27">
        <v>292.36</v>
      </c>
      <c r="AA158" s="27">
        <v>145.76</v>
      </c>
    </row>
    <row r="159" spans="1:27">
      <c r="A159" s="19" t="s">
        <v>184</v>
      </c>
      <c r="B159" s="19" t="s">
        <v>187</v>
      </c>
      <c r="C159" s="19" t="s">
        <v>38</v>
      </c>
      <c r="D159" s="27">
        <v>145.4</v>
      </c>
      <c r="E159" s="27">
        <v>97.03</v>
      </c>
      <c r="F159" s="27">
        <v>48.73</v>
      </c>
      <c r="G159" s="27">
        <v>145.28</v>
      </c>
      <c r="H159" s="27">
        <v>97.11</v>
      </c>
      <c r="I159" s="27">
        <v>145.76</v>
      </c>
      <c r="J159" s="27">
        <v>292.2</v>
      </c>
      <c r="K159" s="27">
        <v>391.28</v>
      </c>
      <c r="L159" s="27">
        <v>792.83</v>
      </c>
      <c r="M159" s="27">
        <v>592.32000000000005</v>
      </c>
      <c r="N159" s="27">
        <v>640.21</v>
      </c>
      <c r="O159" s="27">
        <v>589.66999999999996</v>
      </c>
      <c r="P159" s="27">
        <v>491.11</v>
      </c>
      <c r="Q159" s="27">
        <v>540.16999999999996</v>
      </c>
      <c r="R159" s="27">
        <v>540.09</v>
      </c>
      <c r="S159" s="27">
        <v>490.99</v>
      </c>
      <c r="T159" s="27">
        <v>145.4</v>
      </c>
      <c r="U159" s="27">
        <v>145.63999999999999</v>
      </c>
      <c r="V159" s="27">
        <v>243.47</v>
      </c>
      <c r="W159" s="27">
        <v>242.99</v>
      </c>
      <c r="X159" s="27">
        <v>194.45</v>
      </c>
      <c r="Y159" s="27">
        <v>292.49</v>
      </c>
      <c r="Z159" s="27">
        <v>292.24</v>
      </c>
      <c r="AA159" s="27">
        <v>145.63999999999999</v>
      </c>
    </row>
    <row r="160" spans="1:27">
      <c r="A160" s="19" t="s">
        <v>184</v>
      </c>
      <c r="B160" s="19" t="s">
        <v>188</v>
      </c>
      <c r="C160" s="19" t="s">
        <v>38</v>
      </c>
      <c r="D160" s="27">
        <v>145.4</v>
      </c>
      <c r="E160" s="27">
        <v>97.03</v>
      </c>
      <c r="F160" s="27">
        <v>48.73</v>
      </c>
      <c r="G160" s="27">
        <v>145.28</v>
      </c>
      <c r="H160" s="27">
        <v>97.11</v>
      </c>
      <c r="I160" s="27">
        <v>194.29</v>
      </c>
      <c r="J160" s="27">
        <v>292.69</v>
      </c>
      <c r="K160" s="27">
        <v>440.53</v>
      </c>
      <c r="L160" s="27">
        <v>741.81</v>
      </c>
      <c r="M160" s="27">
        <v>591.66999999999996</v>
      </c>
      <c r="N160" s="27">
        <v>590.47</v>
      </c>
      <c r="O160" s="27">
        <v>540.13</v>
      </c>
      <c r="P160" s="27">
        <v>491.03</v>
      </c>
      <c r="Q160" s="27">
        <v>589.14</v>
      </c>
      <c r="R160" s="27">
        <v>539.89</v>
      </c>
      <c r="S160" s="27">
        <v>491.03</v>
      </c>
      <c r="T160" s="27">
        <v>97.11</v>
      </c>
      <c r="U160" s="27">
        <v>194.09</v>
      </c>
      <c r="V160" s="27">
        <v>292.36</v>
      </c>
      <c r="W160" s="27">
        <v>242.99</v>
      </c>
      <c r="X160" s="27">
        <v>194.45</v>
      </c>
      <c r="Y160" s="27">
        <v>292.64999999999998</v>
      </c>
      <c r="Z160" s="27">
        <v>291.8</v>
      </c>
      <c r="AA160" s="27">
        <v>145.56</v>
      </c>
    </row>
    <row r="161" spans="1:27">
      <c r="A161" s="19" t="s">
        <v>184</v>
      </c>
      <c r="B161" s="19" t="s">
        <v>189</v>
      </c>
      <c r="C161" s="19" t="s">
        <v>38</v>
      </c>
      <c r="D161" s="27">
        <v>145.24</v>
      </c>
      <c r="E161" s="27">
        <v>0.48</v>
      </c>
      <c r="F161" s="27">
        <v>145.24</v>
      </c>
      <c r="G161" s="27">
        <v>145.4</v>
      </c>
      <c r="H161" s="27">
        <v>145.84</v>
      </c>
      <c r="I161" s="27">
        <v>292.57</v>
      </c>
      <c r="J161" s="27">
        <v>440.37</v>
      </c>
      <c r="K161" s="27">
        <v>741.41</v>
      </c>
      <c r="L161" s="27">
        <v>591.39</v>
      </c>
      <c r="M161" s="27">
        <v>590.23</v>
      </c>
      <c r="N161" s="27">
        <v>441.9</v>
      </c>
      <c r="O161" s="27">
        <v>588.98</v>
      </c>
      <c r="P161" s="27">
        <v>441.78</v>
      </c>
      <c r="Q161" s="27">
        <v>588.94000000000005</v>
      </c>
      <c r="R161" s="27">
        <v>441.82</v>
      </c>
      <c r="S161" s="27">
        <v>145.4</v>
      </c>
      <c r="T161" s="27">
        <v>145.68</v>
      </c>
      <c r="U161" s="27">
        <v>292.27999999999997</v>
      </c>
      <c r="V161" s="27">
        <v>242.95</v>
      </c>
      <c r="W161" s="27">
        <v>194.41</v>
      </c>
      <c r="X161" s="27">
        <v>292.57</v>
      </c>
      <c r="Y161" s="27">
        <v>291.72000000000003</v>
      </c>
      <c r="Z161" s="27">
        <v>145.52000000000001</v>
      </c>
      <c r="AA161" s="27">
        <v>97.11</v>
      </c>
    </row>
    <row r="162" spans="1:27">
      <c r="A162" s="19" t="s">
        <v>184</v>
      </c>
      <c r="B162" s="19" t="s">
        <v>190</v>
      </c>
      <c r="C162" s="19" t="s">
        <v>38</v>
      </c>
      <c r="D162" s="27">
        <v>48.73</v>
      </c>
      <c r="E162" s="27">
        <v>145.24</v>
      </c>
      <c r="F162" s="27">
        <v>48.73</v>
      </c>
      <c r="G162" s="27">
        <v>97.07</v>
      </c>
      <c r="H162" s="27">
        <v>194.13</v>
      </c>
      <c r="I162" s="27">
        <v>243.55</v>
      </c>
      <c r="J162" s="27">
        <v>342.02</v>
      </c>
      <c r="K162" s="27">
        <v>741.85</v>
      </c>
      <c r="L162" s="27">
        <v>640.77</v>
      </c>
      <c r="M162" s="27">
        <v>590.19000000000005</v>
      </c>
      <c r="N162" s="27">
        <v>441.86</v>
      </c>
      <c r="O162" s="27">
        <v>539.61</v>
      </c>
      <c r="P162" s="27">
        <v>490.55</v>
      </c>
      <c r="Q162" s="27">
        <v>490.59</v>
      </c>
      <c r="R162" s="27">
        <v>539.49</v>
      </c>
      <c r="S162" s="27">
        <v>48.77</v>
      </c>
      <c r="T162" s="27">
        <v>145.6</v>
      </c>
      <c r="U162" s="27">
        <v>243.31</v>
      </c>
      <c r="V162" s="27">
        <v>242.83</v>
      </c>
      <c r="W162" s="27">
        <v>194.37</v>
      </c>
      <c r="X162" s="27">
        <v>292.04000000000002</v>
      </c>
      <c r="Y162" s="27">
        <v>243.35</v>
      </c>
      <c r="Z162" s="27">
        <v>145.6</v>
      </c>
      <c r="AA162" s="27">
        <v>48.77</v>
      </c>
    </row>
    <row r="163" spans="1:27">
      <c r="A163" s="19" t="s">
        <v>184</v>
      </c>
      <c r="B163" s="19" t="s">
        <v>191</v>
      </c>
      <c r="C163" s="19" t="s">
        <v>38</v>
      </c>
      <c r="D163" s="27">
        <v>96.99</v>
      </c>
      <c r="E163" s="27">
        <v>48.73</v>
      </c>
      <c r="F163" s="27">
        <v>96.99</v>
      </c>
      <c r="G163" s="27">
        <v>97.07</v>
      </c>
      <c r="H163" s="27">
        <v>194.17</v>
      </c>
      <c r="I163" s="27">
        <v>292.27999999999997</v>
      </c>
      <c r="J163" s="27">
        <v>342.22</v>
      </c>
      <c r="K163" s="27">
        <v>740.16</v>
      </c>
      <c r="L163" s="27">
        <v>590.54999999999995</v>
      </c>
      <c r="M163" s="27">
        <v>442.26</v>
      </c>
      <c r="N163" s="27">
        <v>588.38</v>
      </c>
      <c r="O163" s="27">
        <v>441.38</v>
      </c>
      <c r="P163" s="27">
        <v>441.3</v>
      </c>
      <c r="Q163" s="27">
        <v>539.33000000000004</v>
      </c>
      <c r="R163" s="27">
        <v>490.27</v>
      </c>
      <c r="S163" s="27">
        <v>97.07</v>
      </c>
      <c r="T163" s="27">
        <v>145.6</v>
      </c>
      <c r="U163" s="27">
        <v>243.43</v>
      </c>
      <c r="V163" s="27">
        <v>242.79</v>
      </c>
      <c r="W163" s="27">
        <v>145.88</v>
      </c>
      <c r="X163" s="27">
        <v>292.32</v>
      </c>
      <c r="Y163" s="27">
        <v>243.03</v>
      </c>
      <c r="Z163" s="27">
        <v>145.47999999999999</v>
      </c>
      <c r="AA163" s="27">
        <v>48.77</v>
      </c>
    </row>
    <row r="164" spans="1:27">
      <c r="A164" s="19" t="s">
        <v>184</v>
      </c>
      <c r="B164" s="19" t="s">
        <v>192</v>
      </c>
      <c r="C164" s="19" t="s">
        <v>38</v>
      </c>
      <c r="D164" s="27">
        <v>145.19999999999999</v>
      </c>
      <c r="E164" s="27">
        <v>0.48</v>
      </c>
      <c r="F164" s="27">
        <v>145.19999999999999</v>
      </c>
      <c r="G164" s="27">
        <v>97.07</v>
      </c>
      <c r="H164" s="27">
        <v>194.05</v>
      </c>
      <c r="I164" s="27">
        <v>243.39</v>
      </c>
      <c r="J164" s="27">
        <v>292.93</v>
      </c>
      <c r="K164" s="27">
        <v>740.93</v>
      </c>
      <c r="L164" s="27">
        <v>541.70000000000005</v>
      </c>
      <c r="M164" s="27">
        <v>540.57000000000005</v>
      </c>
      <c r="N164" s="27">
        <v>490.59</v>
      </c>
      <c r="O164" s="27">
        <v>539.16999999999996</v>
      </c>
      <c r="P164" s="27">
        <v>441.22</v>
      </c>
      <c r="Q164" s="27">
        <v>441.14</v>
      </c>
      <c r="R164" s="27">
        <v>490.11</v>
      </c>
      <c r="S164" s="27">
        <v>97.07</v>
      </c>
      <c r="T164" s="27">
        <v>145.56</v>
      </c>
      <c r="U164" s="27">
        <v>243.15</v>
      </c>
      <c r="V164" s="27">
        <v>145.84</v>
      </c>
      <c r="W164" s="27">
        <v>194.29</v>
      </c>
      <c r="X164" s="27">
        <v>243.43</v>
      </c>
      <c r="Y164" s="27">
        <v>291.72000000000003</v>
      </c>
      <c r="Z164" s="27">
        <v>145.56</v>
      </c>
      <c r="AA164" s="27">
        <v>48.77</v>
      </c>
    </row>
    <row r="165" spans="1:27">
      <c r="A165" s="19" t="s">
        <v>184</v>
      </c>
      <c r="B165" s="19" t="s">
        <v>193</v>
      </c>
      <c r="C165" s="19" t="s">
        <v>38</v>
      </c>
      <c r="D165" s="27">
        <v>96.99</v>
      </c>
      <c r="E165" s="27">
        <v>48.73</v>
      </c>
      <c r="F165" s="27">
        <v>96.95</v>
      </c>
      <c r="G165" s="27">
        <v>145.32</v>
      </c>
      <c r="H165" s="27">
        <v>145.72</v>
      </c>
      <c r="I165" s="27">
        <v>292.2</v>
      </c>
      <c r="J165" s="27">
        <v>293.20999999999998</v>
      </c>
      <c r="K165" s="27">
        <v>739.64</v>
      </c>
      <c r="L165" s="27">
        <v>491.92</v>
      </c>
      <c r="M165" s="27">
        <v>540.13</v>
      </c>
      <c r="N165" s="27">
        <v>441.22</v>
      </c>
      <c r="O165" s="27">
        <v>490.11</v>
      </c>
      <c r="P165" s="27">
        <v>539.04999999999995</v>
      </c>
      <c r="Q165" s="27">
        <v>440.98</v>
      </c>
      <c r="R165" s="27">
        <v>441.1</v>
      </c>
      <c r="S165" s="27">
        <v>145.32</v>
      </c>
      <c r="T165" s="27">
        <v>145.56</v>
      </c>
      <c r="U165" s="27">
        <v>243.35</v>
      </c>
      <c r="V165" s="27">
        <v>194.25</v>
      </c>
      <c r="W165" s="27">
        <v>145.84</v>
      </c>
      <c r="X165" s="27">
        <v>292.16000000000003</v>
      </c>
      <c r="Y165" s="27">
        <v>291.39999999999998</v>
      </c>
      <c r="Z165" s="27">
        <v>48.81</v>
      </c>
      <c r="AA165" s="27">
        <v>97.07</v>
      </c>
    </row>
    <row r="166" spans="1:27">
      <c r="A166" s="19" t="s">
        <v>184</v>
      </c>
      <c r="B166" s="19" t="s">
        <v>194</v>
      </c>
      <c r="C166" s="19" t="s">
        <v>38</v>
      </c>
      <c r="D166" s="27">
        <v>96.99</v>
      </c>
      <c r="E166" s="27">
        <v>48.73</v>
      </c>
      <c r="F166" s="27">
        <v>145.24</v>
      </c>
      <c r="G166" s="27">
        <v>0.48</v>
      </c>
      <c r="H166" s="27">
        <v>242.51</v>
      </c>
      <c r="I166" s="27">
        <v>243.51</v>
      </c>
      <c r="J166" s="27">
        <v>293.08999999999997</v>
      </c>
      <c r="K166" s="27">
        <v>791.11</v>
      </c>
      <c r="L166" s="27">
        <v>591.23</v>
      </c>
      <c r="M166" s="27">
        <v>589.99</v>
      </c>
      <c r="N166" s="27">
        <v>490.83</v>
      </c>
      <c r="O166" s="27">
        <v>441.5</v>
      </c>
      <c r="P166" s="27">
        <v>539.45000000000005</v>
      </c>
      <c r="Q166" s="27">
        <v>455.87</v>
      </c>
      <c r="R166" s="27">
        <v>524.91999999999996</v>
      </c>
      <c r="S166" s="27">
        <v>48.77</v>
      </c>
      <c r="T166" s="27">
        <v>145.56</v>
      </c>
      <c r="U166" s="27">
        <v>243.27</v>
      </c>
      <c r="V166" s="27">
        <v>291.27999999999997</v>
      </c>
      <c r="W166" s="27">
        <v>145.88</v>
      </c>
      <c r="X166" s="27">
        <v>243.55</v>
      </c>
      <c r="Y166" s="27">
        <v>291.8</v>
      </c>
      <c r="Z166" s="27">
        <v>145.68</v>
      </c>
      <c r="AA166" s="27">
        <v>48.77</v>
      </c>
    </row>
    <row r="167" spans="1:27">
      <c r="A167" s="19" t="s">
        <v>184</v>
      </c>
      <c r="B167" s="19" t="s">
        <v>195</v>
      </c>
      <c r="C167" s="19" t="s">
        <v>38</v>
      </c>
      <c r="D167" s="27">
        <v>145.4</v>
      </c>
      <c r="E167" s="27">
        <v>48.73</v>
      </c>
      <c r="F167" s="27">
        <v>96.99</v>
      </c>
      <c r="G167" s="27">
        <v>96.99</v>
      </c>
      <c r="H167" s="27">
        <v>97.11</v>
      </c>
      <c r="I167" s="27">
        <v>145.6</v>
      </c>
      <c r="J167" s="27">
        <v>194.7</v>
      </c>
      <c r="K167" s="27">
        <v>439.09</v>
      </c>
      <c r="L167" s="27">
        <v>743.38</v>
      </c>
      <c r="M167" s="27">
        <v>690.99</v>
      </c>
      <c r="N167" s="27">
        <v>590.75</v>
      </c>
      <c r="O167" s="27">
        <v>491.4</v>
      </c>
      <c r="P167" s="27">
        <v>539.73</v>
      </c>
      <c r="Q167" s="27">
        <v>441.62</v>
      </c>
      <c r="R167" s="27">
        <v>539.61</v>
      </c>
      <c r="S167" s="27">
        <v>490.71</v>
      </c>
      <c r="T167" s="27">
        <v>145.36000000000001</v>
      </c>
      <c r="U167" s="27">
        <v>145.56</v>
      </c>
      <c r="V167" s="27">
        <v>194.49</v>
      </c>
      <c r="W167" s="27">
        <v>145.91999999999999</v>
      </c>
      <c r="X167" s="27">
        <v>291.36</v>
      </c>
      <c r="Y167" s="27">
        <v>194.78</v>
      </c>
      <c r="Z167" s="27">
        <v>243.67</v>
      </c>
      <c r="AA167" s="27">
        <v>194.13</v>
      </c>
    </row>
    <row r="168" spans="1:27">
      <c r="A168" s="19" t="s">
        <v>184</v>
      </c>
      <c r="B168" s="19" t="s">
        <v>196</v>
      </c>
      <c r="C168" s="19" t="s">
        <v>38</v>
      </c>
      <c r="D168" s="27">
        <v>145.4</v>
      </c>
      <c r="E168" s="27">
        <v>145.28</v>
      </c>
      <c r="F168" s="27">
        <v>0.48</v>
      </c>
      <c r="G168" s="27">
        <v>145.24</v>
      </c>
      <c r="H168" s="27">
        <v>145.4</v>
      </c>
      <c r="I168" s="27">
        <v>97.39</v>
      </c>
      <c r="J168" s="27">
        <v>292.12</v>
      </c>
      <c r="K168" s="27">
        <v>391.2</v>
      </c>
      <c r="L168" s="27">
        <v>792.47</v>
      </c>
      <c r="M168" s="27">
        <v>592.12</v>
      </c>
      <c r="N168" s="27">
        <v>640.01</v>
      </c>
      <c r="O168" s="27">
        <v>539.49</v>
      </c>
      <c r="P168" s="27">
        <v>491.84</v>
      </c>
      <c r="Q168" s="27">
        <v>572.28</v>
      </c>
      <c r="R168" s="27">
        <v>458.32</v>
      </c>
      <c r="S168" s="27">
        <v>588.9</v>
      </c>
      <c r="T168" s="27">
        <v>0.48</v>
      </c>
      <c r="U168" s="27">
        <v>194.05</v>
      </c>
      <c r="V168" s="27">
        <v>292.08</v>
      </c>
      <c r="W168" s="27">
        <v>194.45</v>
      </c>
      <c r="X168" s="27">
        <v>194.41</v>
      </c>
      <c r="Y168" s="27">
        <v>340.9</v>
      </c>
      <c r="Z168" s="27">
        <v>194.94</v>
      </c>
      <c r="AA168" s="27">
        <v>145.63999999999999</v>
      </c>
    </row>
    <row r="169" spans="1:27">
      <c r="A169" s="19" t="s">
        <v>184</v>
      </c>
      <c r="B169" s="19" t="s">
        <v>197</v>
      </c>
      <c r="C169" s="19" t="s">
        <v>38</v>
      </c>
      <c r="D169" s="27">
        <v>96.99</v>
      </c>
      <c r="E169" s="27">
        <v>48.73</v>
      </c>
      <c r="F169" s="27">
        <v>96.99</v>
      </c>
      <c r="G169" s="27">
        <v>145.32</v>
      </c>
      <c r="H169" s="27">
        <v>145.63999999999999</v>
      </c>
      <c r="I169" s="27">
        <v>243.43</v>
      </c>
      <c r="J169" s="27">
        <v>292.93</v>
      </c>
      <c r="K169" s="27">
        <v>741.01</v>
      </c>
      <c r="L169" s="27">
        <v>640.16999999999996</v>
      </c>
      <c r="M169" s="27">
        <v>442.38</v>
      </c>
      <c r="N169" s="27">
        <v>588.58000000000004</v>
      </c>
      <c r="O169" s="27">
        <v>441.3</v>
      </c>
      <c r="P169" s="27">
        <v>441.18</v>
      </c>
      <c r="Q169" s="27">
        <v>539.16999999999996</v>
      </c>
      <c r="R169" s="27">
        <v>490.19</v>
      </c>
      <c r="S169" s="27">
        <v>97.07</v>
      </c>
      <c r="T169" s="27">
        <v>97.23</v>
      </c>
      <c r="U169" s="27">
        <v>194.62</v>
      </c>
      <c r="V169" s="27">
        <v>291.2</v>
      </c>
      <c r="W169" s="27">
        <v>145.84</v>
      </c>
      <c r="X169" s="27">
        <v>243.47</v>
      </c>
      <c r="Y169" s="27">
        <v>243.23</v>
      </c>
      <c r="Z169" s="27">
        <v>97.23</v>
      </c>
      <c r="AA169" s="27">
        <v>145.36000000000001</v>
      </c>
    </row>
    <row r="170" spans="1:27">
      <c r="A170" s="19" t="s">
        <v>184</v>
      </c>
      <c r="B170" s="19" t="s">
        <v>186</v>
      </c>
      <c r="C170" s="19" t="s">
        <v>39</v>
      </c>
      <c r="D170" s="27">
        <v>113.2</v>
      </c>
      <c r="E170" s="27">
        <v>64.83</v>
      </c>
      <c r="F170" s="27">
        <v>80.930000000000007</v>
      </c>
      <c r="G170" s="27">
        <v>96.99</v>
      </c>
      <c r="H170" s="27">
        <v>113.2</v>
      </c>
      <c r="I170" s="27">
        <v>145.56</v>
      </c>
      <c r="J170" s="27">
        <v>194.29</v>
      </c>
      <c r="K170" s="27">
        <v>325.16000000000003</v>
      </c>
      <c r="L170" s="27">
        <v>844.94</v>
      </c>
      <c r="M170" s="27">
        <v>708.77</v>
      </c>
      <c r="N170" s="27">
        <v>640.92999999999995</v>
      </c>
      <c r="O170" s="27">
        <v>574.04999999999995</v>
      </c>
      <c r="P170" s="27">
        <v>512.39</v>
      </c>
      <c r="Q170" s="27">
        <v>551.04999999999995</v>
      </c>
      <c r="R170" s="27">
        <v>508.46</v>
      </c>
      <c r="S170" s="27">
        <v>539.33000000000004</v>
      </c>
      <c r="T170" s="27">
        <v>113.2</v>
      </c>
      <c r="U170" s="27">
        <v>122.6</v>
      </c>
      <c r="V170" s="27">
        <v>184.78</v>
      </c>
      <c r="W170" s="27">
        <v>210.63</v>
      </c>
      <c r="X170" s="27">
        <v>226.77</v>
      </c>
      <c r="Y170" s="27">
        <v>210.67</v>
      </c>
      <c r="Z170" s="27">
        <v>308.89999999999998</v>
      </c>
      <c r="AA170" s="27">
        <v>226.61</v>
      </c>
    </row>
    <row r="171" spans="1:27">
      <c r="A171" s="19" t="s">
        <v>184</v>
      </c>
      <c r="B171" s="19" t="s">
        <v>187</v>
      </c>
      <c r="C171" s="19" t="s">
        <v>39</v>
      </c>
      <c r="D171" s="27">
        <v>127.29</v>
      </c>
      <c r="E171" s="27">
        <v>90.97</v>
      </c>
      <c r="F171" s="27">
        <v>72.86</v>
      </c>
      <c r="G171" s="27">
        <v>109.07</v>
      </c>
      <c r="H171" s="27">
        <v>101.72</v>
      </c>
      <c r="I171" s="27">
        <v>116.78</v>
      </c>
      <c r="J171" s="27">
        <v>218.54</v>
      </c>
      <c r="K171" s="27">
        <v>329.22</v>
      </c>
      <c r="L171" s="27">
        <v>857.46</v>
      </c>
      <c r="M171" s="27">
        <v>741.81</v>
      </c>
      <c r="N171" s="27">
        <v>598.70000000000005</v>
      </c>
      <c r="O171" s="27">
        <v>583.48</v>
      </c>
      <c r="P171" s="27">
        <v>478.83</v>
      </c>
      <c r="Q171" s="27">
        <v>570.76</v>
      </c>
      <c r="R171" s="27">
        <v>533.95000000000005</v>
      </c>
      <c r="S171" s="27">
        <v>515.6</v>
      </c>
      <c r="T171" s="27">
        <v>109.19</v>
      </c>
      <c r="U171" s="27">
        <v>145.56</v>
      </c>
      <c r="V171" s="27">
        <v>163.87</v>
      </c>
      <c r="W171" s="27">
        <v>236.93</v>
      </c>
      <c r="X171" s="27">
        <v>200.52</v>
      </c>
      <c r="Y171" s="27">
        <v>236.93</v>
      </c>
      <c r="Z171" s="27">
        <v>329.22</v>
      </c>
      <c r="AA171" s="27">
        <v>182.21</v>
      </c>
    </row>
    <row r="172" spans="1:27">
      <c r="A172" s="19" t="s">
        <v>184</v>
      </c>
      <c r="B172" s="19" t="s">
        <v>188</v>
      </c>
      <c r="C172" s="19" t="s">
        <v>39</v>
      </c>
      <c r="D172" s="27">
        <v>72.900000000000006</v>
      </c>
      <c r="E172" s="27">
        <v>127.17</v>
      </c>
      <c r="F172" s="27">
        <v>42.35</v>
      </c>
      <c r="G172" s="27">
        <v>121.55</v>
      </c>
      <c r="H172" s="27">
        <v>145.44</v>
      </c>
      <c r="I172" s="27">
        <v>163.95</v>
      </c>
      <c r="J172" s="27">
        <v>274.10000000000002</v>
      </c>
      <c r="K172" s="27">
        <v>631.46</v>
      </c>
      <c r="L172" s="27">
        <v>761.88</v>
      </c>
      <c r="M172" s="27">
        <v>684.81</v>
      </c>
      <c r="N172" s="27">
        <v>572.36</v>
      </c>
      <c r="O172" s="27">
        <v>552.82000000000005</v>
      </c>
      <c r="P172" s="27">
        <v>515.52</v>
      </c>
      <c r="Q172" s="27">
        <v>515.44000000000005</v>
      </c>
      <c r="R172" s="27">
        <v>515.48</v>
      </c>
      <c r="S172" s="27">
        <v>257.16000000000003</v>
      </c>
      <c r="T172" s="27">
        <v>145.47999999999999</v>
      </c>
      <c r="U172" s="27">
        <v>181.93</v>
      </c>
      <c r="V172" s="27">
        <v>164.07</v>
      </c>
      <c r="W172" s="27">
        <v>236.89</v>
      </c>
      <c r="X172" s="27">
        <v>200.52</v>
      </c>
      <c r="Y172" s="27">
        <v>274.10000000000002</v>
      </c>
      <c r="Z172" s="27">
        <v>273.66000000000003</v>
      </c>
      <c r="AA172" s="27">
        <v>127.5</v>
      </c>
    </row>
    <row r="173" spans="1:27">
      <c r="A173" s="19" t="s">
        <v>184</v>
      </c>
      <c r="B173" s="19" t="s">
        <v>189</v>
      </c>
      <c r="C173" s="19" t="s">
        <v>39</v>
      </c>
      <c r="D173" s="27">
        <v>87.35</v>
      </c>
      <c r="E173" s="27">
        <v>87.35</v>
      </c>
      <c r="F173" s="27">
        <v>58.41</v>
      </c>
      <c r="G173" s="27">
        <v>138.21</v>
      </c>
      <c r="H173" s="27">
        <v>138.16999999999999</v>
      </c>
      <c r="I173" s="27">
        <v>160.33000000000001</v>
      </c>
      <c r="J173" s="27">
        <v>321.75</v>
      </c>
      <c r="K173" s="27">
        <v>847.87</v>
      </c>
      <c r="L173" s="27">
        <v>712.75</v>
      </c>
      <c r="M173" s="27">
        <v>591.27</v>
      </c>
      <c r="N173" s="27">
        <v>560.44000000000005</v>
      </c>
      <c r="O173" s="27">
        <v>500.79</v>
      </c>
      <c r="P173" s="27">
        <v>507.33</v>
      </c>
      <c r="Q173" s="27">
        <v>523.15</v>
      </c>
      <c r="R173" s="27">
        <v>500.55</v>
      </c>
      <c r="S173" s="27">
        <v>101.92</v>
      </c>
      <c r="T173" s="27">
        <v>131.03</v>
      </c>
      <c r="U173" s="27">
        <v>160.16999999999999</v>
      </c>
      <c r="V173" s="27">
        <v>218.66</v>
      </c>
      <c r="W173" s="27">
        <v>218.66</v>
      </c>
      <c r="X173" s="27">
        <v>202.48</v>
      </c>
      <c r="Y173" s="27">
        <v>308.77999999999997</v>
      </c>
      <c r="Z173" s="27">
        <v>218.46</v>
      </c>
      <c r="AA173" s="27">
        <v>101.92</v>
      </c>
    </row>
    <row r="174" spans="1:27">
      <c r="A174" s="19" t="s">
        <v>184</v>
      </c>
      <c r="B174" s="19" t="s">
        <v>190</v>
      </c>
      <c r="C174" s="19" t="s">
        <v>39</v>
      </c>
      <c r="D174" s="27">
        <v>127.13</v>
      </c>
      <c r="E174" s="27">
        <v>54.76</v>
      </c>
      <c r="F174" s="27">
        <v>90.97</v>
      </c>
      <c r="G174" s="27">
        <v>109.15</v>
      </c>
      <c r="H174" s="27">
        <v>145.52000000000001</v>
      </c>
      <c r="I174" s="27">
        <v>182.09</v>
      </c>
      <c r="J174" s="27">
        <v>292.39999999999998</v>
      </c>
      <c r="K174" s="27">
        <v>762.68</v>
      </c>
      <c r="L174" s="27">
        <v>703.55</v>
      </c>
      <c r="M174" s="27">
        <v>590.87</v>
      </c>
      <c r="N174" s="27">
        <v>534.47</v>
      </c>
      <c r="O174" s="27">
        <v>502.19</v>
      </c>
      <c r="P174" s="27">
        <v>491.15</v>
      </c>
      <c r="Q174" s="27">
        <v>478.23</v>
      </c>
      <c r="R174" s="27">
        <v>533.39</v>
      </c>
      <c r="S174" s="27">
        <v>72.94</v>
      </c>
      <c r="T174" s="27">
        <v>127.38</v>
      </c>
      <c r="U174" s="27">
        <v>163.79</v>
      </c>
      <c r="V174" s="27">
        <v>236.77</v>
      </c>
      <c r="W174" s="27">
        <v>182.25</v>
      </c>
      <c r="X174" s="27">
        <v>200.16</v>
      </c>
      <c r="Y174" s="27">
        <v>292.69</v>
      </c>
      <c r="Z174" s="27">
        <v>200.24</v>
      </c>
      <c r="AA174" s="27">
        <v>72.94</v>
      </c>
    </row>
    <row r="175" spans="1:27">
      <c r="A175" s="19" t="s">
        <v>184</v>
      </c>
      <c r="B175" s="19" t="s">
        <v>191</v>
      </c>
      <c r="C175" s="19" t="s">
        <v>39</v>
      </c>
      <c r="D175" s="27">
        <v>54.76</v>
      </c>
      <c r="E175" s="27">
        <v>90.97</v>
      </c>
      <c r="F175" s="27">
        <v>72.86</v>
      </c>
      <c r="G175" s="27">
        <v>91.05</v>
      </c>
      <c r="H175" s="27">
        <v>127.38</v>
      </c>
      <c r="I175" s="27">
        <v>182.05</v>
      </c>
      <c r="J175" s="27">
        <v>292.27999999999997</v>
      </c>
      <c r="K175" s="27">
        <v>780.63</v>
      </c>
      <c r="L175" s="27">
        <v>666.1</v>
      </c>
      <c r="M175" s="27">
        <v>572.08000000000004</v>
      </c>
      <c r="N175" s="27">
        <v>515.76</v>
      </c>
      <c r="O175" s="27">
        <v>496.45</v>
      </c>
      <c r="P175" s="27">
        <v>478.07</v>
      </c>
      <c r="Q175" s="27">
        <v>477.95</v>
      </c>
      <c r="R175" s="27">
        <v>496.37</v>
      </c>
      <c r="S175" s="27">
        <v>91.01</v>
      </c>
      <c r="T175" s="27">
        <v>145.47999999999999</v>
      </c>
      <c r="U175" s="27">
        <v>145.6</v>
      </c>
      <c r="V175" s="27">
        <v>200.36</v>
      </c>
      <c r="W175" s="27">
        <v>182.21</v>
      </c>
      <c r="X175" s="27">
        <v>200.4</v>
      </c>
      <c r="Y175" s="27">
        <v>292.27999999999997</v>
      </c>
      <c r="Z175" s="27">
        <v>182.05</v>
      </c>
      <c r="AA175" s="27">
        <v>109.11</v>
      </c>
    </row>
    <row r="176" spans="1:27">
      <c r="A176" s="19" t="s">
        <v>184</v>
      </c>
      <c r="B176" s="19" t="s">
        <v>192</v>
      </c>
      <c r="C176" s="19" t="s">
        <v>39</v>
      </c>
      <c r="D176" s="27">
        <v>43.92</v>
      </c>
      <c r="E176" s="27">
        <v>101.8</v>
      </c>
      <c r="F176" s="27">
        <v>72.86</v>
      </c>
      <c r="G176" s="27">
        <v>101.88</v>
      </c>
      <c r="H176" s="27">
        <v>145.47999999999999</v>
      </c>
      <c r="I176" s="27">
        <v>145.72</v>
      </c>
      <c r="J176" s="27">
        <v>292.2</v>
      </c>
      <c r="K176" s="27">
        <v>754.98</v>
      </c>
      <c r="L176" s="27">
        <v>639.08000000000004</v>
      </c>
      <c r="M176" s="27">
        <v>560.76</v>
      </c>
      <c r="N176" s="27">
        <v>545.03</v>
      </c>
      <c r="O176" s="27">
        <v>455.91</v>
      </c>
      <c r="P176" s="27">
        <v>470.52</v>
      </c>
      <c r="Q176" s="27">
        <v>499.87</v>
      </c>
      <c r="R176" s="27">
        <v>482.12</v>
      </c>
      <c r="S176" s="27">
        <v>75.95</v>
      </c>
      <c r="T176" s="27">
        <v>116.46</v>
      </c>
      <c r="U176" s="27">
        <v>145.56</v>
      </c>
      <c r="V176" s="27">
        <v>203.97</v>
      </c>
      <c r="W176" s="27">
        <v>203.97</v>
      </c>
      <c r="X176" s="27">
        <v>174.9</v>
      </c>
      <c r="Y176" s="27">
        <v>292.2</v>
      </c>
      <c r="Z176" s="27">
        <v>160.25</v>
      </c>
      <c r="AA176" s="27">
        <v>116.38</v>
      </c>
    </row>
    <row r="177" spans="1:27">
      <c r="A177" s="19" t="s">
        <v>184</v>
      </c>
      <c r="B177" s="19" t="s">
        <v>193</v>
      </c>
      <c r="C177" s="19" t="s">
        <v>39</v>
      </c>
      <c r="D177" s="27">
        <v>145.19999999999999</v>
      </c>
      <c r="E177" s="27">
        <v>0.48</v>
      </c>
      <c r="F177" s="27">
        <v>145.19999999999999</v>
      </c>
      <c r="G177" s="27">
        <v>36.69</v>
      </c>
      <c r="H177" s="27">
        <v>109.23</v>
      </c>
      <c r="I177" s="27">
        <v>182.01</v>
      </c>
      <c r="J177" s="27">
        <v>292.2</v>
      </c>
      <c r="K177" s="27">
        <v>742.89</v>
      </c>
      <c r="L177" s="27">
        <v>702.59</v>
      </c>
      <c r="M177" s="27">
        <v>516.49</v>
      </c>
      <c r="N177" s="27">
        <v>515.55999999999995</v>
      </c>
      <c r="O177" s="27">
        <v>477.91</v>
      </c>
      <c r="P177" s="27">
        <v>459.44</v>
      </c>
      <c r="Q177" s="27">
        <v>532.86</v>
      </c>
      <c r="R177" s="27">
        <v>441.1</v>
      </c>
      <c r="S177" s="27">
        <v>109.11</v>
      </c>
      <c r="T177" s="27">
        <v>91.09</v>
      </c>
      <c r="U177" s="27">
        <v>143.38999999999999</v>
      </c>
      <c r="V177" s="27">
        <v>238.85</v>
      </c>
      <c r="W177" s="27">
        <v>145.84</v>
      </c>
      <c r="X177" s="27">
        <v>182.17</v>
      </c>
      <c r="Y177" s="27">
        <v>292.2</v>
      </c>
      <c r="Z177" s="27">
        <v>163.87</v>
      </c>
      <c r="AA177" s="27">
        <v>91.01</v>
      </c>
    </row>
    <row r="178" spans="1:27">
      <c r="A178" s="19" t="s">
        <v>184</v>
      </c>
      <c r="B178" s="19" t="s">
        <v>194</v>
      </c>
      <c r="C178" s="19" t="s">
        <v>39</v>
      </c>
      <c r="D178" s="27">
        <v>113.04</v>
      </c>
      <c r="E178" s="27">
        <v>48.73</v>
      </c>
      <c r="F178" s="27">
        <v>96.99</v>
      </c>
      <c r="G178" s="27">
        <v>113.16</v>
      </c>
      <c r="H178" s="27">
        <v>97.15</v>
      </c>
      <c r="I178" s="27">
        <v>210.31</v>
      </c>
      <c r="J178" s="27">
        <v>308.54000000000002</v>
      </c>
      <c r="K178" s="27">
        <v>756.54</v>
      </c>
      <c r="L178" s="27">
        <v>674.73</v>
      </c>
      <c r="M178" s="27">
        <v>573.37</v>
      </c>
      <c r="N178" s="27">
        <v>528.41</v>
      </c>
      <c r="O178" s="27">
        <v>490.43</v>
      </c>
      <c r="P178" s="27">
        <v>490.39</v>
      </c>
      <c r="Q178" s="27">
        <v>490.31</v>
      </c>
      <c r="R178" s="27">
        <v>490.35</v>
      </c>
      <c r="S178" s="27">
        <v>97.07</v>
      </c>
      <c r="T178" s="27">
        <v>113.24</v>
      </c>
      <c r="U178" s="27">
        <v>161.74</v>
      </c>
      <c r="V178" s="27">
        <v>210.47</v>
      </c>
      <c r="W178" s="27">
        <v>210.47</v>
      </c>
      <c r="X178" s="27">
        <v>178.2</v>
      </c>
      <c r="Y178" s="27">
        <v>292.32</v>
      </c>
      <c r="Z178" s="27">
        <v>210.31</v>
      </c>
      <c r="AA178" s="27">
        <v>64.87</v>
      </c>
    </row>
    <row r="179" spans="1:27">
      <c r="A179" s="19" t="s">
        <v>184</v>
      </c>
      <c r="B179" s="19" t="s">
        <v>195</v>
      </c>
      <c r="C179" s="19" t="s">
        <v>39</v>
      </c>
      <c r="D179" s="27">
        <v>127.25</v>
      </c>
      <c r="E179" s="27">
        <v>72.86</v>
      </c>
      <c r="F179" s="27">
        <v>72.86</v>
      </c>
      <c r="G179" s="27">
        <v>91.01</v>
      </c>
      <c r="H179" s="27">
        <v>109.19</v>
      </c>
      <c r="I179" s="27">
        <v>127.46</v>
      </c>
      <c r="J179" s="27">
        <v>236.93</v>
      </c>
      <c r="K179" s="27">
        <v>423.99</v>
      </c>
      <c r="L179" s="27">
        <v>780.83</v>
      </c>
      <c r="M179" s="27">
        <v>647.87</v>
      </c>
      <c r="N179" s="27">
        <v>590.75</v>
      </c>
      <c r="O179" s="27">
        <v>552.82000000000005</v>
      </c>
      <c r="P179" s="27">
        <v>515.16</v>
      </c>
      <c r="Q179" s="27">
        <v>515.08000000000004</v>
      </c>
      <c r="R179" s="27">
        <v>459.96</v>
      </c>
      <c r="S179" s="27">
        <v>441.38</v>
      </c>
      <c r="T179" s="27">
        <v>91.09</v>
      </c>
      <c r="U179" s="27">
        <v>127.42</v>
      </c>
      <c r="V179" s="27">
        <v>182.01</v>
      </c>
      <c r="W179" s="27">
        <v>236.81</v>
      </c>
      <c r="X179" s="27">
        <v>145.91999999999999</v>
      </c>
      <c r="Y179" s="27">
        <v>280.92</v>
      </c>
      <c r="Z179" s="27">
        <v>302.92</v>
      </c>
      <c r="AA179" s="27">
        <v>109.47</v>
      </c>
    </row>
    <row r="180" spans="1:27">
      <c r="A180" s="19" t="s">
        <v>184</v>
      </c>
      <c r="B180" s="19" t="s">
        <v>196</v>
      </c>
      <c r="C180" s="19" t="s">
        <v>39</v>
      </c>
      <c r="D180" s="27">
        <v>116.42</v>
      </c>
      <c r="E180" s="27">
        <v>72.86</v>
      </c>
      <c r="F180" s="27">
        <v>87.35</v>
      </c>
      <c r="G180" s="27">
        <v>101.8</v>
      </c>
      <c r="H180" s="27">
        <v>87.43</v>
      </c>
      <c r="I180" s="27">
        <v>145.56</v>
      </c>
      <c r="J180" s="27">
        <v>203.97</v>
      </c>
      <c r="K180" s="27">
        <v>321.79000000000002</v>
      </c>
      <c r="L180" s="27">
        <v>804.72</v>
      </c>
      <c r="M180" s="27">
        <v>726.56</v>
      </c>
      <c r="N180" s="27">
        <v>606.21</v>
      </c>
      <c r="O180" s="27">
        <v>575.46</v>
      </c>
      <c r="P180" s="27">
        <v>515.44000000000005</v>
      </c>
      <c r="Q180" s="27">
        <v>515.32000000000005</v>
      </c>
      <c r="R180" s="27">
        <v>515.36</v>
      </c>
      <c r="S180" s="27">
        <v>515.36</v>
      </c>
      <c r="T180" s="27">
        <v>101.92</v>
      </c>
      <c r="U180" s="27">
        <v>145.52000000000001</v>
      </c>
      <c r="V180" s="27">
        <v>145.68</v>
      </c>
      <c r="W180" s="27">
        <v>247.77</v>
      </c>
      <c r="X180" s="27">
        <v>189.56</v>
      </c>
      <c r="Y180" s="27">
        <v>247.81</v>
      </c>
      <c r="Z180" s="27">
        <v>292.57</v>
      </c>
      <c r="AA180" s="27">
        <v>174.9</v>
      </c>
    </row>
    <row r="181" spans="1:27">
      <c r="A181" s="19" t="s">
        <v>184</v>
      </c>
      <c r="B181" s="19" t="s">
        <v>197</v>
      </c>
      <c r="C181" s="19" t="s">
        <v>39</v>
      </c>
      <c r="D181" s="27">
        <v>80.89</v>
      </c>
      <c r="E181" s="27">
        <v>64.83</v>
      </c>
      <c r="F181" s="27">
        <v>80.89</v>
      </c>
      <c r="G181" s="27">
        <v>97.07</v>
      </c>
      <c r="H181" s="27">
        <v>145.47999999999999</v>
      </c>
      <c r="I181" s="27">
        <v>145.72</v>
      </c>
      <c r="J181" s="27">
        <v>292.24</v>
      </c>
      <c r="K181" s="27">
        <v>781.47</v>
      </c>
      <c r="L181" s="27">
        <v>635.95000000000005</v>
      </c>
      <c r="M181" s="27">
        <v>573.97</v>
      </c>
      <c r="N181" s="27">
        <v>523.83000000000004</v>
      </c>
      <c r="O181" s="27">
        <v>491.76</v>
      </c>
      <c r="P181" s="27">
        <v>472.33</v>
      </c>
      <c r="Q181" s="27">
        <v>441.18</v>
      </c>
      <c r="R181" s="27">
        <v>506.49</v>
      </c>
      <c r="S181" s="27">
        <v>80.97</v>
      </c>
      <c r="T181" s="27">
        <v>145.44</v>
      </c>
      <c r="U181" s="27">
        <v>145.6</v>
      </c>
      <c r="V181" s="27">
        <v>178.16</v>
      </c>
      <c r="W181" s="27">
        <v>226.57</v>
      </c>
      <c r="X181" s="27">
        <v>178.16</v>
      </c>
      <c r="Y181" s="27">
        <v>292.24</v>
      </c>
      <c r="Z181" s="27">
        <v>145.72</v>
      </c>
      <c r="AA181" s="27">
        <v>129.26</v>
      </c>
    </row>
    <row r="182" spans="1:27">
      <c r="A182" s="19" t="s">
        <v>185</v>
      </c>
      <c r="B182" s="19" t="s">
        <v>186</v>
      </c>
      <c r="C182" s="19" t="s">
        <v>37</v>
      </c>
      <c r="D182" s="27">
        <v>814.23</v>
      </c>
      <c r="E182" s="27">
        <v>833.26</v>
      </c>
      <c r="F182" s="27">
        <v>802.03</v>
      </c>
      <c r="G182" s="27">
        <v>811.78</v>
      </c>
      <c r="H182" s="27">
        <v>862.92</v>
      </c>
      <c r="I182" s="27">
        <v>984.36</v>
      </c>
      <c r="J182" s="27">
        <v>1228.1500000000001</v>
      </c>
      <c r="K182" s="27">
        <v>1340.95</v>
      </c>
      <c r="L182" s="27">
        <v>1410.44</v>
      </c>
      <c r="M182" s="27">
        <v>1244.3699999999999</v>
      </c>
      <c r="N182" s="27">
        <v>1075.8800000000001</v>
      </c>
      <c r="O182" s="27">
        <v>1019.24</v>
      </c>
      <c r="P182" s="27">
        <v>991.22</v>
      </c>
      <c r="Q182" s="27">
        <v>946.98</v>
      </c>
      <c r="R182" s="27">
        <v>940.68</v>
      </c>
      <c r="S182" s="27">
        <v>947.55</v>
      </c>
      <c r="T182" s="27">
        <v>558.79999999999995</v>
      </c>
      <c r="U182" s="27">
        <v>638.20000000000005</v>
      </c>
      <c r="V182" s="27">
        <v>1022.89</v>
      </c>
      <c r="W182" s="27">
        <v>1126.6300000000001</v>
      </c>
      <c r="X182" s="27">
        <v>1214.06</v>
      </c>
      <c r="Y182" s="27">
        <v>1319.23</v>
      </c>
      <c r="Z182" s="27">
        <v>1142.1600000000001</v>
      </c>
      <c r="AA182" s="27">
        <v>903.31</v>
      </c>
    </row>
    <row r="183" spans="1:27">
      <c r="A183" s="19" t="s">
        <v>185</v>
      </c>
      <c r="B183" s="19" t="s">
        <v>187</v>
      </c>
      <c r="C183" s="19" t="s">
        <v>37</v>
      </c>
      <c r="D183" s="27">
        <v>676.98</v>
      </c>
      <c r="E183" s="27">
        <v>653.94000000000005</v>
      </c>
      <c r="F183" s="27">
        <v>657.63</v>
      </c>
      <c r="G183" s="27">
        <v>655.62</v>
      </c>
      <c r="H183" s="27">
        <v>692.76</v>
      </c>
      <c r="I183" s="27">
        <v>801.82</v>
      </c>
      <c r="J183" s="27">
        <v>1091.26</v>
      </c>
      <c r="K183" s="27">
        <v>1191.42</v>
      </c>
      <c r="L183" s="27">
        <v>1320.52</v>
      </c>
      <c r="M183" s="27">
        <v>1189.97</v>
      </c>
      <c r="N183" s="27">
        <v>1043.4100000000001</v>
      </c>
      <c r="O183" s="27">
        <v>968.34</v>
      </c>
      <c r="P183" s="27">
        <v>977.81</v>
      </c>
      <c r="Q183" s="27">
        <v>951.12</v>
      </c>
      <c r="R183" s="27">
        <v>959.03</v>
      </c>
      <c r="S183" s="27">
        <v>976.25</v>
      </c>
      <c r="T183" s="27">
        <v>562.77</v>
      </c>
      <c r="U183" s="27">
        <v>609.74</v>
      </c>
      <c r="V183" s="27">
        <v>965.29</v>
      </c>
      <c r="W183" s="27">
        <v>1041.32</v>
      </c>
      <c r="X183" s="27">
        <v>1142.04</v>
      </c>
      <c r="Y183" s="27">
        <v>1228.55</v>
      </c>
      <c r="Z183" s="27">
        <v>1041.72</v>
      </c>
      <c r="AA183" s="27">
        <v>763.41</v>
      </c>
    </row>
    <row r="184" spans="1:27">
      <c r="A184" s="19" t="s">
        <v>185</v>
      </c>
      <c r="B184" s="19" t="s">
        <v>188</v>
      </c>
      <c r="C184" s="19" t="s">
        <v>37</v>
      </c>
      <c r="D184" s="27">
        <v>716.36</v>
      </c>
      <c r="E184" s="27">
        <v>665.74</v>
      </c>
      <c r="F184" s="27">
        <v>636.66999999999996</v>
      </c>
      <c r="G184" s="27">
        <v>708.09</v>
      </c>
      <c r="H184" s="27">
        <v>771.48</v>
      </c>
      <c r="I184" s="27">
        <v>1041.6400000000001</v>
      </c>
      <c r="J184" s="27">
        <v>1157.6199999999999</v>
      </c>
      <c r="K184" s="27">
        <v>1309</v>
      </c>
      <c r="L184" s="27">
        <v>1196.68</v>
      </c>
      <c r="M184" s="27">
        <v>1087.3699999999999</v>
      </c>
      <c r="N184" s="27">
        <v>1014.3</v>
      </c>
      <c r="O184" s="27">
        <v>934.66</v>
      </c>
      <c r="P184" s="27">
        <v>991.42</v>
      </c>
      <c r="Q184" s="27">
        <v>927.23</v>
      </c>
      <c r="R184" s="27">
        <v>971.59</v>
      </c>
      <c r="S184" s="27">
        <v>678.18</v>
      </c>
      <c r="T184" s="27">
        <v>574.25</v>
      </c>
      <c r="U184" s="27">
        <v>861.16</v>
      </c>
      <c r="V184" s="27">
        <v>1008.52</v>
      </c>
      <c r="W184" s="27">
        <v>1178.05</v>
      </c>
      <c r="X184" s="27">
        <v>1253</v>
      </c>
      <c r="Y184" s="27">
        <v>1161.8699999999999</v>
      </c>
      <c r="Z184" s="27">
        <v>888.61</v>
      </c>
      <c r="AA184" s="27">
        <v>702.19</v>
      </c>
    </row>
    <row r="185" spans="1:27">
      <c r="A185" s="19" t="s">
        <v>185</v>
      </c>
      <c r="B185" s="19" t="s">
        <v>189</v>
      </c>
      <c r="C185" s="19" t="s">
        <v>37</v>
      </c>
      <c r="D185" s="27">
        <v>642.38</v>
      </c>
      <c r="E185" s="27">
        <v>619.49</v>
      </c>
      <c r="F185" s="27">
        <v>618.01</v>
      </c>
      <c r="G185" s="27">
        <v>671.32</v>
      </c>
      <c r="H185" s="27">
        <v>813.39</v>
      </c>
      <c r="I185" s="27">
        <v>1068.98</v>
      </c>
      <c r="J185" s="27">
        <v>1153.24</v>
      </c>
      <c r="K185" s="27">
        <v>1219.2</v>
      </c>
      <c r="L185" s="27">
        <v>1123.01</v>
      </c>
      <c r="M185" s="27">
        <v>996.92</v>
      </c>
      <c r="N185" s="27">
        <v>951.16</v>
      </c>
      <c r="O185" s="27">
        <v>946.82</v>
      </c>
      <c r="P185" s="27">
        <v>954.09</v>
      </c>
      <c r="Q185" s="27">
        <v>934.74</v>
      </c>
      <c r="R185" s="27">
        <v>948.43</v>
      </c>
      <c r="S185" s="27">
        <v>556.95000000000005</v>
      </c>
      <c r="T185" s="27">
        <v>616.12</v>
      </c>
      <c r="U185" s="27">
        <v>945.86</v>
      </c>
      <c r="V185" s="27">
        <v>1019.72</v>
      </c>
      <c r="W185" s="27">
        <v>1155.6500000000001</v>
      </c>
      <c r="X185" s="27">
        <v>1206.8699999999999</v>
      </c>
      <c r="Y185" s="27">
        <v>1010.61</v>
      </c>
      <c r="Z185" s="27">
        <v>750.4</v>
      </c>
      <c r="AA185" s="27">
        <v>677.66</v>
      </c>
    </row>
    <row r="186" spans="1:27">
      <c r="A186" s="19" t="s">
        <v>185</v>
      </c>
      <c r="B186" s="19" t="s">
        <v>190</v>
      </c>
      <c r="C186" s="19" t="s">
        <v>37</v>
      </c>
      <c r="D186" s="27">
        <v>614.88</v>
      </c>
      <c r="E186" s="27">
        <v>567.30999999999995</v>
      </c>
      <c r="F186" s="27">
        <v>568.79</v>
      </c>
      <c r="G186" s="27">
        <v>621.22</v>
      </c>
      <c r="H186" s="27">
        <v>719.65</v>
      </c>
      <c r="I186" s="27">
        <v>967.86</v>
      </c>
      <c r="J186" s="27">
        <v>1098.28</v>
      </c>
      <c r="K186" s="27">
        <v>1173.07</v>
      </c>
      <c r="L186" s="27">
        <v>1128.3900000000001</v>
      </c>
      <c r="M186" s="27">
        <v>997.56</v>
      </c>
      <c r="N186" s="27">
        <v>950.72</v>
      </c>
      <c r="O186" s="27">
        <v>982.79</v>
      </c>
      <c r="P186" s="27">
        <v>979.78</v>
      </c>
      <c r="Q186" s="27">
        <v>964.41</v>
      </c>
      <c r="R186" s="27">
        <v>970.51</v>
      </c>
      <c r="S186" s="27">
        <v>583.48</v>
      </c>
      <c r="T186" s="27">
        <v>609.46</v>
      </c>
      <c r="U186" s="27">
        <v>912.38</v>
      </c>
      <c r="V186" s="27">
        <v>1015.59</v>
      </c>
      <c r="W186" s="27">
        <v>1111.45</v>
      </c>
      <c r="X186" s="27">
        <v>1181.6199999999999</v>
      </c>
      <c r="Y186" s="27">
        <v>1024.74</v>
      </c>
      <c r="Z186" s="27">
        <v>707.93</v>
      </c>
      <c r="AA186" s="27">
        <v>626.4</v>
      </c>
    </row>
    <row r="187" spans="1:27">
      <c r="A187" s="19" t="s">
        <v>185</v>
      </c>
      <c r="B187" s="19" t="s">
        <v>191</v>
      </c>
      <c r="C187" s="19" t="s">
        <v>37</v>
      </c>
      <c r="D187" s="27">
        <v>513.76</v>
      </c>
      <c r="E187" s="27">
        <v>555.59</v>
      </c>
      <c r="F187" s="27">
        <v>500.03</v>
      </c>
      <c r="G187" s="27">
        <v>598.86</v>
      </c>
      <c r="H187" s="27">
        <v>630.73</v>
      </c>
      <c r="I187" s="27">
        <v>898.01</v>
      </c>
      <c r="J187" s="27">
        <v>1096.28</v>
      </c>
      <c r="K187" s="27">
        <v>1140.8800000000001</v>
      </c>
      <c r="L187" s="27">
        <v>1124.54</v>
      </c>
      <c r="M187" s="27">
        <v>1026.3900000000001</v>
      </c>
      <c r="N187" s="27">
        <v>905.07</v>
      </c>
      <c r="O187" s="27">
        <v>940.32</v>
      </c>
      <c r="P187" s="27">
        <v>996.8</v>
      </c>
      <c r="Q187" s="27">
        <v>937.03</v>
      </c>
      <c r="R187" s="27">
        <v>932.61</v>
      </c>
      <c r="S187" s="27">
        <v>595.37</v>
      </c>
      <c r="T187" s="27">
        <v>604.20000000000005</v>
      </c>
      <c r="U187" s="27">
        <v>934.42</v>
      </c>
      <c r="V187" s="27">
        <v>961.31</v>
      </c>
      <c r="W187" s="27">
        <v>1109.97</v>
      </c>
      <c r="X187" s="27">
        <v>1149.79</v>
      </c>
      <c r="Y187" s="27">
        <v>926.03</v>
      </c>
      <c r="Z187" s="27">
        <v>679.67</v>
      </c>
      <c r="AA187" s="27">
        <v>613.27</v>
      </c>
    </row>
    <row r="188" spans="1:27">
      <c r="A188" s="19" t="s">
        <v>185</v>
      </c>
      <c r="B188" s="19" t="s">
        <v>192</v>
      </c>
      <c r="C188" s="19" t="s">
        <v>37</v>
      </c>
      <c r="D188" s="27">
        <v>552.53</v>
      </c>
      <c r="E188" s="27">
        <v>468.75</v>
      </c>
      <c r="F188" s="27">
        <v>522.03</v>
      </c>
      <c r="G188" s="27">
        <v>513.39</v>
      </c>
      <c r="H188" s="27">
        <v>614.52</v>
      </c>
      <c r="I188" s="27">
        <v>878.58</v>
      </c>
      <c r="J188" s="27">
        <v>1014.1</v>
      </c>
      <c r="K188" s="27">
        <v>1210.77</v>
      </c>
      <c r="L188" s="27">
        <v>1073.8399999999999</v>
      </c>
      <c r="M188" s="27">
        <v>1006.64</v>
      </c>
      <c r="N188" s="27">
        <v>940.44</v>
      </c>
      <c r="O188" s="27">
        <v>956.98</v>
      </c>
      <c r="P188" s="27">
        <v>1017.68</v>
      </c>
      <c r="Q188" s="27">
        <v>964.57</v>
      </c>
      <c r="R188" s="27">
        <v>962.56</v>
      </c>
      <c r="S188" s="27">
        <v>618.29</v>
      </c>
      <c r="T188" s="27">
        <v>618.92999999999995</v>
      </c>
      <c r="U188" s="27">
        <v>915.43</v>
      </c>
      <c r="V188" s="27">
        <v>975.93</v>
      </c>
      <c r="W188" s="27">
        <v>1047.58</v>
      </c>
      <c r="X188" s="27">
        <v>1133.69</v>
      </c>
      <c r="Y188" s="27">
        <v>959.83</v>
      </c>
      <c r="Z188" s="27">
        <v>661.72</v>
      </c>
      <c r="AA188" s="27">
        <v>543.70000000000005</v>
      </c>
    </row>
    <row r="189" spans="1:27">
      <c r="A189" s="19" t="s">
        <v>185</v>
      </c>
      <c r="B189" s="19" t="s">
        <v>193</v>
      </c>
      <c r="C189" s="19" t="s">
        <v>37</v>
      </c>
      <c r="D189" s="27">
        <v>505</v>
      </c>
      <c r="E189" s="27">
        <v>472.17</v>
      </c>
      <c r="F189" s="27">
        <v>488.02</v>
      </c>
      <c r="G189" s="27">
        <v>504.2</v>
      </c>
      <c r="H189" s="27">
        <v>633.34</v>
      </c>
      <c r="I189" s="27">
        <v>895.48</v>
      </c>
      <c r="J189" s="27">
        <v>1048.19</v>
      </c>
      <c r="K189" s="27">
        <v>1159.0999999999999</v>
      </c>
      <c r="L189" s="27">
        <v>1112.6600000000001</v>
      </c>
      <c r="M189" s="27">
        <v>996.28</v>
      </c>
      <c r="N189" s="27">
        <v>978.66</v>
      </c>
      <c r="O189" s="27">
        <v>970.35</v>
      </c>
      <c r="P189" s="27">
        <v>998.37</v>
      </c>
      <c r="Q189" s="27">
        <v>1008.52</v>
      </c>
      <c r="R189" s="27">
        <v>1001.9</v>
      </c>
      <c r="S189" s="27">
        <v>590.63</v>
      </c>
      <c r="T189" s="27">
        <v>620.46</v>
      </c>
      <c r="U189" s="27">
        <v>917.52</v>
      </c>
      <c r="V189" s="27">
        <v>972.76</v>
      </c>
      <c r="W189" s="27">
        <v>1077.6500000000001</v>
      </c>
      <c r="X189" s="27">
        <v>1124.9000000000001</v>
      </c>
      <c r="Y189" s="27">
        <v>908.53</v>
      </c>
      <c r="Z189" s="27">
        <v>614.52</v>
      </c>
      <c r="AA189" s="27">
        <v>564.05999999999995</v>
      </c>
    </row>
    <row r="190" spans="1:27">
      <c r="A190" s="19" t="s">
        <v>185</v>
      </c>
      <c r="B190" s="19" t="s">
        <v>194</v>
      </c>
      <c r="C190" s="19" t="s">
        <v>37</v>
      </c>
      <c r="D190" s="27">
        <v>576.74</v>
      </c>
      <c r="E190" s="27">
        <v>471.85</v>
      </c>
      <c r="F190" s="27">
        <v>553.98</v>
      </c>
      <c r="G190" s="27">
        <v>546.59</v>
      </c>
      <c r="H190" s="27">
        <v>667.75</v>
      </c>
      <c r="I190" s="27">
        <v>909.73</v>
      </c>
      <c r="J190" s="27">
        <v>1063.28</v>
      </c>
      <c r="K190" s="27">
        <v>1205.83</v>
      </c>
      <c r="L190" s="27">
        <v>1123.53</v>
      </c>
      <c r="M190" s="27">
        <v>991.5</v>
      </c>
      <c r="N190" s="27">
        <v>988.45</v>
      </c>
      <c r="O190" s="27">
        <v>992.63</v>
      </c>
      <c r="P190" s="27">
        <v>1026.5899999999999</v>
      </c>
      <c r="Q190" s="27">
        <v>1002.3</v>
      </c>
      <c r="R190" s="27">
        <v>1050.83</v>
      </c>
      <c r="S190" s="27">
        <v>588.54</v>
      </c>
      <c r="T190" s="27">
        <v>633.22</v>
      </c>
      <c r="U190" s="27">
        <v>931.61</v>
      </c>
      <c r="V190" s="27">
        <v>1022.69</v>
      </c>
      <c r="W190" s="27">
        <v>1058.6600000000001</v>
      </c>
      <c r="X190" s="27">
        <v>1144.29</v>
      </c>
      <c r="Y190" s="27">
        <v>965.85</v>
      </c>
      <c r="Z190" s="27">
        <v>622.29999999999995</v>
      </c>
      <c r="AA190" s="27">
        <v>610.66</v>
      </c>
    </row>
    <row r="191" spans="1:27">
      <c r="A191" s="19" t="s">
        <v>185</v>
      </c>
      <c r="B191" s="19" t="s">
        <v>195</v>
      </c>
      <c r="C191" s="19" t="s">
        <v>37</v>
      </c>
      <c r="D191" s="27">
        <v>632.29999999999995</v>
      </c>
      <c r="E191" s="27">
        <v>619.80999999999995</v>
      </c>
      <c r="F191" s="27">
        <v>586.09</v>
      </c>
      <c r="G191" s="27">
        <v>641.69000000000005</v>
      </c>
      <c r="H191" s="27">
        <v>666.46</v>
      </c>
      <c r="I191" s="27">
        <v>788.14</v>
      </c>
      <c r="J191" s="27">
        <v>1020.16</v>
      </c>
      <c r="K191" s="27">
        <v>1162.71</v>
      </c>
      <c r="L191" s="27">
        <v>1189.3699999999999</v>
      </c>
      <c r="M191" s="27">
        <v>1111.8499999999999</v>
      </c>
      <c r="N191" s="27">
        <v>988.53</v>
      </c>
      <c r="O191" s="27">
        <v>966.21</v>
      </c>
      <c r="P191" s="27">
        <v>953.21</v>
      </c>
      <c r="Q191" s="27">
        <v>946.82</v>
      </c>
      <c r="R191" s="27">
        <v>957.02</v>
      </c>
      <c r="S191" s="27">
        <v>875.09</v>
      </c>
      <c r="T191" s="27">
        <v>546.87</v>
      </c>
      <c r="U191" s="27">
        <v>636.27</v>
      </c>
      <c r="V191" s="27">
        <v>932.93</v>
      </c>
      <c r="W191" s="27">
        <v>1004.15</v>
      </c>
      <c r="X191" s="27">
        <v>1128.1500000000001</v>
      </c>
      <c r="Y191" s="27">
        <v>1149.55</v>
      </c>
      <c r="Z191" s="27">
        <v>952</v>
      </c>
      <c r="AA191" s="27">
        <v>692.39</v>
      </c>
    </row>
    <row r="192" spans="1:27">
      <c r="A192" s="19" t="s">
        <v>185</v>
      </c>
      <c r="B192" s="19" t="s">
        <v>196</v>
      </c>
      <c r="C192" s="19" t="s">
        <v>37</v>
      </c>
      <c r="D192" s="27">
        <v>760.32</v>
      </c>
      <c r="E192" s="27">
        <v>738.84</v>
      </c>
      <c r="F192" s="27">
        <v>699.54</v>
      </c>
      <c r="G192" s="27">
        <v>728.84</v>
      </c>
      <c r="H192" s="27">
        <v>756.86</v>
      </c>
      <c r="I192" s="27">
        <v>890.06</v>
      </c>
      <c r="J192" s="27">
        <v>1115.3</v>
      </c>
      <c r="K192" s="27">
        <v>1283.02</v>
      </c>
      <c r="L192" s="27">
        <v>1353.11</v>
      </c>
      <c r="M192" s="27">
        <v>1221.6400000000001</v>
      </c>
      <c r="N192" s="27">
        <v>1070.54</v>
      </c>
      <c r="O192" s="27">
        <v>1004.19</v>
      </c>
      <c r="P192" s="27">
        <v>1002.3</v>
      </c>
      <c r="Q192" s="27">
        <v>937.39</v>
      </c>
      <c r="R192" s="27">
        <v>946.46</v>
      </c>
      <c r="S192" s="27">
        <v>956.26</v>
      </c>
      <c r="T192" s="27">
        <v>567.35</v>
      </c>
      <c r="U192" s="27">
        <v>633.14</v>
      </c>
      <c r="V192" s="27">
        <v>1041.32</v>
      </c>
      <c r="W192" s="27">
        <v>1116.07</v>
      </c>
      <c r="X192" s="27">
        <v>1220.5999999999999</v>
      </c>
      <c r="Y192" s="27">
        <v>1288.72</v>
      </c>
      <c r="Z192" s="27">
        <v>1140.31</v>
      </c>
      <c r="AA192" s="27">
        <v>846.54</v>
      </c>
    </row>
    <row r="193" spans="1:27">
      <c r="A193" s="19" t="s">
        <v>185</v>
      </c>
      <c r="B193" s="19" t="s">
        <v>197</v>
      </c>
      <c r="C193" s="19" t="s">
        <v>37</v>
      </c>
      <c r="D193" s="27">
        <v>492.96</v>
      </c>
      <c r="E193" s="27">
        <v>430.82</v>
      </c>
      <c r="F193" s="27">
        <v>475.02</v>
      </c>
      <c r="G193" s="27">
        <v>450.53</v>
      </c>
      <c r="H193" s="27">
        <v>623.51</v>
      </c>
      <c r="I193" s="27">
        <v>835.22</v>
      </c>
      <c r="J193" s="27">
        <v>1020.08</v>
      </c>
      <c r="K193" s="27">
        <v>1170.3399999999999</v>
      </c>
      <c r="L193" s="27">
        <v>1134.57</v>
      </c>
      <c r="M193" s="27">
        <v>1042.81</v>
      </c>
      <c r="N193" s="27">
        <v>973</v>
      </c>
      <c r="O193" s="27">
        <v>1026.07</v>
      </c>
      <c r="P193" s="27">
        <v>1070.6300000000001</v>
      </c>
      <c r="Q193" s="27">
        <v>1023.78</v>
      </c>
      <c r="R193" s="27">
        <v>1005.19</v>
      </c>
      <c r="S193" s="27">
        <v>660.88</v>
      </c>
      <c r="T193" s="27">
        <v>638.55999999999995</v>
      </c>
      <c r="U193" s="27">
        <v>904.23</v>
      </c>
      <c r="V193" s="27">
        <v>979.5</v>
      </c>
      <c r="W193" s="27">
        <v>1035.9000000000001</v>
      </c>
      <c r="X193" s="27">
        <v>1102.82</v>
      </c>
      <c r="Y193" s="27">
        <v>922.38</v>
      </c>
      <c r="Z193" s="27">
        <v>560.48</v>
      </c>
      <c r="AA193" s="27">
        <v>522.23</v>
      </c>
    </row>
    <row r="194" spans="1:27">
      <c r="A194" s="19" t="s">
        <v>185</v>
      </c>
      <c r="B194" s="19" t="s">
        <v>186</v>
      </c>
      <c r="C194" s="19" t="s">
        <v>38</v>
      </c>
      <c r="D194" s="27">
        <v>1046.9000000000001</v>
      </c>
      <c r="E194" s="27">
        <v>1026.6300000000001</v>
      </c>
      <c r="F194" s="27">
        <v>1121.17</v>
      </c>
      <c r="G194" s="27">
        <v>1044.8900000000001</v>
      </c>
      <c r="H194" s="27">
        <v>1149.27</v>
      </c>
      <c r="I194" s="27">
        <v>1244.77</v>
      </c>
      <c r="J194" s="27">
        <v>1437.42</v>
      </c>
      <c r="K194" s="27">
        <v>1514.73</v>
      </c>
      <c r="L194" s="27">
        <v>1684.9</v>
      </c>
      <c r="M194" s="27">
        <v>1473.99</v>
      </c>
      <c r="N194" s="27">
        <v>1245.01</v>
      </c>
      <c r="O194" s="27">
        <v>1202.9000000000001</v>
      </c>
      <c r="P194" s="27">
        <v>1139.43</v>
      </c>
      <c r="Q194" s="27">
        <v>1040.8</v>
      </c>
      <c r="R194" s="27">
        <v>1089.73</v>
      </c>
      <c r="S194" s="27">
        <v>1048.0999999999999</v>
      </c>
      <c r="T194" s="27">
        <v>711.94</v>
      </c>
      <c r="U194" s="27">
        <v>738.48</v>
      </c>
      <c r="V194" s="27">
        <v>1073.4000000000001</v>
      </c>
      <c r="W194" s="27">
        <v>1267.4100000000001</v>
      </c>
      <c r="X194" s="27">
        <v>1339.55</v>
      </c>
      <c r="Y194" s="27">
        <v>1443.04</v>
      </c>
      <c r="Z194" s="27">
        <v>1364.39</v>
      </c>
      <c r="AA194" s="27">
        <v>1036.54</v>
      </c>
    </row>
    <row r="195" spans="1:27">
      <c r="A195" s="19" t="s">
        <v>185</v>
      </c>
      <c r="B195" s="19" t="s">
        <v>187</v>
      </c>
      <c r="C195" s="19" t="s">
        <v>38</v>
      </c>
      <c r="D195" s="27">
        <v>827.84</v>
      </c>
      <c r="E195" s="27">
        <v>778.86</v>
      </c>
      <c r="F195" s="27">
        <v>730.73</v>
      </c>
      <c r="G195" s="27">
        <v>865.61</v>
      </c>
      <c r="H195" s="27">
        <v>803.27</v>
      </c>
      <c r="I195" s="27">
        <v>877.17</v>
      </c>
      <c r="J195" s="27">
        <v>1139.99</v>
      </c>
      <c r="K195" s="27">
        <v>1267.8900000000001</v>
      </c>
      <c r="L195" s="27">
        <v>1494.46</v>
      </c>
      <c r="M195" s="27">
        <v>1251.51</v>
      </c>
      <c r="N195" s="27">
        <v>1202.8599999999999</v>
      </c>
      <c r="O195" s="27">
        <v>1154.48</v>
      </c>
      <c r="P195" s="27">
        <v>1103.1400000000001</v>
      </c>
      <c r="Q195" s="27">
        <v>1100.8499999999999</v>
      </c>
      <c r="R195" s="27">
        <v>1101.46</v>
      </c>
      <c r="S195" s="27">
        <v>1072.47</v>
      </c>
      <c r="T195" s="27">
        <v>713.39</v>
      </c>
      <c r="U195" s="27">
        <v>687.34</v>
      </c>
      <c r="V195" s="27">
        <v>1032.8900000000001</v>
      </c>
      <c r="W195" s="27">
        <v>1189.3699999999999</v>
      </c>
      <c r="X195" s="27">
        <v>1259.18</v>
      </c>
      <c r="Y195" s="27">
        <v>1330.03</v>
      </c>
      <c r="Z195" s="27">
        <v>1204.78</v>
      </c>
      <c r="AA195" s="27">
        <v>884.64</v>
      </c>
    </row>
    <row r="196" spans="1:27">
      <c r="A196" s="19" t="s">
        <v>185</v>
      </c>
      <c r="B196" s="19" t="s">
        <v>188</v>
      </c>
      <c r="C196" s="19" t="s">
        <v>38</v>
      </c>
      <c r="D196" s="27">
        <v>856.3</v>
      </c>
      <c r="E196" s="27">
        <v>796.97</v>
      </c>
      <c r="F196" s="27">
        <v>800.3</v>
      </c>
      <c r="G196" s="27">
        <v>917.88</v>
      </c>
      <c r="H196" s="27">
        <v>947.83</v>
      </c>
      <c r="I196" s="27">
        <v>1166.73</v>
      </c>
      <c r="J196" s="27">
        <v>1291.01</v>
      </c>
      <c r="K196" s="27">
        <v>1204.0999999999999</v>
      </c>
      <c r="L196" s="27">
        <v>1373.27</v>
      </c>
      <c r="M196" s="27">
        <v>1142.44</v>
      </c>
      <c r="N196" s="27">
        <v>1113.58</v>
      </c>
      <c r="O196" s="27">
        <v>1086.96</v>
      </c>
      <c r="P196" s="27">
        <v>1017.6</v>
      </c>
      <c r="Q196" s="27">
        <v>1123.1300000000001</v>
      </c>
      <c r="R196" s="27">
        <v>1059.67</v>
      </c>
      <c r="S196" s="27">
        <v>1000.09</v>
      </c>
      <c r="T196" s="27">
        <v>603.44000000000005</v>
      </c>
      <c r="U196" s="27">
        <v>930.32</v>
      </c>
      <c r="V196" s="27">
        <v>1208.08</v>
      </c>
      <c r="W196" s="27">
        <v>1256.49</v>
      </c>
      <c r="X196" s="27">
        <v>1193.6600000000001</v>
      </c>
      <c r="Y196" s="27">
        <v>1166.93</v>
      </c>
      <c r="Z196" s="27">
        <v>993.15</v>
      </c>
      <c r="AA196" s="27">
        <v>806.88</v>
      </c>
    </row>
    <row r="197" spans="1:27">
      <c r="A197" s="19" t="s">
        <v>185</v>
      </c>
      <c r="B197" s="19" t="s">
        <v>189</v>
      </c>
      <c r="C197" s="19" t="s">
        <v>38</v>
      </c>
      <c r="D197" s="27">
        <v>864.29</v>
      </c>
      <c r="E197" s="27">
        <v>713.51</v>
      </c>
      <c r="F197" s="27">
        <v>865.13</v>
      </c>
      <c r="G197" s="27">
        <v>903.23</v>
      </c>
      <c r="H197" s="27">
        <v>958.42</v>
      </c>
      <c r="I197" s="27">
        <v>1231.6400000000001</v>
      </c>
      <c r="J197" s="27">
        <v>1311.85</v>
      </c>
      <c r="K197" s="27">
        <v>1416.42</v>
      </c>
      <c r="L197" s="27">
        <v>1232.32</v>
      </c>
      <c r="M197" s="27">
        <v>1135.02</v>
      </c>
      <c r="N197" s="27">
        <v>978.5</v>
      </c>
      <c r="O197" s="27">
        <v>1142.8800000000001</v>
      </c>
      <c r="P197" s="27">
        <v>977.41</v>
      </c>
      <c r="Q197" s="27">
        <v>1136.7</v>
      </c>
      <c r="R197" s="27">
        <v>988.29</v>
      </c>
      <c r="S197" s="27">
        <v>674.37</v>
      </c>
      <c r="T197" s="27">
        <v>655.34</v>
      </c>
      <c r="U197" s="27">
        <v>1019.56</v>
      </c>
      <c r="V197" s="27">
        <v>1113.46</v>
      </c>
      <c r="W197" s="27">
        <v>1163.1600000000001</v>
      </c>
      <c r="X197" s="27">
        <v>1233.0899999999999</v>
      </c>
      <c r="Y197" s="27">
        <v>1098.8900000000001</v>
      </c>
      <c r="Z197" s="27">
        <v>762.68</v>
      </c>
      <c r="AA197" s="27">
        <v>708.65</v>
      </c>
    </row>
    <row r="198" spans="1:27">
      <c r="A198" s="19" t="s">
        <v>185</v>
      </c>
      <c r="B198" s="19" t="s">
        <v>190</v>
      </c>
      <c r="C198" s="19" t="s">
        <v>38</v>
      </c>
      <c r="D198" s="27">
        <v>673.13</v>
      </c>
      <c r="E198" s="27">
        <v>773.28</v>
      </c>
      <c r="F198" s="27">
        <v>679.31</v>
      </c>
      <c r="G198" s="27">
        <v>734.66</v>
      </c>
      <c r="H198" s="27">
        <v>853.73</v>
      </c>
      <c r="I198" s="27">
        <v>1032.53</v>
      </c>
      <c r="J198" s="27">
        <v>1063.56</v>
      </c>
      <c r="K198" s="27">
        <v>1306.83</v>
      </c>
      <c r="L198" s="27">
        <v>1212.21</v>
      </c>
      <c r="M198" s="27">
        <v>1092.6199999999999</v>
      </c>
      <c r="N198" s="27">
        <v>966.97</v>
      </c>
      <c r="O198" s="27">
        <v>1087.4100000000001</v>
      </c>
      <c r="P198" s="27">
        <v>1065.53</v>
      </c>
      <c r="Q198" s="27">
        <v>1076.21</v>
      </c>
      <c r="R198" s="27">
        <v>1085.56</v>
      </c>
      <c r="S198" s="27">
        <v>567.79</v>
      </c>
      <c r="T198" s="27">
        <v>642.41999999999996</v>
      </c>
      <c r="U198" s="27">
        <v>958.95</v>
      </c>
      <c r="V198" s="27">
        <v>1102.9000000000001</v>
      </c>
      <c r="W198" s="27">
        <v>1185.5999999999999</v>
      </c>
      <c r="X198" s="27">
        <v>1268.17</v>
      </c>
      <c r="Y198" s="27">
        <v>1103.58</v>
      </c>
      <c r="Z198" s="27">
        <v>822.5</v>
      </c>
      <c r="AA198" s="27">
        <v>669.35</v>
      </c>
    </row>
    <row r="199" spans="1:27">
      <c r="A199" s="19" t="s">
        <v>185</v>
      </c>
      <c r="B199" s="19" t="s">
        <v>191</v>
      </c>
      <c r="C199" s="19" t="s">
        <v>38</v>
      </c>
      <c r="D199" s="27">
        <v>685.65</v>
      </c>
      <c r="E199" s="27">
        <v>611.38</v>
      </c>
      <c r="F199" s="27">
        <v>668.23</v>
      </c>
      <c r="G199" s="27">
        <v>677.82</v>
      </c>
      <c r="H199" s="27">
        <v>801.22</v>
      </c>
      <c r="I199" s="27">
        <v>1031.24</v>
      </c>
      <c r="J199" s="27">
        <v>1141.24</v>
      </c>
      <c r="K199" s="27">
        <v>1371.66</v>
      </c>
      <c r="L199" s="27">
        <v>1221.3599999999999</v>
      </c>
      <c r="M199" s="27">
        <v>1014.79</v>
      </c>
      <c r="N199" s="27">
        <v>1162.23</v>
      </c>
      <c r="O199" s="27">
        <v>1031.6099999999999</v>
      </c>
      <c r="P199" s="27">
        <v>1041.24</v>
      </c>
      <c r="Q199" s="27">
        <v>1134.33</v>
      </c>
      <c r="R199" s="27">
        <v>1081.9100000000001</v>
      </c>
      <c r="S199" s="27">
        <v>678.42</v>
      </c>
      <c r="T199" s="27">
        <v>692.43</v>
      </c>
      <c r="U199" s="27">
        <v>996.92</v>
      </c>
      <c r="V199" s="27">
        <v>1151.8399999999999</v>
      </c>
      <c r="W199" s="27">
        <v>1159.0999999999999</v>
      </c>
      <c r="X199" s="27">
        <v>1266.24</v>
      </c>
      <c r="Y199" s="27">
        <v>1085.6400000000001</v>
      </c>
      <c r="Z199" s="27">
        <v>805.48</v>
      </c>
      <c r="AA199" s="27">
        <v>645.59</v>
      </c>
    </row>
    <row r="200" spans="1:27">
      <c r="A200" s="19" t="s">
        <v>185</v>
      </c>
      <c r="B200" s="19" t="s">
        <v>192</v>
      </c>
      <c r="C200" s="19" t="s">
        <v>38</v>
      </c>
      <c r="D200" s="27">
        <v>705.28</v>
      </c>
      <c r="E200" s="27">
        <v>516.92999999999995</v>
      </c>
      <c r="F200" s="27">
        <v>666.02</v>
      </c>
      <c r="G200" s="27">
        <v>623.47</v>
      </c>
      <c r="H200" s="27">
        <v>730.17</v>
      </c>
      <c r="I200" s="27">
        <v>921.65</v>
      </c>
      <c r="J200" s="27">
        <v>1021.97</v>
      </c>
      <c r="K200" s="27">
        <v>1355.16</v>
      </c>
      <c r="L200" s="27">
        <v>1177.6500000000001</v>
      </c>
      <c r="M200" s="27">
        <v>1101.94</v>
      </c>
      <c r="N200" s="27">
        <v>1058.22</v>
      </c>
      <c r="O200" s="27">
        <v>1130.28</v>
      </c>
      <c r="P200" s="27">
        <v>1057.78</v>
      </c>
      <c r="Q200" s="27">
        <v>1053.72</v>
      </c>
      <c r="R200" s="27">
        <v>1096.3599999999999</v>
      </c>
      <c r="S200" s="27">
        <v>693</v>
      </c>
      <c r="T200" s="27">
        <v>690.43</v>
      </c>
      <c r="U200" s="27">
        <v>972.68</v>
      </c>
      <c r="V200" s="27">
        <v>999.33</v>
      </c>
      <c r="W200" s="27">
        <v>1117.31</v>
      </c>
      <c r="X200" s="27">
        <v>1147.5</v>
      </c>
      <c r="Y200" s="27">
        <v>1085.8399999999999</v>
      </c>
      <c r="Z200" s="27">
        <v>742.33</v>
      </c>
      <c r="AA200" s="27">
        <v>587.46</v>
      </c>
    </row>
    <row r="201" spans="1:27">
      <c r="A201" s="19" t="s">
        <v>185</v>
      </c>
      <c r="B201" s="19" t="s">
        <v>193</v>
      </c>
      <c r="C201" s="19" t="s">
        <v>38</v>
      </c>
      <c r="D201" s="27">
        <v>599.46</v>
      </c>
      <c r="E201" s="27">
        <v>526.52</v>
      </c>
      <c r="F201" s="27">
        <v>587.94000000000005</v>
      </c>
      <c r="G201" s="27">
        <v>639.61</v>
      </c>
      <c r="H201" s="27">
        <v>688.18</v>
      </c>
      <c r="I201" s="27">
        <v>969.5</v>
      </c>
      <c r="J201" s="27">
        <v>991.78</v>
      </c>
      <c r="K201" s="27">
        <v>1298.76</v>
      </c>
      <c r="L201" s="27">
        <v>1082.79</v>
      </c>
      <c r="M201" s="27">
        <v>1077.25</v>
      </c>
      <c r="N201" s="27">
        <v>1031.53</v>
      </c>
      <c r="O201" s="27">
        <v>1117.95</v>
      </c>
      <c r="P201" s="27">
        <v>1182.6300000000001</v>
      </c>
      <c r="Q201" s="27">
        <v>1054.8499999999999</v>
      </c>
      <c r="R201" s="27">
        <v>1029.04</v>
      </c>
      <c r="S201" s="27">
        <v>706.89</v>
      </c>
      <c r="T201" s="27">
        <v>671.36</v>
      </c>
      <c r="U201" s="27">
        <v>919.77</v>
      </c>
      <c r="V201" s="27">
        <v>981.95</v>
      </c>
      <c r="W201" s="27">
        <v>1023.06</v>
      </c>
      <c r="X201" s="27">
        <v>1133.25</v>
      </c>
      <c r="Y201" s="27">
        <v>998.17</v>
      </c>
      <c r="Z201" s="27">
        <v>577.9</v>
      </c>
      <c r="AA201" s="27">
        <v>582.88</v>
      </c>
    </row>
    <row r="202" spans="1:27">
      <c r="A202" s="19" t="s">
        <v>185</v>
      </c>
      <c r="B202" s="19" t="s">
        <v>194</v>
      </c>
      <c r="C202" s="19" t="s">
        <v>38</v>
      </c>
      <c r="D202" s="27">
        <v>656.1</v>
      </c>
      <c r="E202" s="27">
        <v>592.84</v>
      </c>
      <c r="F202" s="27">
        <v>705.12</v>
      </c>
      <c r="G202" s="27">
        <v>575.46</v>
      </c>
      <c r="H202" s="27">
        <v>841.89</v>
      </c>
      <c r="I202" s="27">
        <v>967.14</v>
      </c>
      <c r="J202" s="27">
        <v>1066.33</v>
      </c>
      <c r="K202" s="27">
        <v>1367.89</v>
      </c>
      <c r="L202" s="27">
        <v>1160.99</v>
      </c>
      <c r="M202" s="27">
        <v>1113.54</v>
      </c>
      <c r="N202" s="27">
        <v>1043.05</v>
      </c>
      <c r="O202" s="27">
        <v>1034.0899999999999</v>
      </c>
      <c r="P202" s="27">
        <v>1171.51</v>
      </c>
      <c r="Q202" s="27">
        <v>1080.42</v>
      </c>
      <c r="R202" s="27">
        <v>1129.56</v>
      </c>
      <c r="S202" s="27">
        <v>625.55999999999995</v>
      </c>
      <c r="T202" s="27">
        <v>666.5</v>
      </c>
      <c r="U202" s="27">
        <v>916.68</v>
      </c>
      <c r="V202" s="27">
        <v>1078.8499999999999</v>
      </c>
      <c r="W202" s="27">
        <v>1011.57</v>
      </c>
      <c r="X202" s="27">
        <v>1063.3599999999999</v>
      </c>
      <c r="Y202" s="27">
        <v>973.36</v>
      </c>
      <c r="Z202" s="27">
        <v>642.5</v>
      </c>
      <c r="AA202" s="27">
        <v>502.72</v>
      </c>
    </row>
    <row r="203" spans="1:27">
      <c r="A203" s="19" t="s">
        <v>185</v>
      </c>
      <c r="B203" s="19" t="s">
        <v>195</v>
      </c>
      <c r="C203" s="19" t="s">
        <v>38</v>
      </c>
      <c r="D203" s="27">
        <v>934.74</v>
      </c>
      <c r="E203" s="27">
        <v>809.13</v>
      </c>
      <c r="F203" s="27">
        <v>818.93</v>
      </c>
      <c r="G203" s="27">
        <v>817.04</v>
      </c>
      <c r="H203" s="27">
        <v>839.24</v>
      </c>
      <c r="I203" s="27">
        <v>941.12</v>
      </c>
      <c r="J203" s="27">
        <v>1107.76</v>
      </c>
      <c r="K203" s="27">
        <v>1266.81</v>
      </c>
      <c r="L203" s="27">
        <v>1403.57</v>
      </c>
      <c r="M203" s="27">
        <v>1254.48</v>
      </c>
      <c r="N203" s="27">
        <v>1098.97</v>
      </c>
      <c r="O203" s="27">
        <v>977.29</v>
      </c>
      <c r="P203" s="27">
        <v>1037.27</v>
      </c>
      <c r="Q203" s="27">
        <v>905.19</v>
      </c>
      <c r="R203" s="27">
        <v>1003.83</v>
      </c>
      <c r="S203" s="27">
        <v>968.3</v>
      </c>
      <c r="T203" s="27">
        <v>624.79</v>
      </c>
      <c r="U203" s="27">
        <v>698.13</v>
      </c>
      <c r="V203" s="27">
        <v>1010.69</v>
      </c>
      <c r="W203" s="27">
        <v>1108.72</v>
      </c>
      <c r="X203" s="27">
        <v>1332</v>
      </c>
      <c r="Y203" s="27">
        <v>1208.44</v>
      </c>
      <c r="Z203" s="27">
        <v>1135.6600000000001</v>
      </c>
      <c r="AA203" s="27">
        <v>946.54</v>
      </c>
    </row>
    <row r="204" spans="1:27">
      <c r="A204" s="19" t="s">
        <v>185</v>
      </c>
      <c r="B204" s="19" t="s">
        <v>196</v>
      </c>
      <c r="C204" s="19" t="s">
        <v>38</v>
      </c>
      <c r="D204" s="27">
        <v>1055.0899999999999</v>
      </c>
      <c r="E204" s="27">
        <v>1053.1600000000001</v>
      </c>
      <c r="F204" s="27">
        <v>899.09</v>
      </c>
      <c r="G204" s="27">
        <v>1098.57</v>
      </c>
      <c r="H204" s="27">
        <v>1117.23</v>
      </c>
      <c r="I204" s="27">
        <v>1106.83</v>
      </c>
      <c r="J204" s="27">
        <v>1439.5</v>
      </c>
      <c r="K204" s="27">
        <v>1488.08</v>
      </c>
      <c r="L204" s="27">
        <v>1598.83</v>
      </c>
      <c r="M204" s="27">
        <v>1307.79</v>
      </c>
      <c r="N204" s="27">
        <v>1201.6500000000001</v>
      </c>
      <c r="O204" s="27">
        <v>1083.07</v>
      </c>
      <c r="P204" s="27">
        <v>1028.19</v>
      </c>
      <c r="Q204" s="27">
        <v>1031.53</v>
      </c>
      <c r="R204" s="27">
        <v>921.81</v>
      </c>
      <c r="S204" s="27">
        <v>1084.5999999999999</v>
      </c>
      <c r="T204" s="27">
        <v>536.4</v>
      </c>
      <c r="U204" s="27">
        <v>771.16</v>
      </c>
      <c r="V204" s="27">
        <v>1113.3</v>
      </c>
      <c r="W204" s="27">
        <v>1178.53</v>
      </c>
      <c r="X204" s="27">
        <v>1303.54</v>
      </c>
      <c r="Y204" s="27">
        <v>1433.8</v>
      </c>
      <c r="Z204" s="27">
        <v>1188.1300000000001</v>
      </c>
      <c r="AA204" s="27">
        <v>973.4</v>
      </c>
    </row>
    <row r="205" spans="1:27">
      <c r="A205" s="19" t="s">
        <v>185</v>
      </c>
      <c r="B205" s="19" t="s">
        <v>197</v>
      </c>
      <c r="C205" s="19" t="s">
        <v>38</v>
      </c>
      <c r="D205" s="27">
        <v>609.5</v>
      </c>
      <c r="E205" s="27">
        <v>530.13</v>
      </c>
      <c r="F205" s="27">
        <v>587.02</v>
      </c>
      <c r="G205" s="27">
        <v>655.66</v>
      </c>
      <c r="H205" s="27">
        <v>722.18</v>
      </c>
      <c r="I205" s="27">
        <v>954.05</v>
      </c>
      <c r="J205" s="27">
        <v>1027.23</v>
      </c>
      <c r="K205" s="27">
        <v>1365.88</v>
      </c>
      <c r="L205" s="27">
        <v>1335.17</v>
      </c>
      <c r="M205" s="27">
        <v>1078.98</v>
      </c>
      <c r="N205" s="27">
        <v>1273.79</v>
      </c>
      <c r="O205" s="27">
        <v>1158.5</v>
      </c>
      <c r="P205" s="27">
        <v>1185.96</v>
      </c>
      <c r="Q205" s="27">
        <v>1293.54</v>
      </c>
      <c r="R205" s="27">
        <v>1252.23</v>
      </c>
      <c r="S205" s="27">
        <v>824.59</v>
      </c>
      <c r="T205" s="27">
        <v>756.42</v>
      </c>
      <c r="U205" s="27">
        <v>971.47</v>
      </c>
      <c r="V205" s="27">
        <v>1180.22</v>
      </c>
      <c r="W205" s="27">
        <v>1123.17</v>
      </c>
      <c r="X205" s="27">
        <v>1161.83</v>
      </c>
      <c r="Y205" s="27">
        <v>1013.46</v>
      </c>
      <c r="Z205" s="27">
        <v>676.82</v>
      </c>
      <c r="AA205" s="27">
        <v>690.23</v>
      </c>
    </row>
    <row r="206" spans="1:27">
      <c r="A206" s="19" t="s">
        <v>185</v>
      </c>
      <c r="B206" s="19" t="s">
        <v>186</v>
      </c>
      <c r="C206" s="19" t="s">
        <v>39</v>
      </c>
      <c r="D206" s="27">
        <v>826.39</v>
      </c>
      <c r="E206" s="27">
        <v>814.39</v>
      </c>
      <c r="F206" s="27">
        <v>792.67</v>
      </c>
      <c r="G206" s="27">
        <v>822.54</v>
      </c>
      <c r="H206" s="27">
        <v>855.46</v>
      </c>
      <c r="I206" s="27">
        <v>917.96</v>
      </c>
      <c r="J206" s="27">
        <v>1100.81</v>
      </c>
      <c r="K206" s="27">
        <v>1190.17</v>
      </c>
      <c r="L206" s="27">
        <v>1639.02</v>
      </c>
      <c r="M206" s="27">
        <v>1418.31</v>
      </c>
      <c r="N206" s="27">
        <v>1243.28</v>
      </c>
      <c r="O206" s="27">
        <v>1105.1099999999999</v>
      </c>
      <c r="P206" s="27">
        <v>1029.08</v>
      </c>
      <c r="Q206" s="27">
        <v>1013.82</v>
      </c>
      <c r="R206" s="27">
        <v>979.42</v>
      </c>
      <c r="S206" s="27">
        <v>1032.69</v>
      </c>
      <c r="T206" s="27">
        <v>621.86</v>
      </c>
      <c r="U206" s="27">
        <v>654.22</v>
      </c>
      <c r="V206" s="27">
        <v>1051.92</v>
      </c>
      <c r="W206" s="27">
        <v>1188.69</v>
      </c>
      <c r="X206" s="27">
        <v>1245.05</v>
      </c>
      <c r="Y206" s="27">
        <v>1264.72</v>
      </c>
      <c r="Z206" s="27">
        <v>1275.2</v>
      </c>
      <c r="AA206" s="27">
        <v>988.29</v>
      </c>
    </row>
    <row r="207" spans="1:27">
      <c r="A207" s="19" t="s">
        <v>185</v>
      </c>
      <c r="B207" s="19" t="s">
        <v>187</v>
      </c>
      <c r="C207" s="19" t="s">
        <v>39</v>
      </c>
      <c r="D207" s="27">
        <v>765.9</v>
      </c>
      <c r="E207" s="27">
        <v>750.52</v>
      </c>
      <c r="F207" s="27">
        <v>679.95</v>
      </c>
      <c r="G207" s="27">
        <v>741.49</v>
      </c>
      <c r="H207" s="27">
        <v>751.97</v>
      </c>
      <c r="I207" s="27">
        <v>772.2</v>
      </c>
      <c r="J207" s="27">
        <v>1031.24</v>
      </c>
      <c r="K207" s="27">
        <v>1080.3399999999999</v>
      </c>
      <c r="L207" s="27">
        <v>1584.66</v>
      </c>
      <c r="M207" s="27">
        <v>1404.82</v>
      </c>
      <c r="N207" s="27">
        <v>1150.3499999999999</v>
      </c>
      <c r="O207" s="27">
        <v>1066.69</v>
      </c>
      <c r="P207" s="27">
        <v>974</v>
      </c>
      <c r="Q207" s="27">
        <v>1031.69</v>
      </c>
      <c r="R207" s="27">
        <v>997.16</v>
      </c>
      <c r="S207" s="27">
        <v>985.72</v>
      </c>
      <c r="T207" s="27">
        <v>568.59</v>
      </c>
      <c r="U207" s="27">
        <v>603.03</v>
      </c>
      <c r="V207" s="27">
        <v>964.81</v>
      </c>
      <c r="W207" s="27">
        <v>1161.03</v>
      </c>
      <c r="X207" s="27">
        <v>1176.5999999999999</v>
      </c>
      <c r="Y207" s="27">
        <v>1231.1600000000001</v>
      </c>
      <c r="Z207" s="27">
        <v>1239.67</v>
      </c>
      <c r="AA207" s="27">
        <v>882.43</v>
      </c>
    </row>
    <row r="208" spans="1:27">
      <c r="A208" s="19" t="s">
        <v>185</v>
      </c>
      <c r="B208" s="19" t="s">
        <v>188</v>
      </c>
      <c r="C208" s="19" t="s">
        <v>39</v>
      </c>
      <c r="D208" s="27">
        <v>760.8</v>
      </c>
      <c r="E208" s="27">
        <v>773.6</v>
      </c>
      <c r="F208" s="27">
        <v>674.61</v>
      </c>
      <c r="G208" s="27">
        <v>781.91</v>
      </c>
      <c r="H208" s="27">
        <v>809.49</v>
      </c>
      <c r="I208" s="27">
        <v>914.55</v>
      </c>
      <c r="J208" s="27">
        <v>1057.18</v>
      </c>
      <c r="K208" s="27">
        <v>1345.97</v>
      </c>
      <c r="L208" s="27">
        <v>1414.86</v>
      </c>
      <c r="M208" s="27">
        <v>1248.7</v>
      </c>
      <c r="N208" s="27">
        <v>1056.33</v>
      </c>
      <c r="O208" s="27">
        <v>1027.67</v>
      </c>
      <c r="P208" s="27">
        <v>964.97</v>
      </c>
      <c r="Q208" s="27">
        <v>968.58</v>
      </c>
      <c r="R208" s="27">
        <v>965.89</v>
      </c>
      <c r="S208" s="27">
        <v>704.64</v>
      </c>
      <c r="T208" s="27">
        <v>591.23</v>
      </c>
      <c r="U208" s="27">
        <v>833.82</v>
      </c>
      <c r="V208" s="27">
        <v>1032.49</v>
      </c>
      <c r="W208" s="27">
        <v>1200.97</v>
      </c>
      <c r="X208" s="27">
        <v>1201.8900000000001</v>
      </c>
      <c r="Y208" s="27">
        <v>1231.8800000000001</v>
      </c>
      <c r="Z208" s="27">
        <v>1076.17</v>
      </c>
      <c r="AA208" s="27">
        <v>828.4</v>
      </c>
    </row>
    <row r="209" spans="1:27">
      <c r="A209" s="19" t="s">
        <v>185</v>
      </c>
      <c r="B209" s="19" t="s">
        <v>189</v>
      </c>
      <c r="C209" s="19" t="s">
        <v>39</v>
      </c>
      <c r="D209" s="27">
        <v>700.94</v>
      </c>
      <c r="E209" s="27">
        <v>631.74</v>
      </c>
      <c r="F209" s="27">
        <v>616.88</v>
      </c>
      <c r="G209" s="27">
        <v>696.57</v>
      </c>
      <c r="H209" s="27">
        <v>691.95</v>
      </c>
      <c r="I209" s="27">
        <v>864.25</v>
      </c>
      <c r="J209" s="27">
        <v>984.12</v>
      </c>
      <c r="K209" s="27">
        <v>1527.7</v>
      </c>
      <c r="L209" s="27">
        <v>1353.07</v>
      </c>
      <c r="M209" s="27">
        <v>1138.71</v>
      </c>
      <c r="N209" s="27">
        <v>1040.96</v>
      </c>
      <c r="O209" s="27">
        <v>993.39</v>
      </c>
      <c r="P209" s="27">
        <v>975.93</v>
      </c>
      <c r="Q209" s="27">
        <v>998.69</v>
      </c>
      <c r="R209" s="27">
        <v>983.59</v>
      </c>
      <c r="S209" s="27">
        <v>583.77</v>
      </c>
      <c r="T209" s="27">
        <v>614.76</v>
      </c>
      <c r="U209" s="27">
        <v>973.6</v>
      </c>
      <c r="V209" s="27">
        <v>1151.55</v>
      </c>
      <c r="W209" s="27">
        <v>1200.17</v>
      </c>
      <c r="X209" s="27">
        <v>1204.3800000000001</v>
      </c>
      <c r="Y209" s="27">
        <v>1227.31</v>
      </c>
      <c r="Z209" s="27">
        <v>930.65</v>
      </c>
      <c r="AA209" s="27">
        <v>738.8</v>
      </c>
    </row>
    <row r="210" spans="1:27">
      <c r="A210" s="19" t="s">
        <v>185</v>
      </c>
      <c r="B210" s="19" t="s">
        <v>190</v>
      </c>
      <c r="C210" s="19" t="s">
        <v>39</v>
      </c>
      <c r="D210" s="27">
        <v>731.73</v>
      </c>
      <c r="E210" s="27">
        <v>590.39</v>
      </c>
      <c r="F210" s="27">
        <v>645.02</v>
      </c>
      <c r="G210" s="27">
        <v>669.71</v>
      </c>
      <c r="H210" s="27">
        <v>709.13</v>
      </c>
      <c r="I210" s="27">
        <v>865.77</v>
      </c>
      <c r="J210" s="27">
        <v>928.84</v>
      </c>
      <c r="K210" s="27">
        <v>1404.54</v>
      </c>
      <c r="L210" s="27">
        <v>1296.83</v>
      </c>
      <c r="M210" s="27">
        <v>1090.74</v>
      </c>
      <c r="N210" s="27">
        <v>995.32</v>
      </c>
      <c r="O210" s="27">
        <v>971.19</v>
      </c>
      <c r="P210" s="27">
        <v>965.57</v>
      </c>
      <c r="Q210" s="27">
        <v>943.49</v>
      </c>
      <c r="R210" s="27">
        <v>1000.94</v>
      </c>
      <c r="S210" s="27">
        <v>527.89</v>
      </c>
      <c r="T210" s="27">
        <v>578.27</v>
      </c>
      <c r="U210" s="27">
        <v>927.59</v>
      </c>
      <c r="V210" s="27">
        <v>1141.8</v>
      </c>
      <c r="W210" s="27">
        <v>1154.8900000000001</v>
      </c>
      <c r="X210" s="27">
        <v>1190.3699999999999</v>
      </c>
      <c r="Y210" s="27">
        <v>1182.5</v>
      </c>
      <c r="Z210" s="27">
        <v>877.21</v>
      </c>
      <c r="AA210" s="27">
        <v>681.39</v>
      </c>
    </row>
    <row r="211" spans="1:27">
      <c r="A211" s="19" t="s">
        <v>185</v>
      </c>
      <c r="B211" s="19" t="s">
        <v>191</v>
      </c>
      <c r="C211" s="19" t="s">
        <v>39</v>
      </c>
      <c r="D211" s="27">
        <v>585.01</v>
      </c>
      <c r="E211" s="27">
        <v>544.14</v>
      </c>
      <c r="F211" s="27">
        <v>527.24</v>
      </c>
      <c r="G211" s="27">
        <v>548.32000000000005</v>
      </c>
      <c r="H211" s="27">
        <v>561.73</v>
      </c>
      <c r="I211" s="27">
        <v>752.81</v>
      </c>
      <c r="J211" s="27">
        <v>876.85</v>
      </c>
      <c r="K211" s="27">
        <v>1424.81</v>
      </c>
      <c r="L211" s="27">
        <v>1300.4100000000001</v>
      </c>
      <c r="M211" s="27">
        <v>1119.08</v>
      </c>
      <c r="N211" s="27">
        <v>1021.93</v>
      </c>
      <c r="O211" s="27">
        <v>1007.08</v>
      </c>
      <c r="P211" s="27">
        <v>986.28</v>
      </c>
      <c r="Q211" s="27">
        <v>982.91</v>
      </c>
      <c r="R211" s="27">
        <v>1001.34</v>
      </c>
      <c r="S211" s="27">
        <v>587.05999999999995</v>
      </c>
      <c r="T211" s="27">
        <v>622.41999999999996</v>
      </c>
      <c r="U211" s="27">
        <v>908.16</v>
      </c>
      <c r="V211" s="27">
        <v>1076.77</v>
      </c>
      <c r="W211" s="27">
        <v>1099.1300000000001</v>
      </c>
      <c r="X211" s="27">
        <v>1131.4000000000001</v>
      </c>
      <c r="Y211" s="27">
        <v>1122.29</v>
      </c>
      <c r="Z211" s="27">
        <v>782.8</v>
      </c>
      <c r="AA211" s="27">
        <v>639.04</v>
      </c>
    </row>
    <row r="212" spans="1:27">
      <c r="A212" s="19" t="s">
        <v>185</v>
      </c>
      <c r="B212" s="19" t="s">
        <v>192</v>
      </c>
      <c r="C212" s="19" t="s">
        <v>39</v>
      </c>
      <c r="D212" s="27">
        <v>530.9</v>
      </c>
      <c r="E212" s="27">
        <v>508.22</v>
      </c>
      <c r="F212" s="27">
        <v>477.91</v>
      </c>
      <c r="G212" s="27">
        <v>506.69</v>
      </c>
      <c r="H212" s="27">
        <v>525.28</v>
      </c>
      <c r="I212" s="27">
        <v>664.21</v>
      </c>
      <c r="J212" s="27">
        <v>832.29</v>
      </c>
      <c r="K212" s="27">
        <v>1387.56</v>
      </c>
      <c r="L212" s="27">
        <v>1290.05</v>
      </c>
      <c r="M212" s="27">
        <v>1128.83</v>
      </c>
      <c r="N212" s="27">
        <v>1085.8399999999999</v>
      </c>
      <c r="O212" s="27">
        <v>1011.53</v>
      </c>
      <c r="P212" s="27">
        <v>1047.98</v>
      </c>
      <c r="Q212" s="27">
        <v>1074.04</v>
      </c>
      <c r="R212" s="27">
        <v>1048.95</v>
      </c>
      <c r="S212" s="27">
        <v>628.92999999999995</v>
      </c>
      <c r="T212" s="27">
        <v>636.71</v>
      </c>
      <c r="U212" s="27">
        <v>922.94</v>
      </c>
      <c r="V212" s="27">
        <v>1078.77</v>
      </c>
      <c r="W212" s="27">
        <v>1105.23</v>
      </c>
      <c r="X212" s="27">
        <v>1088.8499999999999</v>
      </c>
      <c r="Y212" s="27">
        <v>1104.99</v>
      </c>
      <c r="Z212" s="27">
        <v>728.76</v>
      </c>
      <c r="AA212" s="27">
        <v>603.72</v>
      </c>
    </row>
    <row r="213" spans="1:27">
      <c r="A213" s="19" t="s">
        <v>185</v>
      </c>
      <c r="B213" s="19" t="s">
        <v>193</v>
      </c>
      <c r="C213" s="19" t="s">
        <v>39</v>
      </c>
      <c r="D213" s="27">
        <v>646.30999999999995</v>
      </c>
      <c r="E213" s="27">
        <v>426.32</v>
      </c>
      <c r="F213" s="27">
        <v>579.27</v>
      </c>
      <c r="G213" s="27">
        <v>482.97</v>
      </c>
      <c r="H213" s="27">
        <v>544.75</v>
      </c>
      <c r="I213" s="27">
        <v>768.02</v>
      </c>
      <c r="J213" s="27">
        <v>842.69</v>
      </c>
      <c r="K213" s="27">
        <v>1371.26</v>
      </c>
      <c r="L213" s="27">
        <v>1342.24</v>
      </c>
      <c r="M213" s="27">
        <v>1073.8800000000001</v>
      </c>
      <c r="N213" s="27">
        <v>1056.4100000000001</v>
      </c>
      <c r="O213" s="27">
        <v>1036.02</v>
      </c>
      <c r="P213" s="27">
        <v>1034.42</v>
      </c>
      <c r="Q213" s="27">
        <v>1114.82</v>
      </c>
      <c r="R213" s="27">
        <v>1007.76</v>
      </c>
      <c r="S213" s="27">
        <v>653.78</v>
      </c>
      <c r="T213" s="27">
        <v>601.15</v>
      </c>
      <c r="U213" s="27">
        <v>909.81</v>
      </c>
      <c r="V213" s="27">
        <v>1094.51</v>
      </c>
      <c r="W213" s="27">
        <v>1026.19</v>
      </c>
      <c r="X213" s="27">
        <v>1074.04</v>
      </c>
      <c r="Y213" s="27">
        <v>1085.68</v>
      </c>
      <c r="Z213" s="27">
        <v>724.75</v>
      </c>
      <c r="AA213" s="27">
        <v>580.35</v>
      </c>
    </row>
    <row r="214" spans="1:27">
      <c r="A214" s="19" t="s">
        <v>185</v>
      </c>
      <c r="B214" s="19" t="s">
        <v>194</v>
      </c>
      <c r="C214" s="19" t="s">
        <v>39</v>
      </c>
      <c r="D214" s="27">
        <v>564.98</v>
      </c>
      <c r="E214" s="27">
        <v>432.38</v>
      </c>
      <c r="F214" s="27">
        <v>493.96</v>
      </c>
      <c r="G214" s="27">
        <v>526.32000000000005</v>
      </c>
      <c r="H214" s="27">
        <v>505.61</v>
      </c>
      <c r="I214" s="27">
        <v>772.84</v>
      </c>
      <c r="J214" s="27">
        <v>897.61</v>
      </c>
      <c r="K214" s="27">
        <v>1386.84</v>
      </c>
      <c r="L214" s="27">
        <v>1291.74</v>
      </c>
      <c r="M214" s="27">
        <v>1105.23</v>
      </c>
      <c r="N214" s="27">
        <v>1033.05</v>
      </c>
      <c r="O214" s="27">
        <v>1012.9</v>
      </c>
      <c r="P214" s="27">
        <v>1021.17</v>
      </c>
      <c r="Q214" s="27">
        <v>1018.76</v>
      </c>
      <c r="R214" s="27">
        <v>1017.27</v>
      </c>
      <c r="S214" s="27">
        <v>608.49</v>
      </c>
      <c r="T214" s="27">
        <v>594.36</v>
      </c>
      <c r="U214" s="27">
        <v>915.11</v>
      </c>
      <c r="V214" s="27">
        <v>1063.28</v>
      </c>
      <c r="W214" s="27">
        <v>1100.49</v>
      </c>
      <c r="X214" s="27">
        <v>1079.5</v>
      </c>
      <c r="Y214" s="27">
        <v>1088.8900000000001</v>
      </c>
      <c r="Z214" s="27">
        <v>773.6</v>
      </c>
      <c r="AA214" s="27">
        <v>555.05999999999995</v>
      </c>
    </row>
    <row r="215" spans="1:27">
      <c r="A215" s="19" t="s">
        <v>185</v>
      </c>
      <c r="B215" s="19" t="s">
        <v>195</v>
      </c>
      <c r="C215" s="19" t="s">
        <v>39</v>
      </c>
      <c r="D215" s="27">
        <v>702.07</v>
      </c>
      <c r="E215" s="27">
        <v>640.69000000000005</v>
      </c>
      <c r="F215" s="27">
        <v>597.41</v>
      </c>
      <c r="G215" s="27">
        <v>631.86</v>
      </c>
      <c r="H215" s="27">
        <v>660.04</v>
      </c>
      <c r="I215" s="27">
        <v>715.12</v>
      </c>
      <c r="J215" s="27">
        <v>944.09</v>
      </c>
      <c r="K215" s="27">
        <v>1089.45</v>
      </c>
      <c r="L215" s="27">
        <v>1421.48</v>
      </c>
      <c r="M215" s="27">
        <v>1219.8399999999999</v>
      </c>
      <c r="N215" s="27">
        <v>1090.42</v>
      </c>
      <c r="O215" s="27">
        <v>1025.54</v>
      </c>
      <c r="P215" s="27">
        <v>1002.9</v>
      </c>
      <c r="Q215" s="27">
        <v>994.19</v>
      </c>
      <c r="R215" s="27">
        <v>934.7</v>
      </c>
      <c r="S215" s="27">
        <v>908.12</v>
      </c>
      <c r="T215" s="27">
        <v>544.47</v>
      </c>
      <c r="U215" s="27">
        <v>644.98</v>
      </c>
      <c r="V215" s="27">
        <v>966.89</v>
      </c>
      <c r="W215" s="27">
        <v>1130.04</v>
      </c>
      <c r="X215" s="27">
        <v>1095.92</v>
      </c>
      <c r="Y215" s="27">
        <v>1235.94</v>
      </c>
      <c r="Z215" s="27">
        <v>1145.4100000000001</v>
      </c>
      <c r="AA215" s="27">
        <v>784.72</v>
      </c>
    </row>
    <row r="216" spans="1:27">
      <c r="A216" s="19" t="s">
        <v>185</v>
      </c>
      <c r="B216" s="19" t="s">
        <v>196</v>
      </c>
      <c r="C216" s="19" t="s">
        <v>39</v>
      </c>
      <c r="D216" s="27">
        <v>840.84</v>
      </c>
      <c r="E216" s="27">
        <v>806.16</v>
      </c>
      <c r="F216" s="27">
        <v>746.79</v>
      </c>
      <c r="G216" s="27">
        <v>772.56</v>
      </c>
      <c r="H216" s="27">
        <v>756.86</v>
      </c>
      <c r="I216" s="27">
        <v>812.9</v>
      </c>
      <c r="J216" s="27">
        <v>1023.42</v>
      </c>
      <c r="K216" s="27">
        <v>1118.24</v>
      </c>
      <c r="L216" s="27">
        <v>1562.78</v>
      </c>
      <c r="M216" s="27">
        <v>1420.03</v>
      </c>
      <c r="N216" s="27">
        <v>1193.02</v>
      </c>
      <c r="O216" s="27">
        <v>1098.2</v>
      </c>
      <c r="P216" s="27">
        <v>1036.1400000000001</v>
      </c>
      <c r="Q216" s="27">
        <v>979.18</v>
      </c>
      <c r="R216" s="27">
        <v>974.32</v>
      </c>
      <c r="S216" s="27">
        <v>998.61</v>
      </c>
      <c r="T216" s="27">
        <v>612.63</v>
      </c>
      <c r="U216" s="27">
        <v>669.39</v>
      </c>
      <c r="V216" s="27">
        <v>1012.1</v>
      </c>
      <c r="W216" s="27">
        <v>1216.99</v>
      </c>
      <c r="X216" s="27">
        <v>1227.8699999999999</v>
      </c>
      <c r="Y216" s="27">
        <v>1302.8499999999999</v>
      </c>
      <c r="Z216" s="27">
        <v>1292.0999999999999</v>
      </c>
      <c r="AA216" s="27">
        <v>966.25</v>
      </c>
    </row>
    <row r="217" spans="1:27">
      <c r="A217" s="19" t="s">
        <v>185</v>
      </c>
      <c r="B217" s="19" t="s">
        <v>197</v>
      </c>
      <c r="C217" s="19" t="s">
        <v>39</v>
      </c>
      <c r="D217" s="27">
        <v>556.75</v>
      </c>
      <c r="E217" s="27">
        <v>475.18</v>
      </c>
      <c r="F217" s="27">
        <v>496.05</v>
      </c>
      <c r="G217" s="27">
        <v>519.58000000000004</v>
      </c>
      <c r="H217" s="27">
        <v>560.79999999999995</v>
      </c>
      <c r="I217" s="27">
        <v>723.91</v>
      </c>
      <c r="J217" s="27">
        <v>874.32</v>
      </c>
      <c r="K217" s="27">
        <v>1413.49</v>
      </c>
      <c r="L217" s="27">
        <v>1268.6099999999999</v>
      </c>
      <c r="M217" s="27">
        <v>1133.17</v>
      </c>
      <c r="N217" s="27">
        <v>1079.9000000000001</v>
      </c>
      <c r="O217" s="27">
        <v>1076.53</v>
      </c>
      <c r="P217" s="27">
        <v>1068.94</v>
      </c>
      <c r="Q217" s="27">
        <v>1034.46</v>
      </c>
      <c r="R217" s="27">
        <v>1086.96</v>
      </c>
      <c r="S217" s="27">
        <v>632.74</v>
      </c>
      <c r="T217" s="27">
        <v>651.33000000000004</v>
      </c>
      <c r="U217" s="27">
        <v>901.5</v>
      </c>
      <c r="V217" s="27">
        <v>1025.26</v>
      </c>
      <c r="W217" s="27">
        <v>1108.1600000000001</v>
      </c>
      <c r="X217" s="27">
        <v>1071.47</v>
      </c>
      <c r="Y217" s="27">
        <v>1085.76</v>
      </c>
      <c r="Z217" s="27">
        <v>695.81</v>
      </c>
      <c r="AA217" s="27">
        <v>596.37</v>
      </c>
    </row>
  </sheetData>
  <sortState ref="A2:AA217">
    <sortCondition ref="A2:A217" customList="electricity-only,cooling,refrigeration,space-heating,water-heating,naturalgas-only"/>
    <sortCondition ref="C2:C217" customList="week,peak,weekend"/>
    <sortCondition ref="B2:B217" customList="January,February,March,April,May,June,July,August,September,October,November,December"/>
  </sortState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AA217"/>
  <sheetViews>
    <sheetView zoomScale="70" zoomScaleNormal="70" workbookViewId="0"/>
  </sheetViews>
  <sheetFormatPr defaultColWidth="9.140625" defaultRowHeight="15"/>
  <cols>
    <col min="1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8" t="s">
        <v>180</v>
      </c>
      <c r="B2" s="18" t="s">
        <v>186</v>
      </c>
      <c r="C2" s="18" t="s">
        <v>37</v>
      </c>
      <c r="D2" s="16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</row>
    <row r="3" spans="1:27">
      <c r="A3" s="18" t="s">
        <v>180</v>
      </c>
      <c r="B3" s="18" t="s">
        <v>187</v>
      </c>
      <c r="C3" s="18" t="s">
        <v>37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</row>
    <row r="4" spans="1:27">
      <c r="A4" s="18" t="s">
        <v>180</v>
      </c>
      <c r="B4" s="18" t="s">
        <v>188</v>
      </c>
      <c r="C4" s="18" t="s">
        <v>37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</row>
    <row r="5" spans="1:27">
      <c r="A5" s="18" t="s">
        <v>180</v>
      </c>
      <c r="B5" s="18" t="s">
        <v>189</v>
      </c>
      <c r="C5" s="18" t="s">
        <v>37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</row>
    <row r="6" spans="1:27">
      <c r="A6" s="18" t="s">
        <v>180</v>
      </c>
      <c r="B6" s="18" t="s">
        <v>190</v>
      </c>
      <c r="C6" s="18" t="s">
        <v>37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</row>
    <row r="7" spans="1:27">
      <c r="A7" s="18" t="s">
        <v>180</v>
      </c>
      <c r="B7" s="18" t="s">
        <v>191</v>
      </c>
      <c r="C7" s="18" t="s">
        <v>37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</row>
    <row r="8" spans="1:27">
      <c r="A8" s="18" t="s">
        <v>180</v>
      </c>
      <c r="B8" s="18" t="s">
        <v>192</v>
      </c>
      <c r="C8" s="18" t="s">
        <v>37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</row>
    <row r="9" spans="1:27">
      <c r="A9" s="18" t="s">
        <v>180</v>
      </c>
      <c r="B9" s="18" t="s">
        <v>193</v>
      </c>
      <c r="C9" s="18" t="s">
        <v>37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>
      <c r="A10" s="18" t="s">
        <v>180</v>
      </c>
      <c r="B10" s="18" t="s">
        <v>194</v>
      </c>
      <c r="C10" s="18" t="s">
        <v>37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>
      <c r="A11" s="18" t="s">
        <v>180</v>
      </c>
      <c r="B11" s="18" t="s">
        <v>195</v>
      </c>
      <c r="C11" s="18" t="s">
        <v>37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</row>
    <row r="12" spans="1:27">
      <c r="A12" s="18" t="s">
        <v>180</v>
      </c>
      <c r="B12" s="18" t="s">
        <v>196</v>
      </c>
      <c r="C12" s="18" t="s">
        <v>37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</row>
    <row r="13" spans="1:27">
      <c r="A13" s="18" t="s">
        <v>180</v>
      </c>
      <c r="B13" s="18" t="s">
        <v>197</v>
      </c>
      <c r="C13" s="18" t="s">
        <v>37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  <row r="14" spans="1:27">
      <c r="A14" s="18" t="s">
        <v>180</v>
      </c>
      <c r="B14" s="18" t="s">
        <v>186</v>
      </c>
      <c r="C14" s="18" t="s">
        <v>38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</row>
    <row r="15" spans="1:27">
      <c r="A15" s="18" t="s">
        <v>180</v>
      </c>
      <c r="B15" s="18" t="s">
        <v>187</v>
      </c>
      <c r="C15" s="18" t="s">
        <v>38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</row>
    <row r="16" spans="1:27">
      <c r="A16" s="18" t="s">
        <v>180</v>
      </c>
      <c r="B16" s="18" t="s">
        <v>188</v>
      </c>
      <c r="C16" s="18" t="s">
        <v>38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</row>
    <row r="17" spans="1:27">
      <c r="A17" s="18" t="s">
        <v>180</v>
      </c>
      <c r="B17" s="18" t="s">
        <v>189</v>
      </c>
      <c r="C17" s="18" t="s">
        <v>38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</row>
    <row r="18" spans="1:27">
      <c r="A18" s="18" t="s">
        <v>180</v>
      </c>
      <c r="B18" s="18" t="s">
        <v>190</v>
      </c>
      <c r="C18" s="18" t="s">
        <v>38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</row>
    <row r="19" spans="1:27">
      <c r="A19" s="18" t="s">
        <v>180</v>
      </c>
      <c r="B19" s="18" t="s">
        <v>191</v>
      </c>
      <c r="C19" s="18" t="s">
        <v>38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</row>
    <row r="20" spans="1:27">
      <c r="A20" s="18" t="s">
        <v>180</v>
      </c>
      <c r="B20" s="18" t="s">
        <v>192</v>
      </c>
      <c r="C20" s="18" t="s">
        <v>38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</row>
    <row r="21" spans="1:27">
      <c r="A21" s="18" t="s">
        <v>180</v>
      </c>
      <c r="B21" s="18" t="s">
        <v>193</v>
      </c>
      <c r="C21" s="18" t="s">
        <v>38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</row>
    <row r="22" spans="1:27">
      <c r="A22" s="18" t="s">
        <v>180</v>
      </c>
      <c r="B22" s="18" t="s">
        <v>194</v>
      </c>
      <c r="C22" s="18" t="s">
        <v>38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</row>
    <row r="23" spans="1:27">
      <c r="A23" s="18" t="s">
        <v>180</v>
      </c>
      <c r="B23" s="18" t="s">
        <v>195</v>
      </c>
      <c r="C23" s="18" t="s">
        <v>38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</row>
    <row r="24" spans="1:27">
      <c r="A24" s="18" t="s">
        <v>180</v>
      </c>
      <c r="B24" s="18" t="s">
        <v>196</v>
      </c>
      <c r="C24" s="18" t="s">
        <v>38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</row>
    <row r="25" spans="1:27">
      <c r="A25" s="18" t="s">
        <v>180</v>
      </c>
      <c r="B25" s="18" t="s">
        <v>197</v>
      </c>
      <c r="C25" s="18" t="s">
        <v>38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</row>
    <row r="26" spans="1:27">
      <c r="A26" s="18" t="s">
        <v>180</v>
      </c>
      <c r="B26" s="18" t="s">
        <v>186</v>
      </c>
      <c r="C26" s="18" t="s">
        <v>39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</row>
    <row r="27" spans="1:27">
      <c r="A27" s="18" t="s">
        <v>180</v>
      </c>
      <c r="B27" s="18" t="s">
        <v>187</v>
      </c>
      <c r="C27" s="18" t="s">
        <v>39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</row>
    <row r="28" spans="1:27">
      <c r="A28" s="18" t="s">
        <v>180</v>
      </c>
      <c r="B28" s="18" t="s">
        <v>188</v>
      </c>
      <c r="C28" s="18" t="s">
        <v>39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</row>
    <row r="29" spans="1:27">
      <c r="A29" s="18" t="s">
        <v>180</v>
      </c>
      <c r="B29" s="18" t="s">
        <v>189</v>
      </c>
      <c r="C29" s="18" t="s">
        <v>39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</row>
    <row r="30" spans="1:27">
      <c r="A30" s="18" t="s">
        <v>180</v>
      </c>
      <c r="B30" s="18" t="s">
        <v>190</v>
      </c>
      <c r="C30" s="18" t="s">
        <v>39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</row>
    <row r="31" spans="1:27">
      <c r="A31" s="18" t="s">
        <v>180</v>
      </c>
      <c r="B31" s="18" t="s">
        <v>191</v>
      </c>
      <c r="C31" s="18" t="s">
        <v>39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</row>
    <row r="32" spans="1:27">
      <c r="A32" s="18" t="s">
        <v>180</v>
      </c>
      <c r="B32" s="18" t="s">
        <v>192</v>
      </c>
      <c r="C32" s="18" t="s">
        <v>39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</row>
    <row r="33" spans="1:27">
      <c r="A33" s="18" t="s">
        <v>180</v>
      </c>
      <c r="B33" s="18" t="s">
        <v>193</v>
      </c>
      <c r="C33" s="18" t="s">
        <v>39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</row>
    <row r="34" spans="1:27">
      <c r="A34" s="18" t="s">
        <v>180</v>
      </c>
      <c r="B34" s="18" t="s">
        <v>194</v>
      </c>
      <c r="C34" s="18" t="s">
        <v>39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</row>
    <row r="35" spans="1:27">
      <c r="A35" s="18" t="s">
        <v>180</v>
      </c>
      <c r="B35" s="18" t="s">
        <v>195</v>
      </c>
      <c r="C35" s="18" t="s">
        <v>39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</row>
    <row r="36" spans="1:27">
      <c r="A36" s="18" t="s">
        <v>180</v>
      </c>
      <c r="B36" s="18" t="s">
        <v>196</v>
      </c>
      <c r="C36" s="18" t="s">
        <v>39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</row>
    <row r="37" spans="1:27">
      <c r="A37" s="18" t="s">
        <v>180</v>
      </c>
      <c r="B37" s="18" t="s">
        <v>197</v>
      </c>
      <c r="C37" s="18" t="s">
        <v>39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</row>
    <row r="38" spans="1:27">
      <c r="A38" s="18" t="s">
        <v>181</v>
      </c>
      <c r="B38" s="18" t="s">
        <v>186</v>
      </c>
      <c r="C38" s="18" t="s">
        <v>37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</row>
    <row r="39" spans="1:27">
      <c r="A39" s="18" t="s">
        <v>181</v>
      </c>
      <c r="B39" s="18" t="s">
        <v>187</v>
      </c>
      <c r="C39" s="18" t="s">
        <v>37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</row>
    <row r="40" spans="1:27">
      <c r="A40" s="18" t="s">
        <v>181</v>
      </c>
      <c r="B40" s="18" t="s">
        <v>188</v>
      </c>
      <c r="C40" s="18" t="s">
        <v>37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</row>
    <row r="41" spans="1:27">
      <c r="A41" s="18" t="s">
        <v>181</v>
      </c>
      <c r="B41" s="18" t="s">
        <v>189</v>
      </c>
      <c r="C41" s="18" t="s">
        <v>37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</row>
    <row r="42" spans="1:27">
      <c r="A42" s="18" t="s">
        <v>181</v>
      </c>
      <c r="B42" s="18" t="s">
        <v>190</v>
      </c>
      <c r="C42" s="18" t="s">
        <v>37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</row>
    <row r="43" spans="1:27">
      <c r="A43" s="18" t="s">
        <v>181</v>
      </c>
      <c r="B43" s="18" t="s">
        <v>191</v>
      </c>
      <c r="C43" s="18" t="s">
        <v>37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</row>
    <row r="44" spans="1:27">
      <c r="A44" s="18" t="s">
        <v>181</v>
      </c>
      <c r="B44" s="18" t="s">
        <v>192</v>
      </c>
      <c r="C44" s="18" t="s">
        <v>37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</row>
    <row r="45" spans="1:27">
      <c r="A45" s="18" t="s">
        <v>181</v>
      </c>
      <c r="B45" s="18" t="s">
        <v>193</v>
      </c>
      <c r="C45" s="18" t="s">
        <v>37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</row>
    <row r="46" spans="1:27">
      <c r="A46" s="18" t="s">
        <v>181</v>
      </c>
      <c r="B46" s="18" t="s">
        <v>194</v>
      </c>
      <c r="C46" s="18" t="s">
        <v>37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</row>
    <row r="47" spans="1:27">
      <c r="A47" s="18" t="s">
        <v>181</v>
      </c>
      <c r="B47" s="18" t="s">
        <v>195</v>
      </c>
      <c r="C47" s="18" t="s">
        <v>37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</row>
    <row r="48" spans="1:27">
      <c r="A48" s="18" t="s">
        <v>181</v>
      </c>
      <c r="B48" s="18" t="s">
        <v>196</v>
      </c>
      <c r="C48" s="18" t="s">
        <v>37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</row>
    <row r="49" spans="1:27">
      <c r="A49" s="18" t="s">
        <v>181</v>
      </c>
      <c r="B49" s="18" t="s">
        <v>197</v>
      </c>
      <c r="C49" s="18" t="s">
        <v>37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</row>
    <row r="50" spans="1:27">
      <c r="A50" s="18" t="s">
        <v>181</v>
      </c>
      <c r="B50" s="18" t="s">
        <v>186</v>
      </c>
      <c r="C50" s="18" t="s">
        <v>38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</row>
    <row r="51" spans="1:27">
      <c r="A51" s="18" t="s">
        <v>181</v>
      </c>
      <c r="B51" s="18" t="s">
        <v>187</v>
      </c>
      <c r="C51" s="18" t="s">
        <v>38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</row>
    <row r="52" spans="1:27">
      <c r="A52" s="18" t="s">
        <v>181</v>
      </c>
      <c r="B52" s="18" t="s">
        <v>188</v>
      </c>
      <c r="C52" s="18" t="s">
        <v>38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</row>
    <row r="53" spans="1:27">
      <c r="A53" s="18" t="s">
        <v>181</v>
      </c>
      <c r="B53" s="18" t="s">
        <v>189</v>
      </c>
      <c r="C53" s="18" t="s">
        <v>38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</row>
    <row r="54" spans="1:27">
      <c r="A54" s="18" t="s">
        <v>181</v>
      </c>
      <c r="B54" s="18" t="s">
        <v>190</v>
      </c>
      <c r="C54" s="18" t="s">
        <v>38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</row>
    <row r="55" spans="1:27">
      <c r="A55" s="18" t="s">
        <v>181</v>
      </c>
      <c r="B55" s="18" t="s">
        <v>191</v>
      </c>
      <c r="C55" s="18" t="s">
        <v>38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</row>
    <row r="56" spans="1:27">
      <c r="A56" s="18" t="s">
        <v>181</v>
      </c>
      <c r="B56" s="18" t="s">
        <v>192</v>
      </c>
      <c r="C56" s="18" t="s">
        <v>38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</row>
    <row r="57" spans="1:27">
      <c r="A57" s="18" t="s">
        <v>181</v>
      </c>
      <c r="B57" s="18" t="s">
        <v>193</v>
      </c>
      <c r="C57" s="18" t="s">
        <v>38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</row>
    <row r="58" spans="1:27">
      <c r="A58" s="18" t="s">
        <v>181</v>
      </c>
      <c r="B58" s="18" t="s">
        <v>194</v>
      </c>
      <c r="C58" s="18" t="s">
        <v>38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</row>
    <row r="59" spans="1:27">
      <c r="A59" s="18" t="s">
        <v>181</v>
      </c>
      <c r="B59" s="18" t="s">
        <v>195</v>
      </c>
      <c r="C59" s="18" t="s">
        <v>38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</row>
    <row r="60" spans="1:27">
      <c r="A60" s="18" t="s">
        <v>181</v>
      </c>
      <c r="B60" s="18" t="s">
        <v>196</v>
      </c>
      <c r="C60" s="18" t="s">
        <v>38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</row>
    <row r="61" spans="1:27">
      <c r="A61" s="18" t="s">
        <v>181</v>
      </c>
      <c r="B61" s="18" t="s">
        <v>197</v>
      </c>
      <c r="C61" s="18" t="s">
        <v>38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</row>
    <row r="62" spans="1:27">
      <c r="A62" s="18" t="s">
        <v>181</v>
      </c>
      <c r="B62" s="18" t="s">
        <v>186</v>
      </c>
      <c r="C62" s="18" t="s">
        <v>39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</row>
    <row r="63" spans="1:27">
      <c r="A63" s="18" t="s">
        <v>181</v>
      </c>
      <c r="B63" s="18" t="s">
        <v>187</v>
      </c>
      <c r="C63" s="18" t="s">
        <v>39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</row>
    <row r="64" spans="1:27">
      <c r="A64" s="18" t="s">
        <v>181</v>
      </c>
      <c r="B64" s="18" t="s">
        <v>188</v>
      </c>
      <c r="C64" s="18" t="s">
        <v>39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</row>
    <row r="65" spans="1:27">
      <c r="A65" s="18" t="s">
        <v>181</v>
      </c>
      <c r="B65" s="18" t="s">
        <v>189</v>
      </c>
      <c r="C65" s="18" t="s">
        <v>39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</row>
    <row r="66" spans="1:27">
      <c r="A66" s="18" t="s">
        <v>181</v>
      </c>
      <c r="B66" s="18" t="s">
        <v>190</v>
      </c>
      <c r="C66" s="18" t="s">
        <v>39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</row>
    <row r="67" spans="1:27">
      <c r="A67" s="18" t="s">
        <v>181</v>
      </c>
      <c r="B67" s="18" t="s">
        <v>191</v>
      </c>
      <c r="C67" s="18" t="s">
        <v>39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</row>
    <row r="68" spans="1:27">
      <c r="A68" s="18" t="s">
        <v>181</v>
      </c>
      <c r="B68" s="18" t="s">
        <v>192</v>
      </c>
      <c r="C68" s="18" t="s">
        <v>39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</row>
    <row r="69" spans="1:27">
      <c r="A69" s="18" t="s">
        <v>181</v>
      </c>
      <c r="B69" s="18" t="s">
        <v>193</v>
      </c>
      <c r="C69" s="18" t="s">
        <v>39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</row>
    <row r="70" spans="1:27">
      <c r="A70" s="18" t="s">
        <v>181</v>
      </c>
      <c r="B70" s="18" t="s">
        <v>194</v>
      </c>
      <c r="C70" s="18" t="s">
        <v>39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</row>
    <row r="71" spans="1:27">
      <c r="A71" s="18" t="s">
        <v>181</v>
      </c>
      <c r="B71" s="18" t="s">
        <v>195</v>
      </c>
      <c r="C71" s="18" t="s">
        <v>39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</row>
    <row r="72" spans="1:27">
      <c r="A72" s="18" t="s">
        <v>181</v>
      </c>
      <c r="B72" s="18" t="s">
        <v>196</v>
      </c>
      <c r="C72" s="18" t="s">
        <v>39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</row>
    <row r="73" spans="1:27">
      <c r="A73" s="18" t="s">
        <v>181</v>
      </c>
      <c r="B73" s="18" t="s">
        <v>197</v>
      </c>
      <c r="C73" s="18" t="s">
        <v>39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</row>
    <row r="74" spans="1:27" s="19" customFormat="1">
      <c r="A74" s="19" t="s">
        <v>182</v>
      </c>
      <c r="B74" s="19" t="s">
        <v>24</v>
      </c>
      <c r="C74" s="19" t="s">
        <v>37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</row>
    <row r="75" spans="1:27" s="19" customFormat="1">
      <c r="A75" s="19" t="s">
        <v>182</v>
      </c>
      <c r="B75" s="19" t="s">
        <v>25</v>
      </c>
      <c r="C75" s="19" t="s">
        <v>37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</row>
    <row r="76" spans="1:27" s="19" customFormat="1">
      <c r="A76" s="19" t="s">
        <v>182</v>
      </c>
      <c r="B76" s="19" t="s">
        <v>26</v>
      </c>
      <c r="C76" s="19" t="s">
        <v>37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</row>
    <row r="77" spans="1:27" s="19" customFormat="1">
      <c r="A77" s="19" t="s">
        <v>182</v>
      </c>
      <c r="B77" s="19" t="s">
        <v>27</v>
      </c>
      <c r="C77" s="19" t="s">
        <v>37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</row>
    <row r="78" spans="1:27" s="19" customFormat="1">
      <c r="A78" s="19" t="s">
        <v>182</v>
      </c>
      <c r="B78" s="19" t="s">
        <v>28</v>
      </c>
      <c r="C78" s="19" t="s">
        <v>37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</row>
    <row r="79" spans="1:27" s="19" customFormat="1">
      <c r="A79" s="19" t="s">
        <v>182</v>
      </c>
      <c r="B79" s="19" t="s">
        <v>29</v>
      </c>
      <c r="C79" s="19" t="s">
        <v>37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</row>
    <row r="80" spans="1:27" s="19" customFormat="1">
      <c r="A80" s="19" t="s">
        <v>182</v>
      </c>
      <c r="B80" s="19" t="s">
        <v>30</v>
      </c>
      <c r="C80" s="19" t="s">
        <v>37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</row>
    <row r="81" spans="1:27" s="19" customFormat="1">
      <c r="A81" s="19" t="s">
        <v>182</v>
      </c>
      <c r="B81" s="19" t="s">
        <v>31</v>
      </c>
      <c r="C81" s="19" t="s">
        <v>37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</row>
    <row r="82" spans="1:27" s="19" customFormat="1">
      <c r="A82" s="19" t="s">
        <v>182</v>
      </c>
      <c r="B82" s="19" t="s">
        <v>32</v>
      </c>
      <c r="C82" s="19" t="s">
        <v>37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</row>
    <row r="83" spans="1:27" s="19" customFormat="1">
      <c r="A83" s="19" t="s">
        <v>182</v>
      </c>
      <c r="B83" s="19" t="s">
        <v>33</v>
      </c>
      <c r="C83" s="19" t="s">
        <v>37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</row>
    <row r="84" spans="1:27" s="19" customFormat="1">
      <c r="A84" s="19" t="s">
        <v>182</v>
      </c>
      <c r="B84" s="19" t="s">
        <v>34</v>
      </c>
      <c r="C84" s="19" t="s">
        <v>37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</row>
    <row r="85" spans="1:27" s="19" customFormat="1">
      <c r="A85" s="19" t="s">
        <v>182</v>
      </c>
      <c r="B85" s="19" t="s">
        <v>35</v>
      </c>
      <c r="C85" s="19" t="s">
        <v>37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</row>
    <row r="86" spans="1:27" s="19" customFormat="1">
      <c r="A86" s="19" t="s">
        <v>182</v>
      </c>
      <c r="B86" s="19" t="s">
        <v>24</v>
      </c>
      <c r="C86" s="19" t="s">
        <v>38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</row>
    <row r="87" spans="1:27" s="19" customFormat="1">
      <c r="A87" s="19" t="s">
        <v>182</v>
      </c>
      <c r="B87" s="19" t="s">
        <v>25</v>
      </c>
      <c r="C87" s="19" t="s">
        <v>38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</row>
    <row r="88" spans="1:27" s="19" customFormat="1">
      <c r="A88" s="19" t="s">
        <v>182</v>
      </c>
      <c r="B88" s="19" t="s">
        <v>26</v>
      </c>
      <c r="C88" s="19" t="s">
        <v>38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</row>
    <row r="89" spans="1:27" s="19" customFormat="1">
      <c r="A89" s="19" t="s">
        <v>182</v>
      </c>
      <c r="B89" s="19" t="s">
        <v>27</v>
      </c>
      <c r="C89" s="19" t="s">
        <v>38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</row>
    <row r="90" spans="1:27" s="19" customFormat="1">
      <c r="A90" s="19" t="s">
        <v>182</v>
      </c>
      <c r="B90" s="19" t="s">
        <v>28</v>
      </c>
      <c r="C90" s="19" t="s">
        <v>38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</row>
    <row r="91" spans="1:27" s="19" customFormat="1">
      <c r="A91" s="19" t="s">
        <v>182</v>
      </c>
      <c r="B91" s="19" t="s">
        <v>29</v>
      </c>
      <c r="C91" s="19" t="s">
        <v>38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</row>
    <row r="92" spans="1:27" s="19" customFormat="1">
      <c r="A92" s="19" t="s">
        <v>182</v>
      </c>
      <c r="B92" s="19" t="s">
        <v>30</v>
      </c>
      <c r="C92" s="19" t="s">
        <v>38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</row>
    <row r="93" spans="1:27" s="19" customFormat="1">
      <c r="A93" s="19" t="s">
        <v>182</v>
      </c>
      <c r="B93" s="19" t="s">
        <v>31</v>
      </c>
      <c r="C93" s="19" t="s">
        <v>38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</row>
    <row r="94" spans="1:27" s="19" customFormat="1">
      <c r="A94" s="19" t="s">
        <v>182</v>
      </c>
      <c r="B94" s="19" t="s">
        <v>32</v>
      </c>
      <c r="C94" s="19" t="s">
        <v>38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</row>
    <row r="95" spans="1:27" s="19" customFormat="1">
      <c r="A95" s="19" t="s">
        <v>182</v>
      </c>
      <c r="B95" s="19" t="s">
        <v>33</v>
      </c>
      <c r="C95" s="19" t="s">
        <v>38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</row>
    <row r="96" spans="1:27" s="19" customFormat="1">
      <c r="A96" s="19" t="s">
        <v>182</v>
      </c>
      <c r="B96" s="19" t="s">
        <v>34</v>
      </c>
      <c r="C96" s="19" t="s">
        <v>38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</row>
    <row r="97" spans="1:27" s="19" customFormat="1">
      <c r="A97" s="19" t="s">
        <v>182</v>
      </c>
      <c r="B97" s="19" t="s">
        <v>35</v>
      </c>
      <c r="C97" s="19" t="s">
        <v>38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</row>
    <row r="98" spans="1:27" s="19" customFormat="1">
      <c r="A98" s="19" t="s">
        <v>182</v>
      </c>
      <c r="B98" s="19" t="s">
        <v>24</v>
      </c>
      <c r="C98" s="19" t="s">
        <v>39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</row>
    <row r="99" spans="1:27" s="19" customFormat="1">
      <c r="A99" s="19" t="s">
        <v>182</v>
      </c>
      <c r="B99" s="19" t="s">
        <v>25</v>
      </c>
      <c r="C99" s="19" t="s">
        <v>39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</row>
    <row r="100" spans="1:27" s="19" customFormat="1">
      <c r="A100" s="19" t="s">
        <v>182</v>
      </c>
      <c r="B100" s="19" t="s">
        <v>26</v>
      </c>
      <c r="C100" s="19" t="s">
        <v>39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</row>
    <row r="101" spans="1:27" s="19" customFormat="1">
      <c r="A101" s="19" t="s">
        <v>182</v>
      </c>
      <c r="B101" s="19" t="s">
        <v>27</v>
      </c>
      <c r="C101" s="19" t="s">
        <v>39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</row>
    <row r="102" spans="1:27" s="19" customFormat="1">
      <c r="A102" s="19" t="s">
        <v>182</v>
      </c>
      <c r="B102" s="19" t="s">
        <v>28</v>
      </c>
      <c r="C102" s="19" t="s">
        <v>39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</row>
    <row r="103" spans="1:27" s="19" customFormat="1">
      <c r="A103" s="19" t="s">
        <v>182</v>
      </c>
      <c r="B103" s="19" t="s">
        <v>29</v>
      </c>
      <c r="C103" s="19" t="s">
        <v>39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</row>
    <row r="104" spans="1:27" s="19" customFormat="1">
      <c r="A104" s="19" t="s">
        <v>182</v>
      </c>
      <c r="B104" s="19" t="s">
        <v>30</v>
      </c>
      <c r="C104" s="19" t="s">
        <v>39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</row>
    <row r="105" spans="1:27" s="19" customFormat="1">
      <c r="A105" s="19" t="s">
        <v>182</v>
      </c>
      <c r="B105" s="19" t="s">
        <v>31</v>
      </c>
      <c r="C105" s="19" t="s">
        <v>39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</row>
    <row r="106" spans="1:27" s="19" customFormat="1">
      <c r="A106" s="19" t="s">
        <v>182</v>
      </c>
      <c r="B106" s="19" t="s">
        <v>32</v>
      </c>
      <c r="C106" s="19" t="s">
        <v>39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</row>
    <row r="107" spans="1:27" s="19" customFormat="1">
      <c r="A107" s="19" t="s">
        <v>182</v>
      </c>
      <c r="B107" s="19" t="s">
        <v>33</v>
      </c>
      <c r="C107" s="19" t="s">
        <v>39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</row>
    <row r="108" spans="1:27" s="19" customFormat="1">
      <c r="A108" s="19" t="s">
        <v>182</v>
      </c>
      <c r="B108" s="19" t="s">
        <v>34</v>
      </c>
      <c r="C108" s="19" t="s">
        <v>39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</row>
    <row r="109" spans="1:27" s="19" customFormat="1">
      <c r="A109" s="19" t="s">
        <v>182</v>
      </c>
      <c r="B109" s="19" t="s">
        <v>35</v>
      </c>
      <c r="C109" s="19" t="s">
        <v>39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</row>
    <row r="110" spans="1:27">
      <c r="A110" s="18" t="s">
        <v>183</v>
      </c>
      <c r="B110" s="18" t="s">
        <v>186</v>
      </c>
      <c r="C110" s="18" t="s">
        <v>37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</row>
    <row r="111" spans="1:27">
      <c r="A111" s="18" t="s">
        <v>183</v>
      </c>
      <c r="B111" s="18" t="s">
        <v>187</v>
      </c>
      <c r="C111" s="18" t="s">
        <v>37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</row>
    <row r="112" spans="1:27">
      <c r="A112" s="18" t="s">
        <v>183</v>
      </c>
      <c r="B112" s="18" t="s">
        <v>188</v>
      </c>
      <c r="C112" s="18" t="s">
        <v>37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</row>
    <row r="113" spans="1:27">
      <c r="A113" s="18" t="s">
        <v>183</v>
      </c>
      <c r="B113" s="18" t="s">
        <v>189</v>
      </c>
      <c r="C113" s="18" t="s">
        <v>37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</row>
    <row r="114" spans="1:27">
      <c r="A114" s="18" t="s">
        <v>183</v>
      </c>
      <c r="B114" s="18" t="s">
        <v>190</v>
      </c>
      <c r="C114" s="18" t="s">
        <v>37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</row>
    <row r="115" spans="1:27">
      <c r="A115" s="18" t="s">
        <v>183</v>
      </c>
      <c r="B115" s="18" t="s">
        <v>191</v>
      </c>
      <c r="C115" s="18" t="s">
        <v>37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</row>
    <row r="116" spans="1:27">
      <c r="A116" s="18" t="s">
        <v>183</v>
      </c>
      <c r="B116" s="18" t="s">
        <v>192</v>
      </c>
      <c r="C116" s="18" t="s">
        <v>37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</row>
    <row r="117" spans="1:27">
      <c r="A117" s="18" t="s">
        <v>183</v>
      </c>
      <c r="B117" s="18" t="s">
        <v>193</v>
      </c>
      <c r="C117" s="18" t="s">
        <v>37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</row>
    <row r="118" spans="1:27">
      <c r="A118" s="18" t="s">
        <v>183</v>
      </c>
      <c r="B118" s="18" t="s">
        <v>194</v>
      </c>
      <c r="C118" s="18" t="s">
        <v>37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</row>
    <row r="119" spans="1:27">
      <c r="A119" s="18" t="s">
        <v>183</v>
      </c>
      <c r="B119" s="18" t="s">
        <v>195</v>
      </c>
      <c r="C119" s="18" t="s">
        <v>37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</row>
    <row r="120" spans="1:27">
      <c r="A120" s="18" t="s">
        <v>183</v>
      </c>
      <c r="B120" s="18" t="s">
        <v>196</v>
      </c>
      <c r="C120" s="18" t="s">
        <v>37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</row>
    <row r="121" spans="1:27">
      <c r="A121" s="18" t="s">
        <v>183</v>
      </c>
      <c r="B121" s="18" t="s">
        <v>197</v>
      </c>
      <c r="C121" s="18" t="s">
        <v>37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</row>
    <row r="122" spans="1:27">
      <c r="A122" s="18" t="s">
        <v>183</v>
      </c>
      <c r="B122" s="18" t="s">
        <v>186</v>
      </c>
      <c r="C122" s="18" t="s">
        <v>38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</row>
    <row r="123" spans="1:27">
      <c r="A123" s="18" t="s">
        <v>183</v>
      </c>
      <c r="B123" s="18" t="s">
        <v>187</v>
      </c>
      <c r="C123" s="18" t="s">
        <v>38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</row>
    <row r="124" spans="1:27">
      <c r="A124" s="18" t="s">
        <v>183</v>
      </c>
      <c r="B124" s="18" t="s">
        <v>188</v>
      </c>
      <c r="C124" s="18" t="s">
        <v>38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</row>
    <row r="125" spans="1:27">
      <c r="A125" s="18" t="s">
        <v>183</v>
      </c>
      <c r="B125" s="18" t="s">
        <v>189</v>
      </c>
      <c r="C125" s="18" t="s">
        <v>38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</row>
    <row r="126" spans="1:27">
      <c r="A126" s="18" t="s">
        <v>183</v>
      </c>
      <c r="B126" s="18" t="s">
        <v>190</v>
      </c>
      <c r="C126" s="18" t="s">
        <v>38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</row>
    <row r="127" spans="1:27">
      <c r="A127" s="18" t="s">
        <v>183</v>
      </c>
      <c r="B127" s="18" t="s">
        <v>191</v>
      </c>
      <c r="C127" s="18" t="s">
        <v>38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</row>
    <row r="128" spans="1:27">
      <c r="A128" s="18" t="s">
        <v>183</v>
      </c>
      <c r="B128" s="18" t="s">
        <v>192</v>
      </c>
      <c r="C128" s="18" t="s">
        <v>38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</row>
    <row r="129" spans="1:27">
      <c r="A129" s="18" t="s">
        <v>183</v>
      </c>
      <c r="B129" s="18" t="s">
        <v>193</v>
      </c>
      <c r="C129" s="18" t="s">
        <v>38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</row>
    <row r="130" spans="1:27">
      <c r="A130" s="18" t="s">
        <v>183</v>
      </c>
      <c r="B130" s="18" t="s">
        <v>194</v>
      </c>
      <c r="C130" s="18" t="s">
        <v>38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</row>
    <row r="131" spans="1:27">
      <c r="A131" s="18" t="s">
        <v>183</v>
      </c>
      <c r="B131" s="18" t="s">
        <v>195</v>
      </c>
      <c r="C131" s="18" t="s">
        <v>38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</row>
    <row r="132" spans="1:27">
      <c r="A132" s="18" t="s">
        <v>183</v>
      </c>
      <c r="B132" s="18" t="s">
        <v>196</v>
      </c>
      <c r="C132" s="18" t="s">
        <v>38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</row>
    <row r="133" spans="1:27">
      <c r="A133" s="18" t="s">
        <v>183</v>
      </c>
      <c r="B133" s="18" t="s">
        <v>197</v>
      </c>
      <c r="C133" s="18" t="s">
        <v>38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</row>
    <row r="134" spans="1:27">
      <c r="A134" s="18" t="s">
        <v>183</v>
      </c>
      <c r="B134" s="18" t="s">
        <v>186</v>
      </c>
      <c r="C134" s="18" t="s">
        <v>39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</row>
    <row r="135" spans="1:27">
      <c r="A135" s="18" t="s">
        <v>183</v>
      </c>
      <c r="B135" s="18" t="s">
        <v>187</v>
      </c>
      <c r="C135" s="18" t="s">
        <v>39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</row>
    <row r="136" spans="1:27">
      <c r="A136" s="18" t="s">
        <v>183</v>
      </c>
      <c r="B136" s="18" t="s">
        <v>188</v>
      </c>
      <c r="C136" s="18" t="s">
        <v>39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</row>
    <row r="137" spans="1:27">
      <c r="A137" s="18" t="s">
        <v>183</v>
      </c>
      <c r="B137" s="18" t="s">
        <v>189</v>
      </c>
      <c r="C137" s="18" t="s">
        <v>39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</row>
    <row r="138" spans="1:27">
      <c r="A138" s="18" t="s">
        <v>183</v>
      </c>
      <c r="B138" s="18" t="s">
        <v>190</v>
      </c>
      <c r="C138" s="18" t="s">
        <v>39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</row>
    <row r="139" spans="1:27">
      <c r="A139" s="18" t="s">
        <v>183</v>
      </c>
      <c r="B139" s="18" t="s">
        <v>191</v>
      </c>
      <c r="C139" s="18" t="s">
        <v>39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</row>
    <row r="140" spans="1:27">
      <c r="A140" s="18" t="s">
        <v>183</v>
      </c>
      <c r="B140" s="18" t="s">
        <v>192</v>
      </c>
      <c r="C140" s="18" t="s">
        <v>39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</row>
    <row r="141" spans="1:27">
      <c r="A141" s="18" t="s">
        <v>183</v>
      </c>
      <c r="B141" s="18" t="s">
        <v>193</v>
      </c>
      <c r="C141" s="18" t="s">
        <v>39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</row>
    <row r="142" spans="1:27">
      <c r="A142" s="18" t="s">
        <v>183</v>
      </c>
      <c r="B142" s="18" t="s">
        <v>194</v>
      </c>
      <c r="C142" s="18" t="s">
        <v>39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</row>
    <row r="143" spans="1:27">
      <c r="A143" s="18" t="s">
        <v>183</v>
      </c>
      <c r="B143" s="18" t="s">
        <v>195</v>
      </c>
      <c r="C143" s="18" t="s">
        <v>39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</row>
    <row r="144" spans="1:27">
      <c r="A144" s="18" t="s">
        <v>183</v>
      </c>
      <c r="B144" s="18" t="s">
        <v>196</v>
      </c>
      <c r="C144" s="18" t="s">
        <v>39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</row>
    <row r="145" spans="1:27">
      <c r="A145" s="18" t="s">
        <v>183</v>
      </c>
      <c r="B145" s="18" t="s">
        <v>197</v>
      </c>
      <c r="C145" s="18" t="s">
        <v>39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</row>
    <row r="146" spans="1:27">
      <c r="A146" s="18" t="s">
        <v>184</v>
      </c>
      <c r="B146" s="18" t="s">
        <v>186</v>
      </c>
      <c r="C146" s="18" t="s">
        <v>37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</row>
    <row r="147" spans="1:27">
      <c r="A147" s="18" t="s">
        <v>184</v>
      </c>
      <c r="B147" s="18" t="s">
        <v>187</v>
      </c>
      <c r="C147" s="18" t="s">
        <v>37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</row>
    <row r="148" spans="1:27">
      <c r="A148" s="18" t="s">
        <v>184</v>
      </c>
      <c r="B148" s="18" t="s">
        <v>188</v>
      </c>
      <c r="C148" s="18" t="s">
        <v>37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</row>
    <row r="149" spans="1:27">
      <c r="A149" s="18" t="s">
        <v>184</v>
      </c>
      <c r="B149" s="18" t="s">
        <v>189</v>
      </c>
      <c r="C149" s="18" t="s">
        <v>37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</row>
    <row r="150" spans="1:27">
      <c r="A150" s="18" t="s">
        <v>184</v>
      </c>
      <c r="B150" s="18" t="s">
        <v>190</v>
      </c>
      <c r="C150" s="18" t="s">
        <v>37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</row>
    <row r="151" spans="1:27">
      <c r="A151" s="18" t="s">
        <v>184</v>
      </c>
      <c r="B151" s="18" t="s">
        <v>191</v>
      </c>
      <c r="C151" s="18" t="s">
        <v>37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</row>
    <row r="152" spans="1:27">
      <c r="A152" s="18" t="s">
        <v>184</v>
      </c>
      <c r="B152" s="18" t="s">
        <v>192</v>
      </c>
      <c r="C152" s="18" t="s">
        <v>37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</row>
    <row r="153" spans="1:27">
      <c r="A153" s="18" t="s">
        <v>184</v>
      </c>
      <c r="B153" s="18" t="s">
        <v>193</v>
      </c>
      <c r="C153" s="18" t="s">
        <v>37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</row>
    <row r="154" spans="1:27">
      <c r="A154" s="18" t="s">
        <v>184</v>
      </c>
      <c r="B154" s="18" t="s">
        <v>194</v>
      </c>
      <c r="C154" s="18" t="s">
        <v>37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</row>
    <row r="155" spans="1:27">
      <c r="A155" s="18" t="s">
        <v>184</v>
      </c>
      <c r="B155" s="18" t="s">
        <v>195</v>
      </c>
      <c r="C155" s="18" t="s">
        <v>37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</row>
    <row r="156" spans="1:27">
      <c r="A156" s="18" t="s">
        <v>184</v>
      </c>
      <c r="B156" s="18" t="s">
        <v>196</v>
      </c>
      <c r="C156" s="18" t="s">
        <v>37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</row>
    <row r="157" spans="1:27">
      <c r="A157" s="18" t="s">
        <v>184</v>
      </c>
      <c r="B157" s="18" t="s">
        <v>197</v>
      </c>
      <c r="C157" s="18" t="s">
        <v>37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</row>
    <row r="158" spans="1:27">
      <c r="A158" s="18" t="s">
        <v>184</v>
      </c>
      <c r="B158" s="18" t="s">
        <v>186</v>
      </c>
      <c r="C158" s="18" t="s">
        <v>38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</row>
    <row r="159" spans="1:27">
      <c r="A159" s="18" t="s">
        <v>184</v>
      </c>
      <c r="B159" s="18" t="s">
        <v>187</v>
      </c>
      <c r="C159" s="18" t="s">
        <v>38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</row>
    <row r="160" spans="1:27">
      <c r="A160" s="18" t="s">
        <v>184</v>
      </c>
      <c r="B160" s="18" t="s">
        <v>188</v>
      </c>
      <c r="C160" s="18" t="s">
        <v>38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</row>
    <row r="161" spans="1:27">
      <c r="A161" s="18" t="s">
        <v>184</v>
      </c>
      <c r="B161" s="18" t="s">
        <v>189</v>
      </c>
      <c r="C161" s="18" t="s">
        <v>38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</row>
    <row r="162" spans="1:27">
      <c r="A162" s="18" t="s">
        <v>184</v>
      </c>
      <c r="B162" s="18" t="s">
        <v>190</v>
      </c>
      <c r="C162" s="18" t="s">
        <v>38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</row>
    <row r="163" spans="1:27">
      <c r="A163" s="18" t="s">
        <v>184</v>
      </c>
      <c r="B163" s="18" t="s">
        <v>191</v>
      </c>
      <c r="C163" s="18" t="s">
        <v>38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</row>
    <row r="164" spans="1:27">
      <c r="A164" s="18" t="s">
        <v>184</v>
      </c>
      <c r="B164" s="18" t="s">
        <v>192</v>
      </c>
      <c r="C164" s="18" t="s">
        <v>38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</row>
    <row r="165" spans="1:27">
      <c r="A165" s="18" t="s">
        <v>184</v>
      </c>
      <c r="B165" s="18" t="s">
        <v>193</v>
      </c>
      <c r="C165" s="18" t="s">
        <v>38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</row>
    <row r="166" spans="1:27">
      <c r="A166" s="18" t="s">
        <v>184</v>
      </c>
      <c r="B166" s="18" t="s">
        <v>194</v>
      </c>
      <c r="C166" s="18" t="s">
        <v>38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</row>
    <row r="167" spans="1:27">
      <c r="A167" s="18" t="s">
        <v>184</v>
      </c>
      <c r="B167" s="18" t="s">
        <v>195</v>
      </c>
      <c r="C167" s="18" t="s">
        <v>38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</row>
    <row r="168" spans="1:27">
      <c r="A168" s="18" t="s">
        <v>184</v>
      </c>
      <c r="B168" s="18" t="s">
        <v>196</v>
      </c>
      <c r="C168" s="18" t="s">
        <v>38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</row>
    <row r="169" spans="1:27">
      <c r="A169" s="18" t="s">
        <v>184</v>
      </c>
      <c r="B169" s="18" t="s">
        <v>197</v>
      </c>
      <c r="C169" s="18" t="s">
        <v>38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</row>
    <row r="170" spans="1:27">
      <c r="A170" s="18" t="s">
        <v>184</v>
      </c>
      <c r="B170" s="18" t="s">
        <v>186</v>
      </c>
      <c r="C170" s="18" t="s">
        <v>39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</row>
    <row r="171" spans="1:27">
      <c r="A171" s="18" t="s">
        <v>184</v>
      </c>
      <c r="B171" s="18" t="s">
        <v>187</v>
      </c>
      <c r="C171" s="18" t="s">
        <v>39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</row>
    <row r="172" spans="1:27">
      <c r="A172" s="18" t="s">
        <v>184</v>
      </c>
      <c r="B172" s="18" t="s">
        <v>188</v>
      </c>
      <c r="C172" s="18" t="s">
        <v>39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</row>
    <row r="173" spans="1:27">
      <c r="A173" s="18" t="s">
        <v>184</v>
      </c>
      <c r="B173" s="18" t="s">
        <v>189</v>
      </c>
      <c r="C173" s="18" t="s">
        <v>39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</row>
    <row r="174" spans="1:27">
      <c r="A174" s="18" t="s">
        <v>184</v>
      </c>
      <c r="B174" s="18" t="s">
        <v>190</v>
      </c>
      <c r="C174" s="18" t="s">
        <v>39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</row>
    <row r="175" spans="1:27">
      <c r="A175" s="18" t="s">
        <v>184</v>
      </c>
      <c r="B175" s="18" t="s">
        <v>191</v>
      </c>
      <c r="C175" s="18" t="s">
        <v>39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</row>
    <row r="176" spans="1:27">
      <c r="A176" s="18" t="s">
        <v>184</v>
      </c>
      <c r="B176" s="18" t="s">
        <v>192</v>
      </c>
      <c r="C176" s="18" t="s">
        <v>39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</row>
    <row r="177" spans="1:27">
      <c r="A177" s="18" t="s">
        <v>184</v>
      </c>
      <c r="B177" s="18" t="s">
        <v>193</v>
      </c>
      <c r="C177" s="18" t="s">
        <v>39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</row>
    <row r="178" spans="1:27">
      <c r="A178" s="18" t="s">
        <v>184</v>
      </c>
      <c r="B178" s="18" t="s">
        <v>194</v>
      </c>
      <c r="C178" s="18" t="s">
        <v>39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</row>
    <row r="179" spans="1:27">
      <c r="A179" s="18" t="s">
        <v>184</v>
      </c>
      <c r="B179" s="18" t="s">
        <v>195</v>
      </c>
      <c r="C179" s="18" t="s">
        <v>39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</row>
    <row r="180" spans="1:27">
      <c r="A180" s="18" t="s">
        <v>184</v>
      </c>
      <c r="B180" s="18" t="s">
        <v>196</v>
      </c>
      <c r="C180" s="18" t="s">
        <v>39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</row>
    <row r="181" spans="1:27">
      <c r="A181" s="18" t="s">
        <v>184</v>
      </c>
      <c r="B181" s="18" t="s">
        <v>197</v>
      </c>
      <c r="C181" s="18" t="s">
        <v>39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</row>
    <row r="182" spans="1:27">
      <c r="A182" s="18" t="s">
        <v>185</v>
      </c>
      <c r="B182" s="18" t="s">
        <v>186</v>
      </c>
      <c r="C182" s="18" t="s">
        <v>37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</row>
    <row r="183" spans="1:27">
      <c r="A183" s="18" t="s">
        <v>185</v>
      </c>
      <c r="B183" s="18" t="s">
        <v>187</v>
      </c>
      <c r="C183" s="18" t="s">
        <v>37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</row>
    <row r="184" spans="1:27">
      <c r="A184" s="18" t="s">
        <v>185</v>
      </c>
      <c r="B184" s="18" t="s">
        <v>188</v>
      </c>
      <c r="C184" s="18" t="s">
        <v>37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</row>
    <row r="185" spans="1:27">
      <c r="A185" s="18" t="s">
        <v>185</v>
      </c>
      <c r="B185" s="18" t="s">
        <v>189</v>
      </c>
      <c r="C185" s="18" t="s">
        <v>37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</row>
    <row r="186" spans="1:27">
      <c r="A186" s="18" t="s">
        <v>185</v>
      </c>
      <c r="B186" s="18" t="s">
        <v>190</v>
      </c>
      <c r="C186" s="18" t="s">
        <v>37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</row>
    <row r="187" spans="1:27">
      <c r="A187" s="18" t="s">
        <v>185</v>
      </c>
      <c r="B187" s="18" t="s">
        <v>191</v>
      </c>
      <c r="C187" s="18" t="s">
        <v>37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</row>
    <row r="188" spans="1:27">
      <c r="A188" s="18" t="s">
        <v>185</v>
      </c>
      <c r="B188" s="18" t="s">
        <v>192</v>
      </c>
      <c r="C188" s="18" t="s">
        <v>37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</row>
    <row r="189" spans="1:27">
      <c r="A189" s="18" t="s">
        <v>185</v>
      </c>
      <c r="B189" s="18" t="s">
        <v>193</v>
      </c>
      <c r="C189" s="18" t="s">
        <v>37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</row>
    <row r="190" spans="1:27">
      <c r="A190" s="18" t="s">
        <v>185</v>
      </c>
      <c r="B190" s="18" t="s">
        <v>194</v>
      </c>
      <c r="C190" s="18" t="s">
        <v>37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</row>
    <row r="191" spans="1:27">
      <c r="A191" s="18" t="s">
        <v>185</v>
      </c>
      <c r="B191" s="18" t="s">
        <v>195</v>
      </c>
      <c r="C191" s="18" t="s">
        <v>37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</row>
    <row r="192" spans="1:27">
      <c r="A192" s="18" t="s">
        <v>185</v>
      </c>
      <c r="B192" s="18" t="s">
        <v>196</v>
      </c>
      <c r="C192" s="18" t="s">
        <v>37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</row>
    <row r="193" spans="1:27">
      <c r="A193" s="18" t="s">
        <v>185</v>
      </c>
      <c r="B193" s="18" t="s">
        <v>197</v>
      </c>
      <c r="C193" s="18" t="s">
        <v>37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</row>
    <row r="194" spans="1:27">
      <c r="A194" s="18" t="s">
        <v>185</v>
      </c>
      <c r="B194" s="18" t="s">
        <v>186</v>
      </c>
      <c r="C194" s="18" t="s">
        <v>38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</row>
    <row r="195" spans="1:27">
      <c r="A195" s="18" t="s">
        <v>185</v>
      </c>
      <c r="B195" s="18" t="s">
        <v>187</v>
      </c>
      <c r="C195" s="18" t="s">
        <v>38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</row>
    <row r="196" spans="1:27">
      <c r="A196" s="18" t="s">
        <v>185</v>
      </c>
      <c r="B196" s="18" t="s">
        <v>188</v>
      </c>
      <c r="C196" s="18" t="s">
        <v>38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</row>
    <row r="197" spans="1:27">
      <c r="A197" s="18" t="s">
        <v>185</v>
      </c>
      <c r="B197" s="18" t="s">
        <v>189</v>
      </c>
      <c r="C197" s="18" t="s">
        <v>38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</row>
    <row r="198" spans="1:27">
      <c r="A198" s="18" t="s">
        <v>185</v>
      </c>
      <c r="B198" s="18" t="s">
        <v>190</v>
      </c>
      <c r="C198" s="18" t="s">
        <v>38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</row>
    <row r="199" spans="1:27">
      <c r="A199" s="18" t="s">
        <v>185</v>
      </c>
      <c r="B199" s="18" t="s">
        <v>191</v>
      </c>
      <c r="C199" s="18" t="s">
        <v>38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</row>
    <row r="200" spans="1:27">
      <c r="A200" s="18" t="s">
        <v>185</v>
      </c>
      <c r="B200" s="18" t="s">
        <v>192</v>
      </c>
      <c r="C200" s="18" t="s">
        <v>38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</row>
    <row r="201" spans="1:27">
      <c r="A201" s="18" t="s">
        <v>185</v>
      </c>
      <c r="B201" s="18" t="s">
        <v>193</v>
      </c>
      <c r="C201" s="18" t="s">
        <v>38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</row>
    <row r="202" spans="1:27">
      <c r="A202" s="18" t="s">
        <v>185</v>
      </c>
      <c r="B202" s="18" t="s">
        <v>194</v>
      </c>
      <c r="C202" s="18" t="s">
        <v>38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</row>
    <row r="203" spans="1:27">
      <c r="A203" s="18" t="s">
        <v>185</v>
      </c>
      <c r="B203" s="18" t="s">
        <v>195</v>
      </c>
      <c r="C203" s="18" t="s">
        <v>38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</row>
    <row r="204" spans="1:27">
      <c r="A204" s="18" t="s">
        <v>185</v>
      </c>
      <c r="B204" s="18" t="s">
        <v>196</v>
      </c>
      <c r="C204" s="18" t="s">
        <v>38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</row>
    <row r="205" spans="1:27">
      <c r="A205" s="18" t="s">
        <v>185</v>
      </c>
      <c r="B205" s="18" t="s">
        <v>197</v>
      </c>
      <c r="C205" s="18" t="s">
        <v>38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</row>
    <row r="206" spans="1:27">
      <c r="A206" s="18" t="s">
        <v>185</v>
      </c>
      <c r="B206" s="18" t="s">
        <v>186</v>
      </c>
      <c r="C206" s="18" t="s">
        <v>39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</row>
    <row r="207" spans="1:27">
      <c r="A207" s="18" t="s">
        <v>185</v>
      </c>
      <c r="B207" s="18" t="s">
        <v>187</v>
      </c>
      <c r="C207" s="18" t="s">
        <v>39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</row>
    <row r="208" spans="1:27">
      <c r="A208" s="18" t="s">
        <v>185</v>
      </c>
      <c r="B208" s="18" t="s">
        <v>188</v>
      </c>
      <c r="C208" s="18" t="s">
        <v>39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</row>
    <row r="209" spans="1:27">
      <c r="A209" s="18" t="s">
        <v>185</v>
      </c>
      <c r="B209" s="18" t="s">
        <v>189</v>
      </c>
      <c r="C209" s="18" t="s">
        <v>39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</row>
    <row r="210" spans="1:27">
      <c r="A210" s="18" t="s">
        <v>185</v>
      </c>
      <c r="B210" s="18" t="s">
        <v>190</v>
      </c>
      <c r="C210" s="18" t="s">
        <v>39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</row>
    <row r="211" spans="1:27">
      <c r="A211" s="18" t="s">
        <v>185</v>
      </c>
      <c r="B211" s="18" t="s">
        <v>191</v>
      </c>
      <c r="C211" s="18" t="s">
        <v>39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</row>
    <row r="212" spans="1:27">
      <c r="A212" s="18" t="s">
        <v>185</v>
      </c>
      <c r="B212" s="18" t="s">
        <v>192</v>
      </c>
      <c r="C212" s="18" t="s">
        <v>39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</row>
    <row r="213" spans="1:27">
      <c r="A213" s="18" t="s">
        <v>185</v>
      </c>
      <c r="B213" s="18" t="s">
        <v>193</v>
      </c>
      <c r="C213" s="18" t="s">
        <v>39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</row>
    <row r="214" spans="1:27">
      <c r="A214" s="18" t="s">
        <v>185</v>
      </c>
      <c r="B214" s="18" t="s">
        <v>194</v>
      </c>
      <c r="C214" s="18" t="s">
        <v>39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</row>
    <row r="215" spans="1:27">
      <c r="A215" s="18" t="s">
        <v>185</v>
      </c>
      <c r="B215" s="18" t="s">
        <v>195</v>
      </c>
      <c r="C215" s="18" t="s">
        <v>39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</row>
    <row r="216" spans="1:27">
      <c r="A216" s="18" t="s">
        <v>185</v>
      </c>
      <c r="B216" s="18" t="s">
        <v>196</v>
      </c>
      <c r="C216" s="18" t="s">
        <v>39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</row>
    <row r="217" spans="1:27">
      <c r="A217" s="18" t="s">
        <v>185</v>
      </c>
      <c r="B217" s="18" t="s">
        <v>197</v>
      </c>
      <c r="C217" s="18" t="s">
        <v>39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</row>
  </sheetData>
  <sortState ref="A2:AA217">
    <sortCondition ref="A2:A217" customList="electricity-only,cooling,refrigeration,space-heating,water-heating,naturalgas-only"/>
    <sortCondition ref="C2:C217" customList="week,peak,weekend"/>
    <sortCondition ref="B2:B217" customList="January,February,March,April,May,June,July,August,September,October,November,December"/>
  </sortState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AA217"/>
  <sheetViews>
    <sheetView zoomScale="70" zoomScaleNormal="70" workbookViewId="0">
      <selection activeCell="A2" sqref="A2"/>
    </sheetView>
  </sheetViews>
  <sheetFormatPr defaultColWidth="9.140625" defaultRowHeight="15"/>
  <cols>
    <col min="1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8" t="s">
        <v>180</v>
      </c>
      <c r="B2" s="18" t="s">
        <v>186</v>
      </c>
      <c r="C2" s="18" t="s">
        <v>37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</row>
    <row r="3" spans="1:27">
      <c r="A3" s="18" t="s">
        <v>180</v>
      </c>
      <c r="B3" s="18" t="s">
        <v>187</v>
      </c>
      <c r="C3" s="18" t="s">
        <v>37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</row>
    <row r="4" spans="1:27">
      <c r="A4" s="18" t="s">
        <v>180</v>
      </c>
      <c r="B4" s="18" t="s">
        <v>188</v>
      </c>
      <c r="C4" s="18" t="s">
        <v>37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</row>
    <row r="5" spans="1:27">
      <c r="A5" s="18" t="s">
        <v>180</v>
      </c>
      <c r="B5" s="18" t="s">
        <v>189</v>
      </c>
      <c r="C5" s="18" t="s">
        <v>37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</row>
    <row r="6" spans="1:27">
      <c r="A6" s="18" t="s">
        <v>180</v>
      </c>
      <c r="B6" s="18" t="s">
        <v>190</v>
      </c>
      <c r="C6" s="18" t="s">
        <v>37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</row>
    <row r="7" spans="1:27">
      <c r="A7" s="18" t="s">
        <v>180</v>
      </c>
      <c r="B7" s="18" t="s">
        <v>191</v>
      </c>
      <c r="C7" s="18" t="s">
        <v>37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</row>
    <row r="8" spans="1:27">
      <c r="A8" s="18" t="s">
        <v>180</v>
      </c>
      <c r="B8" s="18" t="s">
        <v>192</v>
      </c>
      <c r="C8" s="18" t="s">
        <v>37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</row>
    <row r="9" spans="1:27">
      <c r="A9" s="18" t="s">
        <v>180</v>
      </c>
      <c r="B9" s="18" t="s">
        <v>193</v>
      </c>
      <c r="C9" s="18" t="s">
        <v>37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>
      <c r="A10" s="18" t="s">
        <v>180</v>
      </c>
      <c r="B10" s="18" t="s">
        <v>194</v>
      </c>
      <c r="C10" s="18" t="s">
        <v>37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>
      <c r="A11" s="18" t="s">
        <v>180</v>
      </c>
      <c r="B11" s="18" t="s">
        <v>195</v>
      </c>
      <c r="C11" s="18" t="s">
        <v>37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</row>
    <row r="12" spans="1:27">
      <c r="A12" s="18" t="s">
        <v>180</v>
      </c>
      <c r="B12" s="18" t="s">
        <v>196</v>
      </c>
      <c r="C12" s="18" t="s">
        <v>37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</row>
    <row r="13" spans="1:27">
      <c r="A13" s="18" t="s">
        <v>180</v>
      </c>
      <c r="B13" s="18" t="s">
        <v>197</v>
      </c>
      <c r="C13" s="18" t="s">
        <v>37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  <row r="14" spans="1:27">
      <c r="A14" s="18" t="s">
        <v>180</v>
      </c>
      <c r="B14" s="18" t="s">
        <v>186</v>
      </c>
      <c r="C14" s="18" t="s">
        <v>38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</row>
    <row r="15" spans="1:27">
      <c r="A15" s="18" t="s">
        <v>180</v>
      </c>
      <c r="B15" s="18" t="s">
        <v>187</v>
      </c>
      <c r="C15" s="18" t="s">
        <v>38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</row>
    <row r="16" spans="1:27">
      <c r="A16" s="18" t="s">
        <v>180</v>
      </c>
      <c r="B16" s="18" t="s">
        <v>188</v>
      </c>
      <c r="C16" s="18" t="s">
        <v>38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</row>
    <row r="17" spans="1:27">
      <c r="A17" s="18" t="s">
        <v>180</v>
      </c>
      <c r="B17" s="18" t="s">
        <v>189</v>
      </c>
      <c r="C17" s="18" t="s">
        <v>38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</row>
    <row r="18" spans="1:27">
      <c r="A18" s="18" t="s">
        <v>180</v>
      </c>
      <c r="B18" s="18" t="s">
        <v>190</v>
      </c>
      <c r="C18" s="18" t="s">
        <v>38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</row>
    <row r="19" spans="1:27">
      <c r="A19" s="18" t="s">
        <v>180</v>
      </c>
      <c r="B19" s="18" t="s">
        <v>191</v>
      </c>
      <c r="C19" s="18" t="s">
        <v>38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</row>
    <row r="20" spans="1:27">
      <c r="A20" s="18" t="s">
        <v>180</v>
      </c>
      <c r="B20" s="18" t="s">
        <v>192</v>
      </c>
      <c r="C20" s="18" t="s">
        <v>38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</row>
    <row r="21" spans="1:27">
      <c r="A21" s="18" t="s">
        <v>180</v>
      </c>
      <c r="B21" s="18" t="s">
        <v>193</v>
      </c>
      <c r="C21" s="18" t="s">
        <v>38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</row>
    <row r="22" spans="1:27">
      <c r="A22" s="18" t="s">
        <v>180</v>
      </c>
      <c r="B22" s="18" t="s">
        <v>194</v>
      </c>
      <c r="C22" s="18" t="s">
        <v>38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</row>
    <row r="23" spans="1:27">
      <c r="A23" s="18" t="s">
        <v>180</v>
      </c>
      <c r="B23" s="18" t="s">
        <v>195</v>
      </c>
      <c r="C23" s="18" t="s">
        <v>38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</row>
    <row r="24" spans="1:27">
      <c r="A24" s="18" t="s">
        <v>180</v>
      </c>
      <c r="B24" s="18" t="s">
        <v>196</v>
      </c>
      <c r="C24" s="18" t="s">
        <v>38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</row>
    <row r="25" spans="1:27">
      <c r="A25" s="18" t="s">
        <v>180</v>
      </c>
      <c r="B25" s="18" t="s">
        <v>197</v>
      </c>
      <c r="C25" s="18" t="s">
        <v>38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</row>
    <row r="26" spans="1:27">
      <c r="A26" s="18" t="s">
        <v>180</v>
      </c>
      <c r="B26" s="18" t="s">
        <v>186</v>
      </c>
      <c r="C26" s="18" t="s">
        <v>39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</row>
    <row r="27" spans="1:27">
      <c r="A27" s="18" t="s">
        <v>180</v>
      </c>
      <c r="B27" s="18" t="s">
        <v>187</v>
      </c>
      <c r="C27" s="18" t="s">
        <v>39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</row>
    <row r="28" spans="1:27">
      <c r="A28" s="18" t="s">
        <v>180</v>
      </c>
      <c r="B28" s="18" t="s">
        <v>188</v>
      </c>
      <c r="C28" s="18" t="s">
        <v>39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</row>
    <row r="29" spans="1:27">
      <c r="A29" s="18" t="s">
        <v>180</v>
      </c>
      <c r="B29" s="18" t="s">
        <v>189</v>
      </c>
      <c r="C29" s="18" t="s">
        <v>39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</row>
    <row r="30" spans="1:27">
      <c r="A30" s="18" t="s">
        <v>180</v>
      </c>
      <c r="B30" s="18" t="s">
        <v>190</v>
      </c>
      <c r="C30" s="18" t="s">
        <v>39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</row>
    <row r="31" spans="1:27">
      <c r="A31" s="18" t="s">
        <v>180</v>
      </c>
      <c r="B31" s="18" t="s">
        <v>191</v>
      </c>
      <c r="C31" s="18" t="s">
        <v>39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</row>
    <row r="32" spans="1:27">
      <c r="A32" s="18" t="s">
        <v>180</v>
      </c>
      <c r="B32" s="18" t="s">
        <v>192</v>
      </c>
      <c r="C32" s="18" t="s">
        <v>39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</row>
    <row r="33" spans="1:27">
      <c r="A33" s="18" t="s">
        <v>180</v>
      </c>
      <c r="B33" s="18" t="s">
        <v>193</v>
      </c>
      <c r="C33" s="18" t="s">
        <v>39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</row>
    <row r="34" spans="1:27">
      <c r="A34" s="18" t="s">
        <v>180</v>
      </c>
      <c r="B34" s="18" t="s">
        <v>194</v>
      </c>
      <c r="C34" s="18" t="s">
        <v>39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</row>
    <row r="35" spans="1:27">
      <c r="A35" s="18" t="s">
        <v>180</v>
      </c>
      <c r="B35" s="18" t="s">
        <v>195</v>
      </c>
      <c r="C35" s="18" t="s">
        <v>39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</row>
    <row r="36" spans="1:27">
      <c r="A36" s="18" t="s">
        <v>180</v>
      </c>
      <c r="B36" s="18" t="s">
        <v>196</v>
      </c>
      <c r="C36" s="18" t="s">
        <v>39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</row>
    <row r="37" spans="1:27">
      <c r="A37" s="18" t="s">
        <v>180</v>
      </c>
      <c r="B37" s="18" t="s">
        <v>197</v>
      </c>
      <c r="C37" s="18" t="s">
        <v>39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</row>
    <row r="38" spans="1:27">
      <c r="A38" s="18" t="s">
        <v>181</v>
      </c>
      <c r="B38" s="18" t="s">
        <v>186</v>
      </c>
      <c r="C38" s="18" t="s">
        <v>37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</row>
    <row r="39" spans="1:27">
      <c r="A39" s="18" t="s">
        <v>181</v>
      </c>
      <c r="B39" s="18" t="s">
        <v>187</v>
      </c>
      <c r="C39" s="18" t="s">
        <v>37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</row>
    <row r="40" spans="1:27">
      <c r="A40" s="18" t="s">
        <v>181</v>
      </c>
      <c r="B40" s="18" t="s">
        <v>188</v>
      </c>
      <c r="C40" s="18" t="s">
        <v>37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</row>
    <row r="41" spans="1:27">
      <c r="A41" s="18" t="s">
        <v>181</v>
      </c>
      <c r="B41" s="18" t="s">
        <v>189</v>
      </c>
      <c r="C41" s="18" t="s">
        <v>37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</row>
    <row r="42" spans="1:27">
      <c r="A42" s="18" t="s">
        <v>181</v>
      </c>
      <c r="B42" s="18" t="s">
        <v>190</v>
      </c>
      <c r="C42" s="18" t="s">
        <v>37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</row>
    <row r="43" spans="1:27">
      <c r="A43" s="18" t="s">
        <v>181</v>
      </c>
      <c r="B43" s="18" t="s">
        <v>191</v>
      </c>
      <c r="C43" s="18" t="s">
        <v>37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</row>
    <row r="44" spans="1:27">
      <c r="A44" s="18" t="s">
        <v>181</v>
      </c>
      <c r="B44" s="18" t="s">
        <v>192</v>
      </c>
      <c r="C44" s="18" t="s">
        <v>37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</row>
    <row r="45" spans="1:27">
      <c r="A45" s="18" t="s">
        <v>181</v>
      </c>
      <c r="B45" s="18" t="s">
        <v>193</v>
      </c>
      <c r="C45" s="18" t="s">
        <v>37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</row>
    <row r="46" spans="1:27">
      <c r="A46" s="18" t="s">
        <v>181</v>
      </c>
      <c r="B46" s="18" t="s">
        <v>194</v>
      </c>
      <c r="C46" s="18" t="s">
        <v>37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</row>
    <row r="47" spans="1:27">
      <c r="A47" s="18" t="s">
        <v>181</v>
      </c>
      <c r="B47" s="18" t="s">
        <v>195</v>
      </c>
      <c r="C47" s="18" t="s">
        <v>37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</row>
    <row r="48" spans="1:27">
      <c r="A48" s="18" t="s">
        <v>181</v>
      </c>
      <c r="B48" s="18" t="s">
        <v>196</v>
      </c>
      <c r="C48" s="18" t="s">
        <v>37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</row>
    <row r="49" spans="1:27">
      <c r="A49" s="18" t="s">
        <v>181</v>
      </c>
      <c r="B49" s="18" t="s">
        <v>197</v>
      </c>
      <c r="C49" s="18" t="s">
        <v>37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</row>
    <row r="50" spans="1:27">
      <c r="A50" s="18" t="s">
        <v>181</v>
      </c>
      <c r="B50" s="18" t="s">
        <v>186</v>
      </c>
      <c r="C50" s="18" t="s">
        <v>38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</row>
    <row r="51" spans="1:27">
      <c r="A51" s="18" t="s">
        <v>181</v>
      </c>
      <c r="B51" s="18" t="s">
        <v>187</v>
      </c>
      <c r="C51" s="18" t="s">
        <v>38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</row>
    <row r="52" spans="1:27">
      <c r="A52" s="18" t="s">
        <v>181</v>
      </c>
      <c r="B52" s="18" t="s">
        <v>188</v>
      </c>
      <c r="C52" s="18" t="s">
        <v>38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</row>
    <row r="53" spans="1:27">
      <c r="A53" s="18" t="s">
        <v>181</v>
      </c>
      <c r="B53" s="18" t="s">
        <v>189</v>
      </c>
      <c r="C53" s="18" t="s">
        <v>38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</row>
    <row r="54" spans="1:27">
      <c r="A54" s="18" t="s">
        <v>181</v>
      </c>
      <c r="B54" s="18" t="s">
        <v>190</v>
      </c>
      <c r="C54" s="18" t="s">
        <v>38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</row>
    <row r="55" spans="1:27">
      <c r="A55" s="18" t="s">
        <v>181</v>
      </c>
      <c r="B55" s="18" t="s">
        <v>191</v>
      </c>
      <c r="C55" s="18" t="s">
        <v>38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</row>
    <row r="56" spans="1:27">
      <c r="A56" s="18" t="s">
        <v>181</v>
      </c>
      <c r="B56" s="18" t="s">
        <v>192</v>
      </c>
      <c r="C56" s="18" t="s">
        <v>38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</row>
    <row r="57" spans="1:27">
      <c r="A57" s="18" t="s">
        <v>181</v>
      </c>
      <c r="B57" s="18" t="s">
        <v>193</v>
      </c>
      <c r="C57" s="18" t="s">
        <v>38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</row>
    <row r="58" spans="1:27">
      <c r="A58" s="18" t="s">
        <v>181</v>
      </c>
      <c r="B58" s="18" t="s">
        <v>194</v>
      </c>
      <c r="C58" s="18" t="s">
        <v>38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</row>
    <row r="59" spans="1:27">
      <c r="A59" s="18" t="s">
        <v>181</v>
      </c>
      <c r="B59" s="18" t="s">
        <v>195</v>
      </c>
      <c r="C59" s="18" t="s">
        <v>38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</row>
    <row r="60" spans="1:27">
      <c r="A60" s="18" t="s">
        <v>181</v>
      </c>
      <c r="B60" s="18" t="s">
        <v>196</v>
      </c>
      <c r="C60" s="18" t="s">
        <v>38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</row>
    <row r="61" spans="1:27">
      <c r="A61" s="18" t="s">
        <v>181</v>
      </c>
      <c r="B61" s="18" t="s">
        <v>197</v>
      </c>
      <c r="C61" s="18" t="s">
        <v>38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</row>
    <row r="62" spans="1:27">
      <c r="A62" s="18" t="s">
        <v>181</v>
      </c>
      <c r="B62" s="18" t="s">
        <v>186</v>
      </c>
      <c r="C62" s="18" t="s">
        <v>39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</row>
    <row r="63" spans="1:27">
      <c r="A63" s="18" t="s">
        <v>181</v>
      </c>
      <c r="B63" s="18" t="s">
        <v>187</v>
      </c>
      <c r="C63" s="18" t="s">
        <v>39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</row>
    <row r="64" spans="1:27">
      <c r="A64" s="18" t="s">
        <v>181</v>
      </c>
      <c r="B64" s="18" t="s">
        <v>188</v>
      </c>
      <c r="C64" s="18" t="s">
        <v>39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</row>
    <row r="65" spans="1:27">
      <c r="A65" s="18" t="s">
        <v>181</v>
      </c>
      <c r="B65" s="18" t="s">
        <v>189</v>
      </c>
      <c r="C65" s="18" t="s">
        <v>39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</row>
    <row r="66" spans="1:27">
      <c r="A66" s="18" t="s">
        <v>181</v>
      </c>
      <c r="B66" s="18" t="s">
        <v>190</v>
      </c>
      <c r="C66" s="18" t="s">
        <v>39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</row>
    <row r="67" spans="1:27">
      <c r="A67" s="18" t="s">
        <v>181</v>
      </c>
      <c r="B67" s="18" t="s">
        <v>191</v>
      </c>
      <c r="C67" s="18" t="s">
        <v>39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</row>
    <row r="68" spans="1:27">
      <c r="A68" s="18" t="s">
        <v>181</v>
      </c>
      <c r="B68" s="18" t="s">
        <v>192</v>
      </c>
      <c r="C68" s="18" t="s">
        <v>39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</row>
    <row r="69" spans="1:27">
      <c r="A69" s="18" t="s">
        <v>181</v>
      </c>
      <c r="B69" s="18" t="s">
        <v>193</v>
      </c>
      <c r="C69" s="18" t="s">
        <v>39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</row>
    <row r="70" spans="1:27">
      <c r="A70" s="18" t="s">
        <v>181</v>
      </c>
      <c r="B70" s="18" t="s">
        <v>194</v>
      </c>
      <c r="C70" s="18" t="s">
        <v>39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</row>
    <row r="71" spans="1:27">
      <c r="A71" s="18" t="s">
        <v>181</v>
      </c>
      <c r="B71" s="18" t="s">
        <v>195</v>
      </c>
      <c r="C71" s="18" t="s">
        <v>39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</row>
    <row r="72" spans="1:27">
      <c r="A72" s="18" t="s">
        <v>181</v>
      </c>
      <c r="B72" s="18" t="s">
        <v>196</v>
      </c>
      <c r="C72" s="18" t="s">
        <v>39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</row>
    <row r="73" spans="1:27">
      <c r="A73" s="18" t="s">
        <v>181</v>
      </c>
      <c r="B73" s="18" t="s">
        <v>197</v>
      </c>
      <c r="C73" s="18" t="s">
        <v>39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</row>
    <row r="74" spans="1:27" s="19" customFormat="1">
      <c r="A74" s="19" t="s">
        <v>182</v>
      </c>
      <c r="B74" s="19" t="s">
        <v>24</v>
      </c>
      <c r="C74" s="19" t="s">
        <v>37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</row>
    <row r="75" spans="1:27" s="19" customFormat="1">
      <c r="A75" s="19" t="s">
        <v>182</v>
      </c>
      <c r="B75" s="19" t="s">
        <v>25</v>
      </c>
      <c r="C75" s="19" t="s">
        <v>37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</row>
    <row r="76" spans="1:27" s="19" customFormat="1">
      <c r="A76" s="19" t="s">
        <v>182</v>
      </c>
      <c r="B76" s="19" t="s">
        <v>26</v>
      </c>
      <c r="C76" s="19" t="s">
        <v>37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</row>
    <row r="77" spans="1:27" s="19" customFormat="1">
      <c r="A77" s="19" t="s">
        <v>182</v>
      </c>
      <c r="B77" s="19" t="s">
        <v>27</v>
      </c>
      <c r="C77" s="19" t="s">
        <v>37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</row>
    <row r="78" spans="1:27" s="19" customFormat="1">
      <c r="A78" s="19" t="s">
        <v>182</v>
      </c>
      <c r="B78" s="19" t="s">
        <v>28</v>
      </c>
      <c r="C78" s="19" t="s">
        <v>37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</row>
    <row r="79" spans="1:27" s="19" customFormat="1">
      <c r="A79" s="19" t="s">
        <v>182</v>
      </c>
      <c r="B79" s="19" t="s">
        <v>29</v>
      </c>
      <c r="C79" s="19" t="s">
        <v>37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</row>
    <row r="80" spans="1:27" s="19" customFormat="1">
      <c r="A80" s="19" t="s">
        <v>182</v>
      </c>
      <c r="B80" s="19" t="s">
        <v>30</v>
      </c>
      <c r="C80" s="19" t="s">
        <v>37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</row>
    <row r="81" spans="1:27" s="19" customFormat="1">
      <c r="A81" s="19" t="s">
        <v>182</v>
      </c>
      <c r="B81" s="19" t="s">
        <v>31</v>
      </c>
      <c r="C81" s="19" t="s">
        <v>37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</row>
    <row r="82" spans="1:27" s="19" customFormat="1">
      <c r="A82" s="19" t="s">
        <v>182</v>
      </c>
      <c r="B82" s="19" t="s">
        <v>32</v>
      </c>
      <c r="C82" s="19" t="s">
        <v>37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</row>
    <row r="83" spans="1:27" s="19" customFormat="1">
      <c r="A83" s="19" t="s">
        <v>182</v>
      </c>
      <c r="B83" s="19" t="s">
        <v>33</v>
      </c>
      <c r="C83" s="19" t="s">
        <v>37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</row>
    <row r="84" spans="1:27" s="19" customFormat="1">
      <c r="A84" s="19" t="s">
        <v>182</v>
      </c>
      <c r="B84" s="19" t="s">
        <v>34</v>
      </c>
      <c r="C84" s="19" t="s">
        <v>37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</row>
    <row r="85" spans="1:27" s="19" customFormat="1">
      <c r="A85" s="19" t="s">
        <v>182</v>
      </c>
      <c r="B85" s="19" t="s">
        <v>35</v>
      </c>
      <c r="C85" s="19" t="s">
        <v>37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</row>
    <row r="86" spans="1:27" s="19" customFormat="1">
      <c r="A86" s="19" t="s">
        <v>182</v>
      </c>
      <c r="B86" s="19" t="s">
        <v>24</v>
      </c>
      <c r="C86" s="19" t="s">
        <v>38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</row>
    <row r="87" spans="1:27" s="19" customFormat="1">
      <c r="A87" s="19" t="s">
        <v>182</v>
      </c>
      <c r="B87" s="19" t="s">
        <v>25</v>
      </c>
      <c r="C87" s="19" t="s">
        <v>38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</row>
    <row r="88" spans="1:27" s="19" customFormat="1">
      <c r="A88" s="19" t="s">
        <v>182</v>
      </c>
      <c r="B88" s="19" t="s">
        <v>26</v>
      </c>
      <c r="C88" s="19" t="s">
        <v>38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</row>
    <row r="89" spans="1:27" s="19" customFormat="1">
      <c r="A89" s="19" t="s">
        <v>182</v>
      </c>
      <c r="B89" s="19" t="s">
        <v>27</v>
      </c>
      <c r="C89" s="19" t="s">
        <v>38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</row>
    <row r="90" spans="1:27" s="19" customFormat="1">
      <c r="A90" s="19" t="s">
        <v>182</v>
      </c>
      <c r="B90" s="19" t="s">
        <v>28</v>
      </c>
      <c r="C90" s="19" t="s">
        <v>38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</row>
    <row r="91" spans="1:27" s="19" customFormat="1">
      <c r="A91" s="19" t="s">
        <v>182</v>
      </c>
      <c r="B91" s="19" t="s">
        <v>29</v>
      </c>
      <c r="C91" s="19" t="s">
        <v>38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</row>
    <row r="92" spans="1:27" s="19" customFormat="1">
      <c r="A92" s="19" t="s">
        <v>182</v>
      </c>
      <c r="B92" s="19" t="s">
        <v>30</v>
      </c>
      <c r="C92" s="19" t="s">
        <v>38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</row>
    <row r="93" spans="1:27" s="19" customFormat="1">
      <c r="A93" s="19" t="s">
        <v>182</v>
      </c>
      <c r="B93" s="19" t="s">
        <v>31</v>
      </c>
      <c r="C93" s="19" t="s">
        <v>38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</row>
    <row r="94" spans="1:27" s="19" customFormat="1">
      <c r="A94" s="19" t="s">
        <v>182</v>
      </c>
      <c r="B94" s="19" t="s">
        <v>32</v>
      </c>
      <c r="C94" s="19" t="s">
        <v>38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</row>
    <row r="95" spans="1:27" s="19" customFormat="1">
      <c r="A95" s="19" t="s">
        <v>182</v>
      </c>
      <c r="B95" s="19" t="s">
        <v>33</v>
      </c>
      <c r="C95" s="19" t="s">
        <v>38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</row>
    <row r="96" spans="1:27" s="19" customFormat="1">
      <c r="A96" s="19" t="s">
        <v>182</v>
      </c>
      <c r="B96" s="19" t="s">
        <v>34</v>
      </c>
      <c r="C96" s="19" t="s">
        <v>38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</row>
    <row r="97" spans="1:27" s="19" customFormat="1">
      <c r="A97" s="19" t="s">
        <v>182</v>
      </c>
      <c r="B97" s="19" t="s">
        <v>35</v>
      </c>
      <c r="C97" s="19" t="s">
        <v>38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</row>
    <row r="98" spans="1:27" s="19" customFormat="1">
      <c r="A98" s="19" t="s">
        <v>182</v>
      </c>
      <c r="B98" s="19" t="s">
        <v>24</v>
      </c>
      <c r="C98" s="19" t="s">
        <v>39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</row>
    <row r="99" spans="1:27" s="19" customFormat="1">
      <c r="A99" s="19" t="s">
        <v>182</v>
      </c>
      <c r="B99" s="19" t="s">
        <v>25</v>
      </c>
      <c r="C99" s="19" t="s">
        <v>39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</row>
    <row r="100" spans="1:27" s="19" customFormat="1">
      <c r="A100" s="19" t="s">
        <v>182</v>
      </c>
      <c r="B100" s="19" t="s">
        <v>26</v>
      </c>
      <c r="C100" s="19" t="s">
        <v>39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</row>
    <row r="101" spans="1:27" s="19" customFormat="1">
      <c r="A101" s="19" t="s">
        <v>182</v>
      </c>
      <c r="B101" s="19" t="s">
        <v>27</v>
      </c>
      <c r="C101" s="19" t="s">
        <v>39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</row>
    <row r="102" spans="1:27" s="19" customFormat="1">
      <c r="A102" s="19" t="s">
        <v>182</v>
      </c>
      <c r="B102" s="19" t="s">
        <v>28</v>
      </c>
      <c r="C102" s="19" t="s">
        <v>39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</row>
    <row r="103" spans="1:27" s="19" customFormat="1">
      <c r="A103" s="19" t="s">
        <v>182</v>
      </c>
      <c r="B103" s="19" t="s">
        <v>29</v>
      </c>
      <c r="C103" s="19" t="s">
        <v>39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</row>
    <row r="104" spans="1:27" s="19" customFormat="1">
      <c r="A104" s="19" t="s">
        <v>182</v>
      </c>
      <c r="B104" s="19" t="s">
        <v>30</v>
      </c>
      <c r="C104" s="19" t="s">
        <v>39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</row>
    <row r="105" spans="1:27" s="19" customFormat="1">
      <c r="A105" s="19" t="s">
        <v>182</v>
      </c>
      <c r="B105" s="19" t="s">
        <v>31</v>
      </c>
      <c r="C105" s="19" t="s">
        <v>39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</row>
    <row r="106" spans="1:27" s="19" customFormat="1">
      <c r="A106" s="19" t="s">
        <v>182</v>
      </c>
      <c r="B106" s="19" t="s">
        <v>32</v>
      </c>
      <c r="C106" s="19" t="s">
        <v>39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</row>
    <row r="107" spans="1:27" s="19" customFormat="1">
      <c r="A107" s="19" t="s">
        <v>182</v>
      </c>
      <c r="B107" s="19" t="s">
        <v>33</v>
      </c>
      <c r="C107" s="19" t="s">
        <v>39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</row>
    <row r="108" spans="1:27" s="19" customFormat="1">
      <c r="A108" s="19" t="s">
        <v>182</v>
      </c>
      <c r="B108" s="19" t="s">
        <v>34</v>
      </c>
      <c r="C108" s="19" t="s">
        <v>39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</row>
    <row r="109" spans="1:27" s="19" customFormat="1">
      <c r="A109" s="19" t="s">
        <v>182</v>
      </c>
      <c r="B109" s="19" t="s">
        <v>35</v>
      </c>
      <c r="C109" s="19" t="s">
        <v>39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</row>
    <row r="110" spans="1:27">
      <c r="A110" s="18" t="s">
        <v>183</v>
      </c>
      <c r="B110" s="18" t="s">
        <v>186</v>
      </c>
      <c r="C110" s="18" t="s">
        <v>37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</row>
    <row r="111" spans="1:27">
      <c r="A111" s="18" t="s">
        <v>183</v>
      </c>
      <c r="B111" s="18" t="s">
        <v>187</v>
      </c>
      <c r="C111" s="18" t="s">
        <v>37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</row>
    <row r="112" spans="1:27">
      <c r="A112" s="18" t="s">
        <v>183</v>
      </c>
      <c r="B112" s="18" t="s">
        <v>188</v>
      </c>
      <c r="C112" s="18" t="s">
        <v>37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</row>
    <row r="113" spans="1:27">
      <c r="A113" s="18" t="s">
        <v>183</v>
      </c>
      <c r="B113" s="18" t="s">
        <v>189</v>
      </c>
      <c r="C113" s="18" t="s">
        <v>37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</row>
    <row r="114" spans="1:27">
      <c r="A114" s="18" t="s">
        <v>183</v>
      </c>
      <c r="B114" s="18" t="s">
        <v>190</v>
      </c>
      <c r="C114" s="18" t="s">
        <v>37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</row>
    <row r="115" spans="1:27">
      <c r="A115" s="18" t="s">
        <v>183</v>
      </c>
      <c r="B115" s="18" t="s">
        <v>191</v>
      </c>
      <c r="C115" s="18" t="s">
        <v>37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</row>
    <row r="116" spans="1:27">
      <c r="A116" s="18" t="s">
        <v>183</v>
      </c>
      <c r="B116" s="18" t="s">
        <v>192</v>
      </c>
      <c r="C116" s="18" t="s">
        <v>37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</row>
    <row r="117" spans="1:27">
      <c r="A117" s="18" t="s">
        <v>183</v>
      </c>
      <c r="B117" s="18" t="s">
        <v>193</v>
      </c>
      <c r="C117" s="18" t="s">
        <v>37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</row>
    <row r="118" spans="1:27">
      <c r="A118" s="18" t="s">
        <v>183</v>
      </c>
      <c r="B118" s="18" t="s">
        <v>194</v>
      </c>
      <c r="C118" s="18" t="s">
        <v>37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</row>
    <row r="119" spans="1:27">
      <c r="A119" s="18" t="s">
        <v>183</v>
      </c>
      <c r="B119" s="18" t="s">
        <v>195</v>
      </c>
      <c r="C119" s="18" t="s">
        <v>37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</row>
    <row r="120" spans="1:27">
      <c r="A120" s="18" t="s">
        <v>183</v>
      </c>
      <c r="B120" s="18" t="s">
        <v>196</v>
      </c>
      <c r="C120" s="18" t="s">
        <v>37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</row>
    <row r="121" spans="1:27">
      <c r="A121" s="18" t="s">
        <v>183</v>
      </c>
      <c r="B121" s="18" t="s">
        <v>197</v>
      </c>
      <c r="C121" s="18" t="s">
        <v>37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</row>
    <row r="122" spans="1:27">
      <c r="A122" s="18" t="s">
        <v>183</v>
      </c>
      <c r="B122" s="18" t="s">
        <v>186</v>
      </c>
      <c r="C122" s="18" t="s">
        <v>38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</row>
    <row r="123" spans="1:27">
      <c r="A123" s="18" t="s">
        <v>183</v>
      </c>
      <c r="B123" s="18" t="s">
        <v>187</v>
      </c>
      <c r="C123" s="18" t="s">
        <v>38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</row>
    <row r="124" spans="1:27">
      <c r="A124" s="18" t="s">
        <v>183</v>
      </c>
      <c r="B124" s="18" t="s">
        <v>188</v>
      </c>
      <c r="C124" s="18" t="s">
        <v>38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</row>
    <row r="125" spans="1:27">
      <c r="A125" s="18" t="s">
        <v>183</v>
      </c>
      <c r="B125" s="18" t="s">
        <v>189</v>
      </c>
      <c r="C125" s="18" t="s">
        <v>38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</row>
    <row r="126" spans="1:27">
      <c r="A126" s="18" t="s">
        <v>183</v>
      </c>
      <c r="B126" s="18" t="s">
        <v>190</v>
      </c>
      <c r="C126" s="18" t="s">
        <v>38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</row>
    <row r="127" spans="1:27">
      <c r="A127" s="18" t="s">
        <v>183</v>
      </c>
      <c r="B127" s="18" t="s">
        <v>191</v>
      </c>
      <c r="C127" s="18" t="s">
        <v>38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</row>
    <row r="128" spans="1:27">
      <c r="A128" s="18" t="s">
        <v>183</v>
      </c>
      <c r="B128" s="18" t="s">
        <v>192</v>
      </c>
      <c r="C128" s="18" t="s">
        <v>38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</row>
    <row r="129" spans="1:27">
      <c r="A129" s="18" t="s">
        <v>183</v>
      </c>
      <c r="B129" s="18" t="s">
        <v>193</v>
      </c>
      <c r="C129" s="18" t="s">
        <v>38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</row>
    <row r="130" spans="1:27">
      <c r="A130" s="18" t="s">
        <v>183</v>
      </c>
      <c r="B130" s="18" t="s">
        <v>194</v>
      </c>
      <c r="C130" s="18" t="s">
        <v>38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</row>
    <row r="131" spans="1:27">
      <c r="A131" s="18" t="s">
        <v>183</v>
      </c>
      <c r="B131" s="18" t="s">
        <v>195</v>
      </c>
      <c r="C131" s="18" t="s">
        <v>38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</row>
    <row r="132" spans="1:27">
      <c r="A132" s="18" t="s">
        <v>183</v>
      </c>
      <c r="B132" s="18" t="s">
        <v>196</v>
      </c>
      <c r="C132" s="18" t="s">
        <v>38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</row>
    <row r="133" spans="1:27">
      <c r="A133" s="18" t="s">
        <v>183</v>
      </c>
      <c r="B133" s="18" t="s">
        <v>197</v>
      </c>
      <c r="C133" s="18" t="s">
        <v>38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</row>
    <row r="134" spans="1:27">
      <c r="A134" s="18" t="s">
        <v>183</v>
      </c>
      <c r="B134" s="18" t="s">
        <v>186</v>
      </c>
      <c r="C134" s="18" t="s">
        <v>39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</row>
    <row r="135" spans="1:27">
      <c r="A135" s="18" t="s">
        <v>183</v>
      </c>
      <c r="B135" s="18" t="s">
        <v>187</v>
      </c>
      <c r="C135" s="18" t="s">
        <v>39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</row>
    <row r="136" spans="1:27">
      <c r="A136" s="18" t="s">
        <v>183</v>
      </c>
      <c r="B136" s="18" t="s">
        <v>188</v>
      </c>
      <c r="C136" s="18" t="s">
        <v>39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</row>
    <row r="137" spans="1:27">
      <c r="A137" s="18" t="s">
        <v>183</v>
      </c>
      <c r="B137" s="18" t="s">
        <v>189</v>
      </c>
      <c r="C137" s="18" t="s">
        <v>39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</row>
    <row r="138" spans="1:27">
      <c r="A138" s="18" t="s">
        <v>183</v>
      </c>
      <c r="B138" s="18" t="s">
        <v>190</v>
      </c>
      <c r="C138" s="18" t="s">
        <v>39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</row>
    <row r="139" spans="1:27">
      <c r="A139" s="18" t="s">
        <v>183</v>
      </c>
      <c r="B139" s="18" t="s">
        <v>191</v>
      </c>
      <c r="C139" s="18" t="s">
        <v>39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</row>
    <row r="140" spans="1:27">
      <c r="A140" s="18" t="s">
        <v>183</v>
      </c>
      <c r="B140" s="18" t="s">
        <v>192</v>
      </c>
      <c r="C140" s="18" t="s">
        <v>39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</row>
    <row r="141" spans="1:27">
      <c r="A141" s="18" t="s">
        <v>183</v>
      </c>
      <c r="B141" s="18" t="s">
        <v>193</v>
      </c>
      <c r="C141" s="18" t="s">
        <v>39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</row>
    <row r="142" spans="1:27">
      <c r="A142" s="18" t="s">
        <v>183</v>
      </c>
      <c r="B142" s="18" t="s">
        <v>194</v>
      </c>
      <c r="C142" s="18" t="s">
        <v>39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</row>
    <row r="143" spans="1:27">
      <c r="A143" s="18" t="s">
        <v>183</v>
      </c>
      <c r="B143" s="18" t="s">
        <v>195</v>
      </c>
      <c r="C143" s="18" t="s">
        <v>39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</row>
    <row r="144" spans="1:27">
      <c r="A144" s="18" t="s">
        <v>183</v>
      </c>
      <c r="B144" s="18" t="s">
        <v>196</v>
      </c>
      <c r="C144" s="18" t="s">
        <v>39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</row>
    <row r="145" spans="1:27">
      <c r="A145" s="18" t="s">
        <v>183</v>
      </c>
      <c r="B145" s="18" t="s">
        <v>197</v>
      </c>
      <c r="C145" s="18" t="s">
        <v>39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</row>
    <row r="146" spans="1:27">
      <c r="A146" s="18" t="s">
        <v>184</v>
      </c>
      <c r="B146" s="18" t="s">
        <v>186</v>
      </c>
      <c r="C146" s="18" t="s">
        <v>37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</row>
    <row r="147" spans="1:27">
      <c r="A147" s="18" t="s">
        <v>184</v>
      </c>
      <c r="B147" s="18" t="s">
        <v>187</v>
      </c>
      <c r="C147" s="18" t="s">
        <v>37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</row>
    <row r="148" spans="1:27">
      <c r="A148" s="18" t="s">
        <v>184</v>
      </c>
      <c r="B148" s="18" t="s">
        <v>188</v>
      </c>
      <c r="C148" s="18" t="s">
        <v>37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</row>
    <row r="149" spans="1:27">
      <c r="A149" s="18" t="s">
        <v>184</v>
      </c>
      <c r="B149" s="18" t="s">
        <v>189</v>
      </c>
      <c r="C149" s="18" t="s">
        <v>37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</row>
    <row r="150" spans="1:27">
      <c r="A150" s="18" t="s">
        <v>184</v>
      </c>
      <c r="B150" s="18" t="s">
        <v>190</v>
      </c>
      <c r="C150" s="18" t="s">
        <v>37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</row>
    <row r="151" spans="1:27">
      <c r="A151" s="18" t="s">
        <v>184</v>
      </c>
      <c r="B151" s="18" t="s">
        <v>191</v>
      </c>
      <c r="C151" s="18" t="s">
        <v>37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</row>
    <row r="152" spans="1:27">
      <c r="A152" s="18" t="s">
        <v>184</v>
      </c>
      <c r="B152" s="18" t="s">
        <v>192</v>
      </c>
      <c r="C152" s="18" t="s">
        <v>37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</row>
    <row r="153" spans="1:27">
      <c r="A153" s="18" t="s">
        <v>184</v>
      </c>
      <c r="B153" s="18" t="s">
        <v>193</v>
      </c>
      <c r="C153" s="18" t="s">
        <v>37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</row>
    <row r="154" spans="1:27">
      <c r="A154" s="18" t="s">
        <v>184</v>
      </c>
      <c r="B154" s="18" t="s">
        <v>194</v>
      </c>
      <c r="C154" s="18" t="s">
        <v>37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</row>
    <row r="155" spans="1:27">
      <c r="A155" s="18" t="s">
        <v>184</v>
      </c>
      <c r="B155" s="18" t="s">
        <v>195</v>
      </c>
      <c r="C155" s="18" t="s">
        <v>37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</row>
    <row r="156" spans="1:27">
      <c r="A156" s="18" t="s">
        <v>184</v>
      </c>
      <c r="B156" s="18" t="s">
        <v>196</v>
      </c>
      <c r="C156" s="18" t="s">
        <v>37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</row>
    <row r="157" spans="1:27">
      <c r="A157" s="18" t="s">
        <v>184</v>
      </c>
      <c r="B157" s="18" t="s">
        <v>197</v>
      </c>
      <c r="C157" s="18" t="s">
        <v>37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</row>
    <row r="158" spans="1:27">
      <c r="A158" s="18" t="s">
        <v>184</v>
      </c>
      <c r="B158" s="18" t="s">
        <v>186</v>
      </c>
      <c r="C158" s="18" t="s">
        <v>38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</row>
    <row r="159" spans="1:27">
      <c r="A159" s="18" t="s">
        <v>184</v>
      </c>
      <c r="B159" s="18" t="s">
        <v>187</v>
      </c>
      <c r="C159" s="18" t="s">
        <v>38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</row>
    <row r="160" spans="1:27">
      <c r="A160" s="18" t="s">
        <v>184</v>
      </c>
      <c r="B160" s="18" t="s">
        <v>188</v>
      </c>
      <c r="C160" s="18" t="s">
        <v>38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</row>
    <row r="161" spans="1:27">
      <c r="A161" s="18" t="s">
        <v>184</v>
      </c>
      <c r="B161" s="18" t="s">
        <v>189</v>
      </c>
      <c r="C161" s="18" t="s">
        <v>38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</row>
    <row r="162" spans="1:27">
      <c r="A162" s="18" t="s">
        <v>184</v>
      </c>
      <c r="B162" s="18" t="s">
        <v>190</v>
      </c>
      <c r="C162" s="18" t="s">
        <v>38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</row>
    <row r="163" spans="1:27">
      <c r="A163" s="18" t="s">
        <v>184</v>
      </c>
      <c r="B163" s="18" t="s">
        <v>191</v>
      </c>
      <c r="C163" s="18" t="s">
        <v>38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</row>
    <row r="164" spans="1:27">
      <c r="A164" s="18" t="s">
        <v>184</v>
      </c>
      <c r="B164" s="18" t="s">
        <v>192</v>
      </c>
      <c r="C164" s="18" t="s">
        <v>38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</row>
    <row r="165" spans="1:27">
      <c r="A165" s="18" t="s">
        <v>184</v>
      </c>
      <c r="B165" s="18" t="s">
        <v>193</v>
      </c>
      <c r="C165" s="18" t="s">
        <v>38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</row>
    <row r="166" spans="1:27">
      <c r="A166" s="18" t="s">
        <v>184</v>
      </c>
      <c r="B166" s="18" t="s">
        <v>194</v>
      </c>
      <c r="C166" s="18" t="s">
        <v>38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</row>
    <row r="167" spans="1:27">
      <c r="A167" s="18" t="s">
        <v>184</v>
      </c>
      <c r="B167" s="18" t="s">
        <v>195</v>
      </c>
      <c r="C167" s="18" t="s">
        <v>38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</row>
    <row r="168" spans="1:27">
      <c r="A168" s="18" t="s">
        <v>184</v>
      </c>
      <c r="B168" s="18" t="s">
        <v>196</v>
      </c>
      <c r="C168" s="18" t="s">
        <v>38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</row>
    <row r="169" spans="1:27">
      <c r="A169" s="18" t="s">
        <v>184</v>
      </c>
      <c r="B169" s="18" t="s">
        <v>197</v>
      </c>
      <c r="C169" s="18" t="s">
        <v>38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</row>
    <row r="170" spans="1:27">
      <c r="A170" s="18" t="s">
        <v>184</v>
      </c>
      <c r="B170" s="18" t="s">
        <v>186</v>
      </c>
      <c r="C170" s="18" t="s">
        <v>39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</row>
    <row r="171" spans="1:27">
      <c r="A171" s="18" t="s">
        <v>184</v>
      </c>
      <c r="B171" s="18" t="s">
        <v>187</v>
      </c>
      <c r="C171" s="18" t="s">
        <v>39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</row>
    <row r="172" spans="1:27">
      <c r="A172" s="18" t="s">
        <v>184</v>
      </c>
      <c r="B172" s="18" t="s">
        <v>188</v>
      </c>
      <c r="C172" s="18" t="s">
        <v>39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</row>
    <row r="173" spans="1:27">
      <c r="A173" s="18" t="s">
        <v>184</v>
      </c>
      <c r="B173" s="18" t="s">
        <v>189</v>
      </c>
      <c r="C173" s="18" t="s">
        <v>39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</row>
    <row r="174" spans="1:27">
      <c r="A174" s="18" t="s">
        <v>184</v>
      </c>
      <c r="B174" s="18" t="s">
        <v>190</v>
      </c>
      <c r="C174" s="18" t="s">
        <v>39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</row>
    <row r="175" spans="1:27">
      <c r="A175" s="18" t="s">
        <v>184</v>
      </c>
      <c r="B175" s="18" t="s">
        <v>191</v>
      </c>
      <c r="C175" s="18" t="s">
        <v>39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</row>
    <row r="176" spans="1:27">
      <c r="A176" s="18" t="s">
        <v>184</v>
      </c>
      <c r="B176" s="18" t="s">
        <v>192</v>
      </c>
      <c r="C176" s="18" t="s">
        <v>39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</row>
    <row r="177" spans="1:27">
      <c r="A177" s="18" t="s">
        <v>184</v>
      </c>
      <c r="B177" s="18" t="s">
        <v>193</v>
      </c>
      <c r="C177" s="18" t="s">
        <v>39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</row>
    <row r="178" spans="1:27">
      <c r="A178" s="18" t="s">
        <v>184</v>
      </c>
      <c r="B178" s="18" t="s">
        <v>194</v>
      </c>
      <c r="C178" s="18" t="s">
        <v>39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</row>
    <row r="179" spans="1:27">
      <c r="A179" s="18" t="s">
        <v>184</v>
      </c>
      <c r="B179" s="18" t="s">
        <v>195</v>
      </c>
      <c r="C179" s="18" t="s">
        <v>39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</row>
    <row r="180" spans="1:27">
      <c r="A180" s="18" t="s">
        <v>184</v>
      </c>
      <c r="B180" s="18" t="s">
        <v>196</v>
      </c>
      <c r="C180" s="18" t="s">
        <v>39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</row>
    <row r="181" spans="1:27">
      <c r="A181" s="18" t="s">
        <v>184</v>
      </c>
      <c r="B181" s="18" t="s">
        <v>197</v>
      </c>
      <c r="C181" s="18" t="s">
        <v>39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</row>
    <row r="182" spans="1:27">
      <c r="A182" s="18" t="s">
        <v>185</v>
      </c>
      <c r="B182" s="18" t="s">
        <v>186</v>
      </c>
      <c r="C182" s="18" t="s">
        <v>37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</row>
    <row r="183" spans="1:27">
      <c r="A183" s="18" t="s">
        <v>185</v>
      </c>
      <c r="B183" s="18" t="s">
        <v>187</v>
      </c>
      <c r="C183" s="18" t="s">
        <v>37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</row>
    <row r="184" spans="1:27">
      <c r="A184" s="18" t="s">
        <v>185</v>
      </c>
      <c r="B184" s="18" t="s">
        <v>188</v>
      </c>
      <c r="C184" s="18" t="s">
        <v>37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</row>
    <row r="185" spans="1:27">
      <c r="A185" s="18" t="s">
        <v>185</v>
      </c>
      <c r="B185" s="18" t="s">
        <v>189</v>
      </c>
      <c r="C185" s="18" t="s">
        <v>37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</row>
    <row r="186" spans="1:27">
      <c r="A186" s="18" t="s">
        <v>185</v>
      </c>
      <c r="B186" s="18" t="s">
        <v>190</v>
      </c>
      <c r="C186" s="18" t="s">
        <v>37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</row>
    <row r="187" spans="1:27">
      <c r="A187" s="18" t="s">
        <v>185</v>
      </c>
      <c r="B187" s="18" t="s">
        <v>191</v>
      </c>
      <c r="C187" s="18" t="s">
        <v>37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</row>
    <row r="188" spans="1:27">
      <c r="A188" s="18" t="s">
        <v>185</v>
      </c>
      <c r="B188" s="18" t="s">
        <v>192</v>
      </c>
      <c r="C188" s="18" t="s">
        <v>37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</row>
    <row r="189" spans="1:27">
      <c r="A189" s="18" t="s">
        <v>185</v>
      </c>
      <c r="B189" s="18" t="s">
        <v>193</v>
      </c>
      <c r="C189" s="18" t="s">
        <v>37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</row>
    <row r="190" spans="1:27">
      <c r="A190" s="18" t="s">
        <v>185</v>
      </c>
      <c r="B190" s="18" t="s">
        <v>194</v>
      </c>
      <c r="C190" s="18" t="s">
        <v>37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</row>
    <row r="191" spans="1:27">
      <c r="A191" s="18" t="s">
        <v>185</v>
      </c>
      <c r="B191" s="18" t="s">
        <v>195</v>
      </c>
      <c r="C191" s="18" t="s">
        <v>37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</row>
    <row r="192" spans="1:27">
      <c r="A192" s="18" t="s">
        <v>185</v>
      </c>
      <c r="B192" s="18" t="s">
        <v>196</v>
      </c>
      <c r="C192" s="18" t="s">
        <v>37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</row>
    <row r="193" spans="1:27">
      <c r="A193" s="18" t="s">
        <v>185</v>
      </c>
      <c r="B193" s="18" t="s">
        <v>197</v>
      </c>
      <c r="C193" s="18" t="s">
        <v>37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</row>
    <row r="194" spans="1:27">
      <c r="A194" s="18" t="s">
        <v>185</v>
      </c>
      <c r="B194" s="18" t="s">
        <v>186</v>
      </c>
      <c r="C194" s="18" t="s">
        <v>38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</row>
    <row r="195" spans="1:27">
      <c r="A195" s="18" t="s">
        <v>185</v>
      </c>
      <c r="B195" s="18" t="s">
        <v>187</v>
      </c>
      <c r="C195" s="18" t="s">
        <v>38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</row>
    <row r="196" spans="1:27">
      <c r="A196" s="18" t="s">
        <v>185</v>
      </c>
      <c r="B196" s="18" t="s">
        <v>188</v>
      </c>
      <c r="C196" s="18" t="s">
        <v>38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</row>
    <row r="197" spans="1:27">
      <c r="A197" s="18" t="s">
        <v>185</v>
      </c>
      <c r="B197" s="18" t="s">
        <v>189</v>
      </c>
      <c r="C197" s="18" t="s">
        <v>38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</row>
    <row r="198" spans="1:27">
      <c r="A198" s="18" t="s">
        <v>185</v>
      </c>
      <c r="B198" s="18" t="s">
        <v>190</v>
      </c>
      <c r="C198" s="18" t="s">
        <v>38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</row>
    <row r="199" spans="1:27">
      <c r="A199" s="18" t="s">
        <v>185</v>
      </c>
      <c r="B199" s="18" t="s">
        <v>191</v>
      </c>
      <c r="C199" s="18" t="s">
        <v>38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</row>
    <row r="200" spans="1:27">
      <c r="A200" s="18" t="s">
        <v>185</v>
      </c>
      <c r="B200" s="18" t="s">
        <v>192</v>
      </c>
      <c r="C200" s="18" t="s">
        <v>38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</row>
    <row r="201" spans="1:27">
      <c r="A201" s="18" t="s">
        <v>185</v>
      </c>
      <c r="B201" s="18" t="s">
        <v>193</v>
      </c>
      <c r="C201" s="18" t="s">
        <v>38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</row>
    <row r="202" spans="1:27">
      <c r="A202" s="18" t="s">
        <v>185</v>
      </c>
      <c r="B202" s="18" t="s">
        <v>194</v>
      </c>
      <c r="C202" s="18" t="s">
        <v>38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</row>
    <row r="203" spans="1:27">
      <c r="A203" s="18" t="s">
        <v>185</v>
      </c>
      <c r="B203" s="18" t="s">
        <v>195</v>
      </c>
      <c r="C203" s="18" t="s">
        <v>38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</row>
    <row r="204" spans="1:27">
      <c r="A204" s="18" t="s">
        <v>185</v>
      </c>
      <c r="B204" s="18" t="s">
        <v>196</v>
      </c>
      <c r="C204" s="18" t="s">
        <v>38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</row>
    <row r="205" spans="1:27">
      <c r="A205" s="18" t="s">
        <v>185</v>
      </c>
      <c r="B205" s="18" t="s">
        <v>197</v>
      </c>
      <c r="C205" s="18" t="s">
        <v>38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</row>
    <row r="206" spans="1:27">
      <c r="A206" s="18" t="s">
        <v>185</v>
      </c>
      <c r="B206" s="18" t="s">
        <v>186</v>
      </c>
      <c r="C206" s="18" t="s">
        <v>39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</row>
    <row r="207" spans="1:27">
      <c r="A207" s="18" t="s">
        <v>185</v>
      </c>
      <c r="B207" s="18" t="s">
        <v>187</v>
      </c>
      <c r="C207" s="18" t="s">
        <v>39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</row>
    <row r="208" spans="1:27">
      <c r="A208" s="18" t="s">
        <v>185</v>
      </c>
      <c r="B208" s="18" t="s">
        <v>188</v>
      </c>
      <c r="C208" s="18" t="s">
        <v>39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</row>
    <row r="209" spans="1:27">
      <c r="A209" s="18" t="s">
        <v>185</v>
      </c>
      <c r="B209" s="18" t="s">
        <v>189</v>
      </c>
      <c r="C209" s="18" t="s">
        <v>39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</row>
    <row r="210" spans="1:27">
      <c r="A210" s="18" t="s">
        <v>185</v>
      </c>
      <c r="B210" s="18" t="s">
        <v>190</v>
      </c>
      <c r="C210" s="18" t="s">
        <v>39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</row>
    <row r="211" spans="1:27">
      <c r="A211" s="18" t="s">
        <v>185</v>
      </c>
      <c r="B211" s="18" t="s">
        <v>191</v>
      </c>
      <c r="C211" s="18" t="s">
        <v>39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</row>
    <row r="212" spans="1:27">
      <c r="A212" s="18" t="s">
        <v>185</v>
      </c>
      <c r="B212" s="18" t="s">
        <v>192</v>
      </c>
      <c r="C212" s="18" t="s">
        <v>39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</row>
    <row r="213" spans="1:27">
      <c r="A213" s="18" t="s">
        <v>185</v>
      </c>
      <c r="B213" s="18" t="s">
        <v>193</v>
      </c>
      <c r="C213" s="18" t="s">
        <v>39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</row>
    <row r="214" spans="1:27">
      <c r="A214" s="18" t="s">
        <v>185</v>
      </c>
      <c r="B214" s="18" t="s">
        <v>194</v>
      </c>
      <c r="C214" s="18" t="s">
        <v>39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</row>
    <row r="215" spans="1:27">
      <c r="A215" s="18" t="s">
        <v>185</v>
      </c>
      <c r="B215" s="18" t="s">
        <v>195</v>
      </c>
      <c r="C215" s="18" t="s">
        <v>39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</row>
    <row r="216" spans="1:27">
      <c r="A216" s="18" t="s">
        <v>185</v>
      </c>
      <c r="B216" s="18" t="s">
        <v>196</v>
      </c>
      <c r="C216" s="18" t="s">
        <v>39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</row>
    <row r="217" spans="1:27">
      <c r="A217" s="18" t="s">
        <v>185</v>
      </c>
      <c r="B217" s="18" t="s">
        <v>197</v>
      </c>
      <c r="C217" s="18" t="s">
        <v>39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AA217"/>
  <sheetViews>
    <sheetView topLeftCell="A2" zoomScale="70" zoomScaleNormal="70" workbookViewId="0">
      <selection activeCell="A2" sqref="A2"/>
    </sheetView>
  </sheetViews>
  <sheetFormatPr defaultColWidth="9.140625" defaultRowHeight="15"/>
  <cols>
    <col min="1" max="1" width="16.42578125" style="16" bestFit="1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8" t="s">
        <v>180</v>
      </c>
      <c r="B2" s="18" t="s">
        <v>186</v>
      </c>
      <c r="C2" s="18" t="s">
        <v>37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</row>
    <row r="3" spans="1:27">
      <c r="A3" s="18" t="s">
        <v>180</v>
      </c>
      <c r="B3" s="18" t="s">
        <v>187</v>
      </c>
      <c r="C3" s="18" t="s">
        <v>37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</row>
    <row r="4" spans="1:27">
      <c r="A4" s="18" t="s">
        <v>180</v>
      </c>
      <c r="B4" s="18" t="s">
        <v>188</v>
      </c>
      <c r="C4" s="18" t="s">
        <v>37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</row>
    <row r="5" spans="1:27">
      <c r="A5" s="18" t="s">
        <v>180</v>
      </c>
      <c r="B5" s="18" t="s">
        <v>189</v>
      </c>
      <c r="C5" s="18" t="s">
        <v>37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</row>
    <row r="6" spans="1:27">
      <c r="A6" s="18" t="s">
        <v>180</v>
      </c>
      <c r="B6" s="18" t="s">
        <v>190</v>
      </c>
      <c r="C6" s="18" t="s">
        <v>37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</row>
    <row r="7" spans="1:27">
      <c r="A7" s="18" t="s">
        <v>180</v>
      </c>
      <c r="B7" s="18" t="s">
        <v>191</v>
      </c>
      <c r="C7" s="18" t="s">
        <v>37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</row>
    <row r="8" spans="1:27">
      <c r="A8" s="18" t="s">
        <v>180</v>
      </c>
      <c r="B8" s="18" t="s">
        <v>192</v>
      </c>
      <c r="C8" s="18" t="s">
        <v>37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</row>
    <row r="9" spans="1:27">
      <c r="A9" s="18" t="s">
        <v>180</v>
      </c>
      <c r="B9" s="18" t="s">
        <v>193</v>
      </c>
      <c r="C9" s="18" t="s">
        <v>37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>
      <c r="A10" s="18" t="s">
        <v>180</v>
      </c>
      <c r="B10" s="18" t="s">
        <v>194</v>
      </c>
      <c r="C10" s="18" t="s">
        <v>37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>
      <c r="A11" s="18" t="s">
        <v>180</v>
      </c>
      <c r="B11" s="18" t="s">
        <v>195</v>
      </c>
      <c r="C11" s="18" t="s">
        <v>37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</row>
    <row r="12" spans="1:27">
      <c r="A12" s="18" t="s">
        <v>180</v>
      </c>
      <c r="B12" s="18" t="s">
        <v>196</v>
      </c>
      <c r="C12" s="18" t="s">
        <v>37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</row>
    <row r="13" spans="1:27">
      <c r="A13" s="18" t="s">
        <v>180</v>
      </c>
      <c r="B13" s="18" t="s">
        <v>197</v>
      </c>
      <c r="C13" s="18" t="s">
        <v>37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  <row r="14" spans="1:27">
      <c r="A14" s="18" t="s">
        <v>180</v>
      </c>
      <c r="B14" s="18" t="s">
        <v>186</v>
      </c>
      <c r="C14" s="18" t="s">
        <v>38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</row>
    <row r="15" spans="1:27">
      <c r="A15" s="18" t="s">
        <v>180</v>
      </c>
      <c r="B15" s="18" t="s">
        <v>187</v>
      </c>
      <c r="C15" s="18" t="s">
        <v>38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</row>
    <row r="16" spans="1:27">
      <c r="A16" s="18" t="s">
        <v>180</v>
      </c>
      <c r="B16" s="18" t="s">
        <v>188</v>
      </c>
      <c r="C16" s="18" t="s">
        <v>38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</row>
    <row r="17" spans="1:27">
      <c r="A17" s="18" t="s">
        <v>180</v>
      </c>
      <c r="B17" s="18" t="s">
        <v>189</v>
      </c>
      <c r="C17" s="18" t="s">
        <v>38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</row>
    <row r="18" spans="1:27">
      <c r="A18" s="18" t="s">
        <v>180</v>
      </c>
      <c r="B18" s="18" t="s">
        <v>190</v>
      </c>
      <c r="C18" s="18" t="s">
        <v>38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</row>
    <row r="19" spans="1:27">
      <c r="A19" s="18" t="s">
        <v>180</v>
      </c>
      <c r="B19" s="18" t="s">
        <v>191</v>
      </c>
      <c r="C19" s="18" t="s">
        <v>38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</row>
    <row r="20" spans="1:27">
      <c r="A20" s="18" t="s">
        <v>180</v>
      </c>
      <c r="B20" s="18" t="s">
        <v>192</v>
      </c>
      <c r="C20" s="18" t="s">
        <v>38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</row>
    <row r="21" spans="1:27">
      <c r="A21" s="18" t="s">
        <v>180</v>
      </c>
      <c r="B21" s="18" t="s">
        <v>193</v>
      </c>
      <c r="C21" s="18" t="s">
        <v>38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</row>
    <row r="22" spans="1:27">
      <c r="A22" s="18" t="s">
        <v>180</v>
      </c>
      <c r="B22" s="18" t="s">
        <v>194</v>
      </c>
      <c r="C22" s="18" t="s">
        <v>38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</row>
    <row r="23" spans="1:27">
      <c r="A23" s="18" t="s">
        <v>180</v>
      </c>
      <c r="B23" s="18" t="s">
        <v>195</v>
      </c>
      <c r="C23" s="18" t="s">
        <v>38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</row>
    <row r="24" spans="1:27">
      <c r="A24" s="18" t="s">
        <v>180</v>
      </c>
      <c r="B24" s="18" t="s">
        <v>196</v>
      </c>
      <c r="C24" s="18" t="s">
        <v>38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</row>
    <row r="25" spans="1:27">
      <c r="A25" s="18" t="s">
        <v>180</v>
      </c>
      <c r="B25" s="18" t="s">
        <v>197</v>
      </c>
      <c r="C25" s="18" t="s">
        <v>38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</row>
    <row r="26" spans="1:27">
      <c r="A26" s="18" t="s">
        <v>180</v>
      </c>
      <c r="B26" s="18" t="s">
        <v>186</v>
      </c>
      <c r="C26" s="18" t="s">
        <v>39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</row>
    <row r="27" spans="1:27">
      <c r="A27" s="18" t="s">
        <v>180</v>
      </c>
      <c r="B27" s="18" t="s">
        <v>187</v>
      </c>
      <c r="C27" s="18" t="s">
        <v>39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</row>
    <row r="28" spans="1:27">
      <c r="A28" s="18" t="s">
        <v>180</v>
      </c>
      <c r="B28" s="18" t="s">
        <v>188</v>
      </c>
      <c r="C28" s="18" t="s">
        <v>39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</row>
    <row r="29" spans="1:27">
      <c r="A29" s="18" t="s">
        <v>180</v>
      </c>
      <c r="B29" s="18" t="s">
        <v>189</v>
      </c>
      <c r="C29" s="18" t="s">
        <v>39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</row>
    <row r="30" spans="1:27">
      <c r="A30" s="18" t="s">
        <v>180</v>
      </c>
      <c r="B30" s="18" t="s">
        <v>190</v>
      </c>
      <c r="C30" s="18" t="s">
        <v>39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</row>
    <row r="31" spans="1:27">
      <c r="A31" s="18" t="s">
        <v>180</v>
      </c>
      <c r="B31" s="18" t="s">
        <v>191</v>
      </c>
      <c r="C31" s="18" t="s">
        <v>39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</row>
    <row r="32" spans="1:27">
      <c r="A32" s="18" t="s">
        <v>180</v>
      </c>
      <c r="B32" s="18" t="s">
        <v>192</v>
      </c>
      <c r="C32" s="18" t="s">
        <v>39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</row>
    <row r="33" spans="1:27">
      <c r="A33" s="18" t="s">
        <v>180</v>
      </c>
      <c r="B33" s="18" t="s">
        <v>193</v>
      </c>
      <c r="C33" s="18" t="s">
        <v>39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</row>
    <row r="34" spans="1:27">
      <c r="A34" s="18" t="s">
        <v>180</v>
      </c>
      <c r="B34" s="18" t="s">
        <v>194</v>
      </c>
      <c r="C34" s="18" t="s">
        <v>39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</row>
    <row r="35" spans="1:27">
      <c r="A35" s="18" t="s">
        <v>180</v>
      </c>
      <c r="B35" s="18" t="s">
        <v>195</v>
      </c>
      <c r="C35" s="18" t="s">
        <v>39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</row>
    <row r="36" spans="1:27">
      <c r="A36" s="18" t="s">
        <v>180</v>
      </c>
      <c r="B36" s="18" t="s">
        <v>196</v>
      </c>
      <c r="C36" s="18" t="s">
        <v>39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</row>
    <row r="37" spans="1:27">
      <c r="A37" s="18" t="s">
        <v>180</v>
      </c>
      <c r="B37" s="18" t="s">
        <v>197</v>
      </c>
      <c r="C37" s="18" t="s">
        <v>39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</row>
    <row r="38" spans="1:27">
      <c r="A38" s="18" t="s">
        <v>181</v>
      </c>
      <c r="B38" s="18" t="s">
        <v>186</v>
      </c>
      <c r="C38" s="18" t="s">
        <v>37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</row>
    <row r="39" spans="1:27">
      <c r="A39" s="18" t="s">
        <v>181</v>
      </c>
      <c r="B39" s="18" t="s">
        <v>187</v>
      </c>
      <c r="C39" s="18" t="s">
        <v>37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</row>
    <row r="40" spans="1:27">
      <c r="A40" s="18" t="s">
        <v>181</v>
      </c>
      <c r="B40" s="18" t="s">
        <v>188</v>
      </c>
      <c r="C40" s="18" t="s">
        <v>37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</row>
    <row r="41" spans="1:27">
      <c r="A41" s="18" t="s">
        <v>181</v>
      </c>
      <c r="B41" s="18" t="s">
        <v>189</v>
      </c>
      <c r="C41" s="18" t="s">
        <v>37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</row>
    <row r="42" spans="1:27">
      <c r="A42" s="18" t="s">
        <v>181</v>
      </c>
      <c r="B42" s="18" t="s">
        <v>190</v>
      </c>
      <c r="C42" s="18" t="s">
        <v>37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</row>
    <row r="43" spans="1:27">
      <c r="A43" s="18" t="s">
        <v>181</v>
      </c>
      <c r="B43" s="18" t="s">
        <v>191</v>
      </c>
      <c r="C43" s="18" t="s">
        <v>37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</row>
    <row r="44" spans="1:27">
      <c r="A44" s="18" t="s">
        <v>181</v>
      </c>
      <c r="B44" s="18" t="s">
        <v>192</v>
      </c>
      <c r="C44" s="18" t="s">
        <v>37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</row>
    <row r="45" spans="1:27">
      <c r="A45" s="18" t="s">
        <v>181</v>
      </c>
      <c r="B45" s="18" t="s">
        <v>193</v>
      </c>
      <c r="C45" s="18" t="s">
        <v>37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</row>
    <row r="46" spans="1:27">
      <c r="A46" s="18" t="s">
        <v>181</v>
      </c>
      <c r="B46" s="18" t="s">
        <v>194</v>
      </c>
      <c r="C46" s="18" t="s">
        <v>37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</row>
    <row r="47" spans="1:27">
      <c r="A47" s="18" t="s">
        <v>181</v>
      </c>
      <c r="B47" s="18" t="s">
        <v>195</v>
      </c>
      <c r="C47" s="18" t="s">
        <v>37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</row>
    <row r="48" spans="1:27">
      <c r="A48" s="18" t="s">
        <v>181</v>
      </c>
      <c r="B48" s="18" t="s">
        <v>196</v>
      </c>
      <c r="C48" s="18" t="s">
        <v>37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</row>
    <row r="49" spans="1:27">
      <c r="A49" s="18" t="s">
        <v>181</v>
      </c>
      <c r="B49" s="18" t="s">
        <v>197</v>
      </c>
      <c r="C49" s="18" t="s">
        <v>37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</row>
    <row r="50" spans="1:27">
      <c r="A50" s="18" t="s">
        <v>181</v>
      </c>
      <c r="B50" s="18" t="s">
        <v>186</v>
      </c>
      <c r="C50" s="18" t="s">
        <v>38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</row>
    <row r="51" spans="1:27">
      <c r="A51" s="18" t="s">
        <v>181</v>
      </c>
      <c r="B51" s="18" t="s">
        <v>187</v>
      </c>
      <c r="C51" s="18" t="s">
        <v>38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</row>
    <row r="52" spans="1:27">
      <c r="A52" s="18" t="s">
        <v>181</v>
      </c>
      <c r="B52" s="18" t="s">
        <v>188</v>
      </c>
      <c r="C52" s="18" t="s">
        <v>38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</row>
    <row r="53" spans="1:27">
      <c r="A53" s="18" t="s">
        <v>181</v>
      </c>
      <c r="B53" s="18" t="s">
        <v>189</v>
      </c>
      <c r="C53" s="18" t="s">
        <v>38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</row>
    <row r="54" spans="1:27">
      <c r="A54" s="18" t="s">
        <v>181</v>
      </c>
      <c r="B54" s="18" t="s">
        <v>190</v>
      </c>
      <c r="C54" s="18" t="s">
        <v>38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</row>
    <row r="55" spans="1:27">
      <c r="A55" s="18" t="s">
        <v>181</v>
      </c>
      <c r="B55" s="18" t="s">
        <v>191</v>
      </c>
      <c r="C55" s="18" t="s">
        <v>38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</row>
    <row r="56" spans="1:27">
      <c r="A56" s="18" t="s">
        <v>181</v>
      </c>
      <c r="B56" s="18" t="s">
        <v>192</v>
      </c>
      <c r="C56" s="18" t="s">
        <v>38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</row>
    <row r="57" spans="1:27">
      <c r="A57" s="18" t="s">
        <v>181</v>
      </c>
      <c r="B57" s="18" t="s">
        <v>193</v>
      </c>
      <c r="C57" s="18" t="s">
        <v>38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</row>
    <row r="58" spans="1:27">
      <c r="A58" s="18" t="s">
        <v>181</v>
      </c>
      <c r="B58" s="18" t="s">
        <v>194</v>
      </c>
      <c r="C58" s="18" t="s">
        <v>38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</row>
    <row r="59" spans="1:27">
      <c r="A59" s="18" t="s">
        <v>181</v>
      </c>
      <c r="B59" s="18" t="s">
        <v>195</v>
      </c>
      <c r="C59" s="18" t="s">
        <v>38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</row>
    <row r="60" spans="1:27">
      <c r="A60" s="18" t="s">
        <v>181</v>
      </c>
      <c r="B60" s="18" t="s">
        <v>196</v>
      </c>
      <c r="C60" s="18" t="s">
        <v>38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</row>
    <row r="61" spans="1:27">
      <c r="A61" s="18" t="s">
        <v>181</v>
      </c>
      <c r="B61" s="18" t="s">
        <v>197</v>
      </c>
      <c r="C61" s="18" t="s">
        <v>38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</row>
    <row r="62" spans="1:27">
      <c r="A62" s="18" t="s">
        <v>181</v>
      </c>
      <c r="B62" s="18" t="s">
        <v>186</v>
      </c>
      <c r="C62" s="18" t="s">
        <v>39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</row>
    <row r="63" spans="1:27">
      <c r="A63" s="18" t="s">
        <v>181</v>
      </c>
      <c r="B63" s="18" t="s">
        <v>187</v>
      </c>
      <c r="C63" s="18" t="s">
        <v>39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</row>
    <row r="64" spans="1:27">
      <c r="A64" s="18" t="s">
        <v>181</v>
      </c>
      <c r="B64" s="18" t="s">
        <v>188</v>
      </c>
      <c r="C64" s="18" t="s">
        <v>39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</row>
    <row r="65" spans="1:27">
      <c r="A65" s="18" t="s">
        <v>181</v>
      </c>
      <c r="B65" s="18" t="s">
        <v>189</v>
      </c>
      <c r="C65" s="18" t="s">
        <v>39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</row>
    <row r="66" spans="1:27">
      <c r="A66" s="18" t="s">
        <v>181</v>
      </c>
      <c r="B66" s="18" t="s">
        <v>190</v>
      </c>
      <c r="C66" s="18" t="s">
        <v>39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</row>
    <row r="67" spans="1:27">
      <c r="A67" s="18" t="s">
        <v>181</v>
      </c>
      <c r="B67" s="18" t="s">
        <v>191</v>
      </c>
      <c r="C67" s="18" t="s">
        <v>39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</row>
    <row r="68" spans="1:27">
      <c r="A68" s="18" t="s">
        <v>181</v>
      </c>
      <c r="B68" s="18" t="s">
        <v>192</v>
      </c>
      <c r="C68" s="18" t="s">
        <v>39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</row>
    <row r="69" spans="1:27">
      <c r="A69" s="18" t="s">
        <v>181</v>
      </c>
      <c r="B69" s="18" t="s">
        <v>193</v>
      </c>
      <c r="C69" s="18" t="s">
        <v>39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</row>
    <row r="70" spans="1:27">
      <c r="A70" s="18" t="s">
        <v>181</v>
      </c>
      <c r="B70" s="18" t="s">
        <v>194</v>
      </c>
      <c r="C70" s="18" t="s">
        <v>39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</row>
    <row r="71" spans="1:27">
      <c r="A71" s="18" t="s">
        <v>181</v>
      </c>
      <c r="B71" s="18" t="s">
        <v>195</v>
      </c>
      <c r="C71" s="18" t="s">
        <v>39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</row>
    <row r="72" spans="1:27">
      <c r="A72" s="18" t="s">
        <v>181</v>
      </c>
      <c r="B72" s="18" t="s">
        <v>196</v>
      </c>
      <c r="C72" s="18" t="s">
        <v>39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</row>
    <row r="73" spans="1:27">
      <c r="A73" s="18" t="s">
        <v>181</v>
      </c>
      <c r="B73" s="18" t="s">
        <v>197</v>
      </c>
      <c r="C73" s="18" t="s">
        <v>39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</row>
    <row r="74" spans="1:27" s="19" customFormat="1">
      <c r="A74" s="19" t="s">
        <v>182</v>
      </c>
      <c r="B74" s="19" t="s">
        <v>24</v>
      </c>
      <c r="C74" s="19" t="s">
        <v>37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</row>
    <row r="75" spans="1:27" s="19" customFormat="1">
      <c r="A75" s="19" t="s">
        <v>182</v>
      </c>
      <c r="B75" s="19" t="s">
        <v>25</v>
      </c>
      <c r="C75" s="19" t="s">
        <v>37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</row>
    <row r="76" spans="1:27" s="19" customFormat="1">
      <c r="A76" s="19" t="s">
        <v>182</v>
      </c>
      <c r="B76" s="19" t="s">
        <v>26</v>
      </c>
      <c r="C76" s="19" t="s">
        <v>37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</row>
    <row r="77" spans="1:27" s="19" customFormat="1">
      <c r="A77" s="19" t="s">
        <v>182</v>
      </c>
      <c r="B77" s="19" t="s">
        <v>27</v>
      </c>
      <c r="C77" s="19" t="s">
        <v>37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</row>
    <row r="78" spans="1:27" s="19" customFormat="1">
      <c r="A78" s="19" t="s">
        <v>182</v>
      </c>
      <c r="B78" s="19" t="s">
        <v>28</v>
      </c>
      <c r="C78" s="19" t="s">
        <v>37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</row>
    <row r="79" spans="1:27" s="19" customFormat="1">
      <c r="A79" s="19" t="s">
        <v>182</v>
      </c>
      <c r="B79" s="19" t="s">
        <v>29</v>
      </c>
      <c r="C79" s="19" t="s">
        <v>37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</row>
    <row r="80" spans="1:27" s="19" customFormat="1">
      <c r="A80" s="19" t="s">
        <v>182</v>
      </c>
      <c r="B80" s="19" t="s">
        <v>30</v>
      </c>
      <c r="C80" s="19" t="s">
        <v>37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</row>
    <row r="81" spans="1:27" s="19" customFormat="1">
      <c r="A81" s="19" t="s">
        <v>182</v>
      </c>
      <c r="B81" s="19" t="s">
        <v>31</v>
      </c>
      <c r="C81" s="19" t="s">
        <v>37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</row>
    <row r="82" spans="1:27" s="19" customFormat="1">
      <c r="A82" s="19" t="s">
        <v>182</v>
      </c>
      <c r="B82" s="19" t="s">
        <v>32</v>
      </c>
      <c r="C82" s="19" t="s">
        <v>37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</row>
    <row r="83" spans="1:27" s="19" customFormat="1">
      <c r="A83" s="19" t="s">
        <v>182</v>
      </c>
      <c r="B83" s="19" t="s">
        <v>33</v>
      </c>
      <c r="C83" s="19" t="s">
        <v>37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</row>
    <row r="84" spans="1:27" s="19" customFormat="1">
      <c r="A84" s="19" t="s">
        <v>182</v>
      </c>
      <c r="B84" s="19" t="s">
        <v>34</v>
      </c>
      <c r="C84" s="19" t="s">
        <v>37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</row>
    <row r="85" spans="1:27" s="19" customFormat="1">
      <c r="A85" s="19" t="s">
        <v>182</v>
      </c>
      <c r="B85" s="19" t="s">
        <v>35</v>
      </c>
      <c r="C85" s="19" t="s">
        <v>37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</row>
    <row r="86" spans="1:27" s="19" customFormat="1">
      <c r="A86" s="19" t="s">
        <v>182</v>
      </c>
      <c r="B86" s="19" t="s">
        <v>24</v>
      </c>
      <c r="C86" s="19" t="s">
        <v>38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</row>
    <row r="87" spans="1:27" s="19" customFormat="1">
      <c r="A87" s="19" t="s">
        <v>182</v>
      </c>
      <c r="B87" s="19" t="s">
        <v>25</v>
      </c>
      <c r="C87" s="19" t="s">
        <v>38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</row>
    <row r="88" spans="1:27" s="19" customFormat="1">
      <c r="A88" s="19" t="s">
        <v>182</v>
      </c>
      <c r="B88" s="19" t="s">
        <v>26</v>
      </c>
      <c r="C88" s="19" t="s">
        <v>38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</row>
    <row r="89" spans="1:27" s="19" customFormat="1">
      <c r="A89" s="19" t="s">
        <v>182</v>
      </c>
      <c r="B89" s="19" t="s">
        <v>27</v>
      </c>
      <c r="C89" s="19" t="s">
        <v>38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</row>
    <row r="90" spans="1:27" s="19" customFormat="1">
      <c r="A90" s="19" t="s">
        <v>182</v>
      </c>
      <c r="B90" s="19" t="s">
        <v>28</v>
      </c>
      <c r="C90" s="19" t="s">
        <v>38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</row>
    <row r="91" spans="1:27" s="19" customFormat="1">
      <c r="A91" s="19" t="s">
        <v>182</v>
      </c>
      <c r="B91" s="19" t="s">
        <v>29</v>
      </c>
      <c r="C91" s="19" t="s">
        <v>38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</row>
    <row r="92" spans="1:27" s="19" customFormat="1">
      <c r="A92" s="19" t="s">
        <v>182</v>
      </c>
      <c r="B92" s="19" t="s">
        <v>30</v>
      </c>
      <c r="C92" s="19" t="s">
        <v>38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</row>
    <row r="93" spans="1:27" s="19" customFormat="1">
      <c r="A93" s="19" t="s">
        <v>182</v>
      </c>
      <c r="B93" s="19" t="s">
        <v>31</v>
      </c>
      <c r="C93" s="19" t="s">
        <v>38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</row>
    <row r="94" spans="1:27" s="19" customFormat="1">
      <c r="A94" s="19" t="s">
        <v>182</v>
      </c>
      <c r="B94" s="19" t="s">
        <v>32</v>
      </c>
      <c r="C94" s="19" t="s">
        <v>38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</row>
    <row r="95" spans="1:27" s="19" customFormat="1">
      <c r="A95" s="19" t="s">
        <v>182</v>
      </c>
      <c r="B95" s="19" t="s">
        <v>33</v>
      </c>
      <c r="C95" s="19" t="s">
        <v>38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</row>
    <row r="96" spans="1:27" s="19" customFormat="1">
      <c r="A96" s="19" t="s">
        <v>182</v>
      </c>
      <c r="B96" s="19" t="s">
        <v>34</v>
      </c>
      <c r="C96" s="19" t="s">
        <v>38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</row>
    <row r="97" spans="1:27" s="19" customFormat="1">
      <c r="A97" s="19" t="s">
        <v>182</v>
      </c>
      <c r="B97" s="19" t="s">
        <v>35</v>
      </c>
      <c r="C97" s="19" t="s">
        <v>38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</row>
    <row r="98" spans="1:27" s="19" customFormat="1">
      <c r="A98" s="19" t="s">
        <v>182</v>
      </c>
      <c r="B98" s="19" t="s">
        <v>24</v>
      </c>
      <c r="C98" s="19" t="s">
        <v>39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</row>
    <row r="99" spans="1:27" s="19" customFormat="1">
      <c r="A99" s="19" t="s">
        <v>182</v>
      </c>
      <c r="B99" s="19" t="s">
        <v>25</v>
      </c>
      <c r="C99" s="19" t="s">
        <v>39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</row>
    <row r="100" spans="1:27" s="19" customFormat="1">
      <c r="A100" s="19" t="s">
        <v>182</v>
      </c>
      <c r="B100" s="19" t="s">
        <v>26</v>
      </c>
      <c r="C100" s="19" t="s">
        <v>39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</row>
    <row r="101" spans="1:27" s="19" customFormat="1">
      <c r="A101" s="19" t="s">
        <v>182</v>
      </c>
      <c r="B101" s="19" t="s">
        <v>27</v>
      </c>
      <c r="C101" s="19" t="s">
        <v>39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</row>
    <row r="102" spans="1:27" s="19" customFormat="1">
      <c r="A102" s="19" t="s">
        <v>182</v>
      </c>
      <c r="B102" s="19" t="s">
        <v>28</v>
      </c>
      <c r="C102" s="19" t="s">
        <v>39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</row>
    <row r="103" spans="1:27" s="19" customFormat="1">
      <c r="A103" s="19" t="s">
        <v>182</v>
      </c>
      <c r="B103" s="19" t="s">
        <v>29</v>
      </c>
      <c r="C103" s="19" t="s">
        <v>39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</row>
    <row r="104" spans="1:27" s="19" customFormat="1">
      <c r="A104" s="19" t="s">
        <v>182</v>
      </c>
      <c r="B104" s="19" t="s">
        <v>30</v>
      </c>
      <c r="C104" s="19" t="s">
        <v>39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</row>
    <row r="105" spans="1:27" s="19" customFormat="1">
      <c r="A105" s="19" t="s">
        <v>182</v>
      </c>
      <c r="B105" s="19" t="s">
        <v>31</v>
      </c>
      <c r="C105" s="19" t="s">
        <v>39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</row>
    <row r="106" spans="1:27" s="19" customFormat="1">
      <c r="A106" s="19" t="s">
        <v>182</v>
      </c>
      <c r="B106" s="19" t="s">
        <v>32</v>
      </c>
      <c r="C106" s="19" t="s">
        <v>39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</row>
    <row r="107" spans="1:27" s="19" customFormat="1">
      <c r="A107" s="19" t="s">
        <v>182</v>
      </c>
      <c r="B107" s="19" t="s">
        <v>33</v>
      </c>
      <c r="C107" s="19" t="s">
        <v>39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</row>
    <row r="108" spans="1:27" s="19" customFormat="1">
      <c r="A108" s="19" t="s">
        <v>182</v>
      </c>
      <c r="B108" s="19" t="s">
        <v>34</v>
      </c>
      <c r="C108" s="19" t="s">
        <v>39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</row>
    <row r="109" spans="1:27" s="19" customFormat="1">
      <c r="A109" s="19" t="s">
        <v>182</v>
      </c>
      <c r="B109" s="19" t="s">
        <v>35</v>
      </c>
      <c r="C109" s="19" t="s">
        <v>39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</row>
    <row r="110" spans="1:27">
      <c r="A110" s="18" t="s">
        <v>183</v>
      </c>
      <c r="B110" s="18" t="s">
        <v>186</v>
      </c>
      <c r="C110" s="18" t="s">
        <v>37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</row>
    <row r="111" spans="1:27">
      <c r="A111" s="18" t="s">
        <v>183</v>
      </c>
      <c r="B111" s="18" t="s">
        <v>187</v>
      </c>
      <c r="C111" s="18" t="s">
        <v>37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</row>
    <row r="112" spans="1:27">
      <c r="A112" s="18" t="s">
        <v>183</v>
      </c>
      <c r="B112" s="18" t="s">
        <v>188</v>
      </c>
      <c r="C112" s="18" t="s">
        <v>37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</row>
    <row r="113" spans="1:27">
      <c r="A113" s="18" t="s">
        <v>183</v>
      </c>
      <c r="B113" s="18" t="s">
        <v>189</v>
      </c>
      <c r="C113" s="18" t="s">
        <v>37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</row>
    <row r="114" spans="1:27">
      <c r="A114" s="18" t="s">
        <v>183</v>
      </c>
      <c r="B114" s="18" t="s">
        <v>190</v>
      </c>
      <c r="C114" s="18" t="s">
        <v>37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</row>
    <row r="115" spans="1:27">
      <c r="A115" s="18" t="s">
        <v>183</v>
      </c>
      <c r="B115" s="18" t="s">
        <v>191</v>
      </c>
      <c r="C115" s="18" t="s">
        <v>37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</row>
    <row r="116" spans="1:27">
      <c r="A116" s="18" t="s">
        <v>183</v>
      </c>
      <c r="B116" s="18" t="s">
        <v>192</v>
      </c>
      <c r="C116" s="18" t="s">
        <v>37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</row>
    <row r="117" spans="1:27">
      <c r="A117" s="18" t="s">
        <v>183</v>
      </c>
      <c r="B117" s="18" t="s">
        <v>193</v>
      </c>
      <c r="C117" s="18" t="s">
        <v>37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</row>
    <row r="118" spans="1:27">
      <c r="A118" s="18" t="s">
        <v>183</v>
      </c>
      <c r="B118" s="18" t="s">
        <v>194</v>
      </c>
      <c r="C118" s="18" t="s">
        <v>37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</row>
    <row r="119" spans="1:27">
      <c r="A119" s="18" t="s">
        <v>183</v>
      </c>
      <c r="B119" s="18" t="s">
        <v>195</v>
      </c>
      <c r="C119" s="18" t="s">
        <v>37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</row>
    <row r="120" spans="1:27">
      <c r="A120" s="18" t="s">
        <v>183</v>
      </c>
      <c r="B120" s="18" t="s">
        <v>196</v>
      </c>
      <c r="C120" s="18" t="s">
        <v>37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</row>
    <row r="121" spans="1:27">
      <c r="A121" s="18" t="s">
        <v>183</v>
      </c>
      <c r="B121" s="18" t="s">
        <v>197</v>
      </c>
      <c r="C121" s="18" t="s">
        <v>37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</row>
    <row r="122" spans="1:27">
      <c r="A122" s="18" t="s">
        <v>183</v>
      </c>
      <c r="B122" s="18" t="s">
        <v>186</v>
      </c>
      <c r="C122" s="18" t="s">
        <v>38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</row>
    <row r="123" spans="1:27">
      <c r="A123" s="18" t="s">
        <v>183</v>
      </c>
      <c r="B123" s="18" t="s">
        <v>187</v>
      </c>
      <c r="C123" s="18" t="s">
        <v>38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</row>
    <row r="124" spans="1:27">
      <c r="A124" s="18" t="s">
        <v>183</v>
      </c>
      <c r="B124" s="18" t="s">
        <v>188</v>
      </c>
      <c r="C124" s="18" t="s">
        <v>38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</row>
    <row r="125" spans="1:27">
      <c r="A125" s="18" t="s">
        <v>183</v>
      </c>
      <c r="B125" s="18" t="s">
        <v>189</v>
      </c>
      <c r="C125" s="18" t="s">
        <v>38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</row>
    <row r="126" spans="1:27">
      <c r="A126" s="18" t="s">
        <v>183</v>
      </c>
      <c r="B126" s="18" t="s">
        <v>190</v>
      </c>
      <c r="C126" s="18" t="s">
        <v>38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</row>
    <row r="127" spans="1:27">
      <c r="A127" s="18" t="s">
        <v>183</v>
      </c>
      <c r="B127" s="18" t="s">
        <v>191</v>
      </c>
      <c r="C127" s="18" t="s">
        <v>38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</row>
    <row r="128" spans="1:27">
      <c r="A128" s="18" t="s">
        <v>183</v>
      </c>
      <c r="B128" s="18" t="s">
        <v>192</v>
      </c>
      <c r="C128" s="18" t="s">
        <v>38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</row>
    <row r="129" spans="1:27">
      <c r="A129" s="18" t="s">
        <v>183</v>
      </c>
      <c r="B129" s="18" t="s">
        <v>193</v>
      </c>
      <c r="C129" s="18" t="s">
        <v>38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</row>
    <row r="130" spans="1:27">
      <c r="A130" s="18" t="s">
        <v>183</v>
      </c>
      <c r="B130" s="18" t="s">
        <v>194</v>
      </c>
      <c r="C130" s="18" t="s">
        <v>38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</row>
    <row r="131" spans="1:27">
      <c r="A131" s="18" t="s">
        <v>183</v>
      </c>
      <c r="B131" s="18" t="s">
        <v>195</v>
      </c>
      <c r="C131" s="18" t="s">
        <v>38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</row>
    <row r="132" spans="1:27">
      <c r="A132" s="18" t="s">
        <v>183</v>
      </c>
      <c r="B132" s="18" t="s">
        <v>196</v>
      </c>
      <c r="C132" s="18" t="s">
        <v>38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</row>
    <row r="133" spans="1:27">
      <c r="A133" s="18" t="s">
        <v>183</v>
      </c>
      <c r="B133" s="18" t="s">
        <v>197</v>
      </c>
      <c r="C133" s="18" t="s">
        <v>38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</row>
    <row r="134" spans="1:27">
      <c r="A134" s="18" t="s">
        <v>183</v>
      </c>
      <c r="B134" s="18" t="s">
        <v>186</v>
      </c>
      <c r="C134" s="18" t="s">
        <v>39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</row>
    <row r="135" spans="1:27">
      <c r="A135" s="18" t="s">
        <v>183</v>
      </c>
      <c r="B135" s="18" t="s">
        <v>187</v>
      </c>
      <c r="C135" s="18" t="s">
        <v>39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</row>
    <row r="136" spans="1:27">
      <c r="A136" s="18" t="s">
        <v>183</v>
      </c>
      <c r="B136" s="18" t="s">
        <v>188</v>
      </c>
      <c r="C136" s="18" t="s">
        <v>39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</row>
    <row r="137" spans="1:27">
      <c r="A137" s="18" t="s">
        <v>183</v>
      </c>
      <c r="B137" s="18" t="s">
        <v>189</v>
      </c>
      <c r="C137" s="18" t="s">
        <v>39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</row>
    <row r="138" spans="1:27">
      <c r="A138" s="18" t="s">
        <v>183</v>
      </c>
      <c r="B138" s="18" t="s">
        <v>190</v>
      </c>
      <c r="C138" s="18" t="s">
        <v>39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</row>
    <row r="139" spans="1:27">
      <c r="A139" s="18" t="s">
        <v>183</v>
      </c>
      <c r="B139" s="18" t="s">
        <v>191</v>
      </c>
      <c r="C139" s="18" t="s">
        <v>39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</row>
    <row r="140" spans="1:27">
      <c r="A140" s="18" t="s">
        <v>183</v>
      </c>
      <c r="B140" s="18" t="s">
        <v>192</v>
      </c>
      <c r="C140" s="18" t="s">
        <v>39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</row>
    <row r="141" spans="1:27">
      <c r="A141" s="18" t="s">
        <v>183</v>
      </c>
      <c r="B141" s="18" t="s">
        <v>193</v>
      </c>
      <c r="C141" s="18" t="s">
        <v>39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</row>
    <row r="142" spans="1:27">
      <c r="A142" s="18" t="s">
        <v>183</v>
      </c>
      <c r="B142" s="18" t="s">
        <v>194</v>
      </c>
      <c r="C142" s="18" t="s">
        <v>39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</row>
    <row r="143" spans="1:27">
      <c r="A143" s="18" t="s">
        <v>183</v>
      </c>
      <c r="B143" s="18" t="s">
        <v>195</v>
      </c>
      <c r="C143" s="18" t="s">
        <v>39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</row>
    <row r="144" spans="1:27">
      <c r="A144" s="18" t="s">
        <v>183</v>
      </c>
      <c r="B144" s="18" t="s">
        <v>196</v>
      </c>
      <c r="C144" s="18" t="s">
        <v>39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</row>
    <row r="145" spans="1:27">
      <c r="A145" s="18" t="s">
        <v>183</v>
      </c>
      <c r="B145" s="18" t="s">
        <v>197</v>
      </c>
      <c r="C145" s="18" t="s">
        <v>39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</row>
    <row r="146" spans="1:27">
      <c r="A146" s="18" t="s">
        <v>184</v>
      </c>
      <c r="B146" s="18" t="s">
        <v>186</v>
      </c>
      <c r="C146" s="18" t="s">
        <v>37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</row>
    <row r="147" spans="1:27">
      <c r="A147" s="18" t="s">
        <v>184</v>
      </c>
      <c r="B147" s="18" t="s">
        <v>187</v>
      </c>
      <c r="C147" s="18" t="s">
        <v>37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</row>
    <row r="148" spans="1:27">
      <c r="A148" s="18" t="s">
        <v>184</v>
      </c>
      <c r="B148" s="18" t="s">
        <v>188</v>
      </c>
      <c r="C148" s="18" t="s">
        <v>37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</row>
    <row r="149" spans="1:27">
      <c r="A149" s="18" t="s">
        <v>184</v>
      </c>
      <c r="B149" s="18" t="s">
        <v>189</v>
      </c>
      <c r="C149" s="18" t="s">
        <v>37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</row>
    <row r="150" spans="1:27">
      <c r="A150" s="18" t="s">
        <v>184</v>
      </c>
      <c r="B150" s="18" t="s">
        <v>190</v>
      </c>
      <c r="C150" s="18" t="s">
        <v>37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</row>
    <row r="151" spans="1:27">
      <c r="A151" s="18" t="s">
        <v>184</v>
      </c>
      <c r="B151" s="18" t="s">
        <v>191</v>
      </c>
      <c r="C151" s="18" t="s">
        <v>37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</row>
    <row r="152" spans="1:27">
      <c r="A152" s="18" t="s">
        <v>184</v>
      </c>
      <c r="B152" s="18" t="s">
        <v>192</v>
      </c>
      <c r="C152" s="18" t="s">
        <v>37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</row>
    <row r="153" spans="1:27">
      <c r="A153" s="18" t="s">
        <v>184</v>
      </c>
      <c r="B153" s="18" t="s">
        <v>193</v>
      </c>
      <c r="C153" s="18" t="s">
        <v>37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</row>
    <row r="154" spans="1:27">
      <c r="A154" s="18" t="s">
        <v>184</v>
      </c>
      <c r="B154" s="18" t="s">
        <v>194</v>
      </c>
      <c r="C154" s="18" t="s">
        <v>37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</row>
    <row r="155" spans="1:27">
      <c r="A155" s="18" t="s">
        <v>184</v>
      </c>
      <c r="B155" s="18" t="s">
        <v>195</v>
      </c>
      <c r="C155" s="18" t="s">
        <v>37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</row>
    <row r="156" spans="1:27">
      <c r="A156" s="18" t="s">
        <v>184</v>
      </c>
      <c r="B156" s="18" t="s">
        <v>196</v>
      </c>
      <c r="C156" s="18" t="s">
        <v>37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</row>
    <row r="157" spans="1:27">
      <c r="A157" s="18" t="s">
        <v>184</v>
      </c>
      <c r="B157" s="18" t="s">
        <v>197</v>
      </c>
      <c r="C157" s="18" t="s">
        <v>37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</row>
    <row r="158" spans="1:27">
      <c r="A158" s="18" t="s">
        <v>184</v>
      </c>
      <c r="B158" s="18" t="s">
        <v>186</v>
      </c>
      <c r="C158" s="18" t="s">
        <v>38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</row>
    <row r="159" spans="1:27">
      <c r="A159" s="18" t="s">
        <v>184</v>
      </c>
      <c r="B159" s="18" t="s">
        <v>187</v>
      </c>
      <c r="C159" s="18" t="s">
        <v>38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</row>
    <row r="160" spans="1:27">
      <c r="A160" s="18" t="s">
        <v>184</v>
      </c>
      <c r="B160" s="18" t="s">
        <v>188</v>
      </c>
      <c r="C160" s="18" t="s">
        <v>38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</row>
    <row r="161" spans="1:27">
      <c r="A161" s="18" t="s">
        <v>184</v>
      </c>
      <c r="B161" s="18" t="s">
        <v>189</v>
      </c>
      <c r="C161" s="18" t="s">
        <v>38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</row>
    <row r="162" spans="1:27">
      <c r="A162" s="18" t="s">
        <v>184</v>
      </c>
      <c r="B162" s="18" t="s">
        <v>190</v>
      </c>
      <c r="C162" s="18" t="s">
        <v>38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</row>
    <row r="163" spans="1:27">
      <c r="A163" s="18" t="s">
        <v>184</v>
      </c>
      <c r="B163" s="18" t="s">
        <v>191</v>
      </c>
      <c r="C163" s="18" t="s">
        <v>38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</row>
    <row r="164" spans="1:27">
      <c r="A164" s="18" t="s">
        <v>184</v>
      </c>
      <c r="B164" s="18" t="s">
        <v>192</v>
      </c>
      <c r="C164" s="18" t="s">
        <v>38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</row>
    <row r="165" spans="1:27">
      <c r="A165" s="18" t="s">
        <v>184</v>
      </c>
      <c r="B165" s="18" t="s">
        <v>193</v>
      </c>
      <c r="C165" s="18" t="s">
        <v>38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</row>
    <row r="166" spans="1:27">
      <c r="A166" s="18" t="s">
        <v>184</v>
      </c>
      <c r="B166" s="18" t="s">
        <v>194</v>
      </c>
      <c r="C166" s="18" t="s">
        <v>38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</row>
    <row r="167" spans="1:27">
      <c r="A167" s="18" t="s">
        <v>184</v>
      </c>
      <c r="B167" s="18" t="s">
        <v>195</v>
      </c>
      <c r="C167" s="18" t="s">
        <v>38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</row>
    <row r="168" spans="1:27">
      <c r="A168" s="18" t="s">
        <v>184</v>
      </c>
      <c r="B168" s="18" t="s">
        <v>196</v>
      </c>
      <c r="C168" s="18" t="s">
        <v>38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</row>
    <row r="169" spans="1:27">
      <c r="A169" s="18" t="s">
        <v>184</v>
      </c>
      <c r="B169" s="18" t="s">
        <v>197</v>
      </c>
      <c r="C169" s="18" t="s">
        <v>38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</row>
    <row r="170" spans="1:27">
      <c r="A170" s="18" t="s">
        <v>184</v>
      </c>
      <c r="B170" s="18" t="s">
        <v>186</v>
      </c>
      <c r="C170" s="18" t="s">
        <v>39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</row>
    <row r="171" spans="1:27">
      <c r="A171" s="18" t="s">
        <v>184</v>
      </c>
      <c r="B171" s="18" t="s">
        <v>187</v>
      </c>
      <c r="C171" s="18" t="s">
        <v>39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</row>
    <row r="172" spans="1:27">
      <c r="A172" s="18" t="s">
        <v>184</v>
      </c>
      <c r="B172" s="18" t="s">
        <v>188</v>
      </c>
      <c r="C172" s="18" t="s">
        <v>39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</row>
    <row r="173" spans="1:27">
      <c r="A173" s="18" t="s">
        <v>184</v>
      </c>
      <c r="B173" s="18" t="s">
        <v>189</v>
      </c>
      <c r="C173" s="18" t="s">
        <v>39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</row>
    <row r="174" spans="1:27">
      <c r="A174" s="18" t="s">
        <v>184</v>
      </c>
      <c r="B174" s="18" t="s">
        <v>190</v>
      </c>
      <c r="C174" s="18" t="s">
        <v>39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</row>
    <row r="175" spans="1:27">
      <c r="A175" s="18" t="s">
        <v>184</v>
      </c>
      <c r="B175" s="18" t="s">
        <v>191</v>
      </c>
      <c r="C175" s="18" t="s">
        <v>39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</row>
    <row r="176" spans="1:27">
      <c r="A176" s="18" t="s">
        <v>184</v>
      </c>
      <c r="B176" s="18" t="s">
        <v>192</v>
      </c>
      <c r="C176" s="18" t="s">
        <v>39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</row>
    <row r="177" spans="1:27">
      <c r="A177" s="18" t="s">
        <v>184</v>
      </c>
      <c r="B177" s="18" t="s">
        <v>193</v>
      </c>
      <c r="C177" s="18" t="s">
        <v>39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</row>
    <row r="178" spans="1:27">
      <c r="A178" s="18" t="s">
        <v>184</v>
      </c>
      <c r="B178" s="18" t="s">
        <v>194</v>
      </c>
      <c r="C178" s="18" t="s">
        <v>39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</row>
    <row r="179" spans="1:27">
      <c r="A179" s="18" t="s">
        <v>184</v>
      </c>
      <c r="B179" s="18" t="s">
        <v>195</v>
      </c>
      <c r="C179" s="18" t="s">
        <v>39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</row>
    <row r="180" spans="1:27">
      <c r="A180" s="18" t="s">
        <v>184</v>
      </c>
      <c r="B180" s="18" t="s">
        <v>196</v>
      </c>
      <c r="C180" s="18" t="s">
        <v>39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</row>
    <row r="181" spans="1:27">
      <c r="A181" s="18" t="s">
        <v>184</v>
      </c>
      <c r="B181" s="18" t="s">
        <v>197</v>
      </c>
      <c r="C181" s="18" t="s">
        <v>39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</row>
    <row r="182" spans="1:27">
      <c r="A182" s="18" t="s">
        <v>185</v>
      </c>
      <c r="B182" s="18" t="s">
        <v>186</v>
      </c>
      <c r="C182" s="18" t="s">
        <v>37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</row>
    <row r="183" spans="1:27">
      <c r="A183" s="18" t="s">
        <v>185</v>
      </c>
      <c r="B183" s="18" t="s">
        <v>187</v>
      </c>
      <c r="C183" s="18" t="s">
        <v>37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</row>
    <row r="184" spans="1:27">
      <c r="A184" s="18" t="s">
        <v>185</v>
      </c>
      <c r="B184" s="18" t="s">
        <v>188</v>
      </c>
      <c r="C184" s="18" t="s">
        <v>37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</row>
    <row r="185" spans="1:27">
      <c r="A185" s="18" t="s">
        <v>185</v>
      </c>
      <c r="B185" s="18" t="s">
        <v>189</v>
      </c>
      <c r="C185" s="18" t="s">
        <v>37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</row>
    <row r="186" spans="1:27">
      <c r="A186" s="18" t="s">
        <v>185</v>
      </c>
      <c r="B186" s="18" t="s">
        <v>190</v>
      </c>
      <c r="C186" s="18" t="s">
        <v>37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</row>
    <row r="187" spans="1:27">
      <c r="A187" s="18" t="s">
        <v>185</v>
      </c>
      <c r="B187" s="18" t="s">
        <v>191</v>
      </c>
      <c r="C187" s="18" t="s">
        <v>37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</row>
    <row r="188" spans="1:27">
      <c r="A188" s="18" t="s">
        <v>185</v>
      </c>
      <c r="B188" s="18" t="s">
        <v>192</v>
      </c>
      <c r="C188" s="18" t="s">
        <v>37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</row>
    <row r="189" spans="1:27">
      <c r="A189" s="18" t="s">
        <v>185</v>
      </c>
      <c r="B189" s="18" t="s">
        <v>193</v>
      </c>
      <c r="C189" s="18" t="s">
        <v>37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</row>
    <row r="190" spans="1:27">
      <c r="A190" s="18" t="s">
        <v>185</v>
      </c>
      <c r="B190" s="18" t="s">
        <v>194</v>
      </c>
      <c r="C190" s="18" t="s">
        <v>37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</row>
    <row r="191" spans="1:27">
      <c r="A191" s="18" t="s">
        <v>185</v>
      </c>
      <c r="B191" s="18" t="s">
        <v>195</v>
      </c>
      <c r="C191" s="18" t="s">
        <v>37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</row>
    <row r="192" spans="1:27">
      <c r="A192" s="18" t="s">
        <v>185</v>
      </c>
      <c r="B192" s="18" t="s">
        <v>196</v>
      </c>
      <c r="C192" s="18" t="s">
        <v>37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</row>
    <row r="193" spans="1:27">
      <c r="A193" s="18" t="s">
        <v>185</v>
      </c>
      <c r="B193" s="18" t="s">
        <v>197</v>
      </c>
      <c r="C193" s="18" t="s">
        <v>37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</row>
    <row r="194" spans="1:27">
      <c r="A194" s="18" t="s">
        <v>185</v>
      </c>
      <c r="B194" s="18" t="s">
        <v>186</v>
      </c>
      <c r="C194" s="18" t="s">
        <v>38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</row>
    <row r="195" spans="1:27">
      <c r="A195" s="18" t="s">
        <v>185</v>
      </c>
      <c r="B195" s="18" t="s">
        <v>187</v>
      </c>
      <c r="C195" s="18" t="s">
        <v>38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</row>
    <row r="196" spans="1:27">
      <c r="A196" s="18" t="s">
        <v>185</v>
      </c>
      <c r="B196" s="18" t="s">
        <v>188</v>
      </c>
      <c r="C196" s="18" t="s">
        <v>38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</row>
    <row r="197" spans="1:27">
      <c r="A197" s="18" t="s">
        <v>185</v>
      </c>
      <c r="B197" s="18" t="s">
        <v>189</v>
      </c>
      <c r="C197" s="18" t="s">
        <v>38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</row>
    <row r="198" spans="1:27">
      <c r="A198" s="18" t="s">
        <v>185</v>
      </c>
      <c r="B198" s="18" t="s">
        <v>190</v>
      </c>
      <c r="C198" s="18" t="s">
        <v>38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</row>
    <row r="199" spans="1:27">
      <c r="A199" s="18" t="s">
        <v>185</v>
      </c>
      <c r="B199" s="18" t="s">
        <v>191</v>
      </c>
      <c r="C199" s="18" t="s">
        <v>38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</row>
    <row r="200" spans="1:27">
      <c r="A200" s="18" t="s">
        <v>185</v>
      </c>
      <c r="B200" s="18" t="s">
        <v>192</v>
      </c>
      <c r="C200" s="18" t="s">
        <v>38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</row>
    <row r="201" spans="1:27">
      <c r="A201" s="18" t="s">
        <v>185</v>
      </c>
      <c r="B201" s="18" t="s">
        <v>193</v>
      </c>
      <c r="C201" s="18" t="s">
        <v>38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</row>
    <row r="202" spans="1:27">
      <c r="A202" s="18" t="s">
        <v>185</v>
      </c>
      <c r="B202" s="18" t="s">
        <v>194</v>
      </c>
      <c r="C202" s="18" t="s">
        <v>38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</row>
    <row r="203" spans="1:27">
      <c r="A203" s="18" t="s">
        <v>185</v>
      </c>
      <c r="B203" s="18" t="s">
        <v>195</v>
      </c>
      <c r="C203" s="18" t="s">
        <v>38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</row>
    <row r="204" spans="1:27">
      <c r="A204" s="18" t="s">
        <v>185</v>
      </c>
      <c r="B204" s="18" t="s">
        <v>196</v>
      </c>
      <c r="C204" s="18" t="s">
        <v>38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</row>
    <row r="205" spans="1:27">
      <c r="A205" s="18" t="s">
        <v>185</v>
      </c>
      <c r="B205" s="18" t="s">
        <v>197</v>
      </c>
      <c r="C205" s="18" t="s">
        <v>38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</row>
    <row r="206" spans="1:27">
      <c r="A206" s="18" t="s">
        <v>185</v>
      </c>
      <c r="B206" s="18" t="s">
        <v>186</v>
      </c>
      <c r="C206" s="18" t="s">
        <v>39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</row>
    <row r="207" spans="1:27">
      <c r="A207" s="18" t="s">
        <v>185</v>
      </c>
      <c r="B207" s="18" t="s">
        <v>187</v>
      </c>
      <c r="C207" s="18" t="s">
        <v>39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</row>
    <row r="208" spans="1:27">
      <c r="A208" s="18" t="s">
        <v>185</v>
      </c>
      <c r="B208" s="18" t="s">
        <v>188</v>
      </c>
      <c r="C208" s="18" t="s">
        <v>39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</row>
    <row r="209" spans="1:27">
      <c r="A209" s="18" t="s">
        <v>185</v>
      </c>
      <c r="B209" s="18" t="s">
        <v>189</v>
      </c>
      <c r="C209" s="18" t="s">
        <v>39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</row>
    <row r="210" spans="1:27">
      <c r="A210" s="18" t="s">
        <v>185</v>
      </c>
      <c r="B210" s="18" t="s">
        <v>190</v>
      </c>
      <c r="C210" s="18" t="s">
        <v>39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</row>
    <row r="211" spans="1:27">
      <c r="A211" s="18" t="s">
        <v>185</v>
      </c>
      <c r="B211" s="18" t="s">
        <v>191</v>
      </c>
      <c r="C211" s="18" t="s">
        <v>39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</row>
    <row r="212" spans="1:27">
      <c r="A212" s="18" t="s">
        <v>185</v>
      </c>
      <c r="B212" s="18" t="s">
        <v>192</v>
      </c>
      <c r="C212" s="18" t="s">
        <v>39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</row>
    <row r="213" spans="1:27">
      <c r="A213" s="18" t="s">
        <v>185</v>
      </c>
      <c r="B213" s="18" t="s">
        <v>193</v>
      </c>
      <c r="C213" s="18" t="s">
        <v>39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</row>
    <row r="214" spans="1:27">
      <c r="A214" s="18" t="s">
        <v>185</v>
      </c>
      <c r="B214" s="18" t="s">
        <v>194</v>
      </c>
      <c r="C214" s="18" t="s">
        <v>39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</row>
    <row r="215" spans="1:27">
      <c r="A215" s="18" t="s">
        <v>185</v>
      </c>
      <c r="B215" s="18" t="s">
        <v>195</v>
      </c>
      <c r="C215" s="18" t="s">
        <v>39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</row>
    <row r="216" spans="1:27">
      <c r="A216" s="18" t="s">
        <v>185</v>
      </c>
      <c r="B216" s="18" t="s">
        <v>196</v>
      </c>
      <c r="C216" s="18" t="s">
        <v>39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</row>
    <row r="217" spans="1:27">
      <c r="A217" s="18" t="s">
        <v>185</v>
      </c>
      <c r="B217" s="18" t="s">
        <v>197</v>
      </c>
      <c r="C217" s="18" t="s">
        <v>39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AA217"/>
  <sheetViews>
    <sheetView zoomScale="70" zoomScaleNormal="70" workbookViewId="0"/>
  </sheetViews>
  <sheetFormatPr defaultColWidth="9.140625" defaultRowHeight="15"/>
  <cols>
    <col min="1" max="1" width="16.85546875" style="10" customWidth="1"/>
    <col min="2" max="16384" width="9.140625" style="10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0" t="s">
        <v>180</v>
      </c>
      <c r="B2" s="10" t="s">
        <v>24</v>
      </c>
      <c r="C2" s="10" t="s">
        <v>37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</row>
    <row r="3" spans="1:27">
      <c r="A3" s="10" t="s">
        <v>180</v>
      </c>
      <c r="B3" s="10" t="s">
        <v>25</v>
      </c>
      <c r="C3" s="10" t="s">
        <v>37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</row>
    <row r="4" spans="1:27">
      <c r="A4" s="10" t="s">
        <v>180</v>
      </c>
      <c r="B4" s="10" t="s">
        <v>26</v>
      </c>
      <c r="C4" s="10" t="s">
        <v>37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10" t="s">
        <v>180</v>
      </c>
      <c r="B5" s="10" t="s">
        <v>27</v>
      </c>
      <c r="C5" s="10" t="s">
        <v>37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10" t="s">
        <v>180</v>
      </c>
      <c r="B6" s="10" t="s">
        <v>28</v>
      </c>
      <c r="C6" s="10" t="s">
        <v>37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10" t="s">
        <v>180</v>
      </c>
      <c r="B7" s="10" t="s">
        <v>29</v>
      </c>
      <c r="C7" s="10" t="s">
        <v>37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</row>
    <row r="8" spans="1:27">
      <c r="A8" s="10" t="s">
        <v>180</v>
      </c>
      <c r="B8" s="10" t="s">
        <v>30</v>
      </c>
      <c r="C8" s="10" t="s">
        <v>37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</row>
    <row r="9" spans="1:27">
      <c r="A9" s="10" t="s">
        <v>180</v>
      </c>
      <c r="B9" s="10" t="s">
        <v>31</v>
      </c>
      <c r="C9" s="10" t="s">
        <v>37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</row>
    <row r="10" spans="1:27">
      <c r="A10" s="10" t="s">
        <v>180</v>
      </c>
      <c r="B10" s="10" t="s">
        <v>32</v>
      </c>
      <c r="C10" s="10" t="s">
        <v>37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</row>
    <row r="11" spans="1:27">
      <c r="A11" s="10" t="s">
        <v>180</v>
      </c>
      <c r="B11" s="10" t="s">
        <v>33</v>
      </c>
      <c r="C11" s="10" t="s">
        <v>37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</row>
    <row r="12" spans="1:27">
      <c r="A12" s="10" t="s">
        <v>180</v>
      </c>
      <c r="B12" s="10" t="s">
        <v>34</v>
      </c>
      <c r="C12" s="10" t="s">
        <v>37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</row>
    <row r="13" spans="1:27">
      <c r="A13" s="10" t="s">
        <v>180</v>
      </c>
      <c r="B13" s="10" t="s">
        <v>35</v>
      </c>
      <c r="C13" s="10" t="s">
        <v>37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</row>
    <row r="14" spans="1:27">
      <c r="A14" s="10" t="s">
        <v>180</v>
      </c>
      <c r="B14" s="10" t="s">
        <v>24</v>
      </c>
      <c r="C14" s="10" t="s">
        <v>38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</row>
    <row r="15" spans="1:27">
      <c r="A15" s="10" t="s">
        <v>180</v>
      </c>
      <c r="B15" s="10" t="s">
        <v>25</v>
      </c>
      <c r="C15" s="10" t="s">
        <v>38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</row>
    <row r="16" spans="1:27">
      <c r="A16" s="10" t="s">
        <v>180</v>
      </c>
      <c r="B16" s="10" t="s">
        <v>26</v>
      </c>
      <c r="C16" s="10" t="s">
        <v>38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</row>
    <row r="17" spans="1:27">
      <c r="A17" s="10" t="s">
        <v>180</v>
      </c>
      <c r="B17" s="10" t="s">
        <v>27</v>
      </c>
      <c r="C17" s="10" t="s">
        <v>38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</row>
    <row r="18" spans="1:27">
      <c r="A18" s="10" t="s">
        <v>180</v>
      </c>
      <c r="B18" s="10" t="s">
        <v>28</v>
      </c>
      <c r="C18" s="10" t="s">
        <v>38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</row>
    <row r="19" spans="1:27">
      <c r="A19" s="10" t="s">
        <v>180</v>
      </c>
      <c r="B19" s="10" t="s">
        <v>29</v>
      </c>
      <c r="C19" s="10" t="s">
        <v>38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</row>
    <row r="20" spans="1:27">
      <c r="A20" s="10" t="s">
        <v>180</v>
      </c>
      <c r="B20" s="10" t="s">
        <v>30</v>
      </c>
      <c r="C20" s="10" t="s">
        <v>38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</row>
    <row r="21" spans="1:27">
      <c r="A21" s="10" t="s">
        <v>180</v>
      </c>
      <c r="B21" s="10" t="s">
        <v>31</v>
      </c>
      <c r="C21" s="10" t="s">
        <v>38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</row>
    <row r="22" spans="1:27">
      <c r="A22" s="10" t="s">
        <v>180</v>
      </c>
      <c r="B22" s="10" t="s">
        <v>32</v>
      </c>
      <c r="C22" s="10" t="s">
        <v>38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</row>
    <row r="23" spans="1:27">
      <c r="A23" s="10" t="s">
        <v>180</v>
      </c>
      <c r="B23" s="10" t="s">
        <v>33</v>
      </c>
      <c r="C23" s="10" t="s">
        <v>38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</row>
    <row r="24" spans="1:27">
      <c r="A24" s="10" t="s">
        <v>180</v>
      </c>
      <c r="B24" s="10" t="s">
        <v>34</v>
      </c>
      <c r="C24" s="10" t="s">
        <v>38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</row>
    <row r="25" spans="1:27">
      <c r="A25" s="10" t="s">
        <v>180</v>
      </c>
      <c r="B25" s="10" t="s">
        <v>35</v>
      </c>
      <c r="C25" s="10" t="s">
        <v>38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</row>
    <row r="26" spans="1:27">
      <c r="A26" s="10" t="s">
        <v>180</v>
      </c>
      <c r="B26" s="10" t="s">
        <v>24</v>
      </c>
      <c r="C26" s="10" t="s">
        <v>39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</row>
    <row r="27" spans="1:27">
      <c r="A27" s="10" t="s">
        <v>180</v>
      </c>
      <c r="B27" s="10" t="s">
        <v>25</v>
      </c>
      <c r="C27" s="10" t="s">
        <v>39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</row>
    <row r="28" spans="1:27">
      <c r="A28" s="10" t="s">
        <v>180</v>
      </c>
      <c r="B28" s="10" t="s">
        <v>26</v>
      </c>
      <c r="C28" s="10" t="s">
        <v>39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</row>
    <row r="29" spans="1:27">
      <c r="A29" s="10" t="s">
        <v>180</v>
      </c>
      <c r="B29" s="10" t="s">
        <v>27</v>
      </c>
      <c r="C29" s="10" t="s">
        <v>39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</row>
    <row r="30" spans="1:27">
      <c r="A30" s="10" t="s">
        <v>180</v>
      </c>
      <c r="B30" s="10" t="s">
        <v>28</v>
      </c>
      <c r="C30" s="10" t="s">
        <v>39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</row>
    <row r="31" spans="1:27">
      <c r="A31" s="10" t="s">
        <v>180</v>
      </c>
      <c r="B31" s="10" t="s">
        <v>29</v>
      </c>
      <c r="C31" s="10" t="s">
        <v>39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</row>
    <row r="32" spans="1:27">
      <c r="A32" s="10" t="s">
        <v>180</v>
      </c>
      <c r="B32" s="10" t="s">
        <v>30</v>
      </c>
      <c r="C32" s="10" t="s">
        <v>39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</row>
    <row r="33" spans="1:27">
      <c r="A33" s="10" t="s">
        <v>180</v>
      </c>
      <c r="B33" s="10" t="s">
        <v>31</v>
      </c>
      <c r="C33" s="10" t="s">
        <v>39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</row>
    <row r="34" spans="1:27">
      <c r="A34" s="10" t="s">
        <v>180</v>
      </c>
      <c r="B34" s="10" t="s">
        <v>32</v>
      </c>
      <c r="C34" s="10" t="s">
        <v>39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</row>
    <row r="35" spans="1:27">
      <c r="A35" s="10" t="s">
        <v>180</v>
      </c>
      <c r="B35" s="10" t="s">
        <v>33</v>
      </c>
      <c r="C35" s="10" t="s">
        <v>39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</row>
    <row r="36" spans="1:27">
      <c r="A36" s="10" t="s">
        <v>180</v>
      </c>
      <c r="B36" s="10" t="s">
        <v>34</v>
      </c>
      <c r="C36" s="10" t="s">
        <v>39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</row>
    <row r="37" spans="1:27">
      <c r="A37" s="10" t="s">
        <v>180</v>
      </c>
      <c r="B37" s="10" t="s">
        <v>35</v>
      </c>
      <c r="C37" s="10" t="s">
        <v>39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</row>
    <row r="38" spans="1:27">
      <c r="A38" s="10" t="s">
        <v>181</v>
      </c>
      <c r="B38" s="10" t="s">
        <v>24</v>
      </c>
      <c r="C38" s="10" t="s">
        <v>37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</row>
    <row r="39" spans="1:27">
      <c r="A39" s="10" t="s">
        <v>181</v>
      </c>
      <c r="B39" s="10" t="s">
        <v>25</v>
      </c>
      <c r="C39" s="10" t="s">
        <v>37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</row>
    <row r="40" spans="1:27">
      <c r="A40" s="10" t="s">
        <v>181</v>
      </c>
      <c r="B40" s="10" t="s">
        <v>26</v>
      </c>
      <c r="C40" s="10" t="s">
        <v>37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</row>
    <row r="41" spans="1:27">
      <c r="A41" s="10" t="s">
        <v>181</v>
      </c>
      <c r="B41" s="10" t="s">
        <v>27</v>
      </c>
      <c r="C41" s="10" t="s">
        <v>37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</row>
    <row r="42" spans="1:27">
      <c r="A42" s="10" t="s">
        <v>181</v>
      </c>
      <c r="B42" s="10" t="s">
        <v>28</v>
      </c>
      <c r="C42" s="10" t="s">
        <v>37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</row>
    <row r="43" spans="1:27">
      <c r="A43" s="10" t="s">
        <v>181</v>
      </c>
      <c r="B43" s="10" t="s">
        <v>29</v>
      </c>
      <c r="C43" s="10" t="s">
        <v>37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</row>
    <row r="44" spans="1:27">
      <c r="A44" s="10" t="s">
        <v>181</v>
      </c>
      <c r="B44" s="10" t="s">
        <v>30</v>
      </c>
      <c r="C44" s="10" t="s">
        <v>37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</row>
    <row r="45" spans="1:27">
      <c r="A45" s="10" t="s">
        <v>181</v>
      </c>
      <c r="B45" s="10" t="s">
        <v>31</v>
      </c>
      <c r="C45" s="10" t="s">
        <v>37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</row>
    <row r="46" spans="1:27">
      <c r="A46" s="10" t="s">
        <v>181</v>
      </c>
      <c r="B46" s="10" t="s">
        <v>32</v>
      </c>
      <c r="C46" s="10" t="s">
        <v>37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</row>
    <row r="47" spans="1:27">
      <c r="A47" s="10" t="s">
        <v>181</v>
      </c>
      <c r="B47" s="10" t="s">
        <v>33</v>
      </c>
      <c r="C47" s="10" t="s">
        <v>37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</row>
    <row r="48" spans="1:27">
      <c r="A48" s="10" t="s">
        <v>181</v>
      </c>
      <c r="B48" s="10" t="s">
        <v>34</v>
      </c>
      <c r="C48" s="10" t="s">
        <v>37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</row>
    <row r="49" spans="1:27">
      <c r="A49" s="10" t="s">
        <v>181</v>
      </c>
      <c r="B49" s="10" t="s">
        <v>35</v>
      </c>
      <c r="C49" s="10" t="s">
        <v>37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</row>
    <row r="50" spans="1:27">
      <c r="A50" s="10" t="s">
        <v>181</v>
      </c>
      <c r="B50" s="10" t="s">
        <v>24</v>
      </c>
      <c r="C50" s="10" t="s">
        <v>38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</row>
    <row r="51" spans="1:27">
      <c r="A51" s="10" t="s">
        <v>181</v>
      </c>
      <c r="B51" s="10" t="s">
        <v>25</v>
      </c>
      <c r="C51" s="10" t="s">
        <v>38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</row>
    <row r="52" spans="1:27">
      <c r="A52" s="10" t="s">
        <v>181</v>
      </c>
      <c r="B52" s="10" t="s">
        <v>26</v>
      </c>
      <c r="C52" s="10" t="s">
        <v>38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</row>
    <row r="53" spans="1:27">
      <c r="A53" s="10" t="s">
        <v>181</v>
      </c>
      <c r="B53" s="10" t="s">
        <v>27</v>
      </c>
      <c r="C53" s="10" t="s">
        <v>38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</row>
    <row r="54" spans="1:27">
      <c r="A54" s="10" t="s">
        <v>181</v>
      </c>
      <c r="B54" s="10" t="s">
        <v>28</v>
      </c>
      <c r="C54" s="10" t="s">
        <v>38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</row>
    <row r="55" spans="1:27">
      <c r="A55" s="10" t="s">
        <v>181</v>
      </c>
      <c r="B55" s="10" t="s">
        <v>29</v>
      </c>
      <c r="C55" s="10" t="s">
        <v>38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</row>
    <row r="56" spans="1:27">
      <c r="A56" s="10" t="s">
        <v>181</v>
      </c>
      <c r="B56" s="10" t="s">
        <v>30</v>
      </c>
      <c r="C56" s="10" t="s">
        <v>38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</row>
    <row r="57" spans="1:27">
      <c r="A57" s="10" t="s">
        <v>181</v>
      </c>
      <c r="B57" s="10" t="s">
        <v>31</v>
      </c>
      <c r="C57" s="10" t="s">
        <v>38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</row>
    <row r="58" spans="1:27">
      <c r="A58" s="10" t="s">
        <v>181</v>
      </c>
      <c r="B58" s="10" t="s">
        <v>32</v>
      </c>
      <c r="C58" s="10" t="s">
        <v>38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</row>
    <row r="59" spans="1:27">
      <c r="A59" s="10" t="s">
        <v>181</v>
      </c>
      <c r="B59" s="10" t="s">
        <v>33</v>
      </c>
      <c r="C59" s="10" t="s">
        <v>38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</row>
    <row r="60" spans="1:27">
      <c r="A60" s="10" t="s">
        <v>181</v>
      </c>
      <c r="B60" s="10" t="s">
        <v>34</v>
      </c>
      <c r="C60" s="10" t="s">
        <v>38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</row>
    <row r="61" spans="1:27">
      <c r="A61" s="10" t="s">
        <v>181</v>
      </c>
      <c r="B61" s="10" t="s">
        <v>35</v>
      </c>
      <c r="C61" s="10" t="s">
        <v>38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</row>
    <row r="62" spans="1:27">
      <c r="A62" s="10" t="s">
        <v>181</v>
      </c>
      <c r="B62" s="10" t="s">
        <v>24</v>
      </c>
      <c r="C62" s="10" t="s">
        <v>39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</row>
    <row r="63" spans="1:27">
      <c r="A63" s="10" t="s">
        <v>181</v>
      </c>
      <c r="B63" s="10" t="s">
        <v>25</v>
      </c>
      <c r="C63" s="10" t="s">
        <v>39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</row>
    <row r="64" spans="1:27">
      <c r="A64" s="10" t="s">
        <v>181</v>
      </c>
      <c r="B64" s="10" t="s">
        <v>26</v>
      </c>
      <c r="C64" s="10" t="s">
        <v>39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</row>
    <row r="65" spans="1:27">
      <c r="A65" s="10" t="s">
        <v>181</v>
      </c>
      <c r="B65" s="10" t="s">
        <v>27</v>
      </c>
      <c r="C65" s="10" t="s">
        <v>39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</row>
    <row r="66" spans="1:27">
      <c r="A66" s="10" t="s">
        <v>181</v>
      </c>
      <c r="B66" s="10" t="s">
        <v>28</v>
      </c>
      <c r="C66" s="10" t="s">
        <v>39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</row>
    <row r="67" spans="1:27">
      <c r="A67" s="10" t="s">
        <v>181</v>
      </c>
      <c r="B67" s="10" t="s">
        <v>29</v>
      </c>
      <c r="C67" s="10" t="s">
        <v>39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</row>
    <row r="68" spans="1:27">
      <c r="A68" s="10" t="s">
        <v>181</v>
      </c>
      <c r="B68" s="10" t="s">
        <v>30</v>
      </c>
      <c r="C68" s="10" t="s">
        <v>39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</row>
    <row r="69" spans="1:27">
      <c r="A69" s="10" t="s">
        <v>181</v>
      </c>
      <c r="B69" s="10" t="s">
        <v>31</v>
      </c>
      <c r="C69" s="10" t="s">
        <v>39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</row>
    <row r="70" spans="1:27">
      <c r="A70" s="10" t="s">
        <v>181</v>
      </c>
      <c r="B70" s="10" t="s">
        <v>32</v>
      </c>
      <c r="C70" s="10" t="s">
        <v>39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</row>
    <row r="71" spans="1:27">
      <c r="A71" s="10" t="s">
        <v>181</v>
      </c>
      <c r="B71" s="10" t="s">
        <v>33</v>
      </c>
      <c r="C71" s="10" t="s">
        <v>39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</row>
    <row r="72" spans="1:27">
      <c r="A72" s="10" t="s">
        <v>181</v>
      </c>
      <c r="B72" s="10" t="s">
        <v>34</v>
      </c>
      <c r="C72" s="10" t="s">
        <v>39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</row>
    <row r="73" spans="1:27">
      <c r="A73" s="10" t="s">
        <v>181</v>
      </c>
      <c r="B73" s="10" t="s">
        <v>35</v>
      </c>
      <c r="C73" s="10" t="s">
        <v>39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</row>
    <row r="74" spans="1:27">
      <c r="A74" s="10" t="s">
        <v>182</v>
      </c>
      <c r="B74" s="10" t="s">
        <v>24</v>
      </c>
      <c r="C74" s="10" t="s">
        <v>37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</row>
    <row r="75" spans="1:27">
      <c r="A75" s="10" t="s">
        <v>182</v>
      </c>
      <c r="B75" s="10" t="s">
        <v>25</v>
      </c>
      <c r="C75" s="10" t="s">
        <v>37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</row>
    <row r="76" spans="1:27">
      <c r="A76" s="10" t="s">
        <v>182</v>
      </c>
      <c r="B76" s="10" t="s">
        <v>26</v>
      </c>
      <c r="C76" s="10" t="s">
        <v>37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</row>
    <row r="77" spans="1:27">
      <c r="A77" s="10" t="s">
        <v>182</v>
      </c>
      <c r="B77" s="10" t="s">
        <v>27</v>
      </c>
      <c r="C77" s="10" t="s">
        <v>37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</row>
    <row r="78" spans="1:27">
      <c r="A78" s="10" t="s">
        <v>182</v>
      </c>
      <c r="B78" s="10" t="s">
        <v>28</v>
      </c>
      <c r="C78" s="10" t="s">
        <v>37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</row>
    <row r="79" spans="1:27">
      <c r="A79" s="10" t="s">
        <v>182</v>
      </c>
      <c r="B79" s="10" t="s">
        <v>29</v>
      </c>
      <c r="C79" s="10" t="s">
        <v>37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</row>
    <row r="80" spans="1:27">
      <c r="A80" s="10" t="s">
        <v>182</v>
      </c>
      <c r="B80" s="10" t="s">
        <v>30</v>
      </c>
      <c r="C80" s="10" t="s">
        <v>37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</row>
    <row r="81" spans="1:27">
      <c r="A81" s="10" t="s">
        <v>182</v>
      </c>
      <c r="B81" s="10" t="s">
        <v>31</v>
      </c>
      <c r="C81" s="10" t="s">
        <v>37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</row>
    <row r="82" spans="1:27">
      <c r="A82" s="10" t="s">
        <v>182</v>
      </c>
      <c r="B82" s="10" t="s">
        <v>32</v>
      </c>
      <c r="C82" s="10" t="s">
        <v>37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</row>
    <row r="83" spans="1:27">
      <c r="A83" s="10" t="s">
        <v>182</v>
      </c>
      <c r="B83" s="10" t="s">
        <v>33</v>
      </c>
      <c r="C83" s="10" t="s">
        <v>37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</row>
    <row r="84" spans="1:27">
      <c r="A84" s="10" t="s">
        <v>182</v>
      </c>
      <c r="B84" s="10" t="s">
        <v>34</v>
      </c>
      <c r="C84" s="10" t="s">
        <v>37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</row>
    <row r="85" spans="1:27">
      <c r="A85" s="10" t="s">
        <v>182</v>
      </c>
      <c r="B85" s="10" t="s">
        <v>35</v>
      </c>
      <c r="C85" s="10" t="s">
        <v>37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</row>
    <row r="86" spans="1:27">
      <c r="A86" s="10" t="s">
        <v>182</v>
      </c>
      <c r="B86" s="10" t="s">
        <v>24</v>
      </c>
      <c r="C86" s="10" t="s">
        <v>38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</row>
    <row r="87" spans="1:27">
      <c r="A87" s="10" t="s">
        <v>182</v>
      </c>
      <c r="B87" s="10" t="s">
        <v>25</v>
      </c>
      <c r="C87" s="10" t="s">
        <v>38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</row>
    <row r="88" spans="1:27">
      <c r="A88" s="10" t="s">
        <v>182</v>
      </c>
      <c r="B88" s="10" t="s">
        <v>26</v>
      </c>
      <c r="C88" s="10" t="s">
        <v>38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</row>
    <row r="89" spans="1:27">
      <c r="A89" s="10" t="s">
        <v>182</v>
      </c>
      <c r="B89" s="10" t="s">
        <v>27</v>
      </c>
      <c r="C89" s="10" t="s">
        <v>38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</row>
    <row r="90" spans="1:27">
      <c r="A90" s="10" t="s">
        <v>182</v>
      </c>
      <c r="B90" s="10" t="s">
        <v>28</v>
      </c>
      <c r="C90" s="10" t="s">
        <v>38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</row>
    <row r="91" spans="1:27">
      <c r="A91" s="10" t="s">
        <v>182</v>
      </c>
      <c r="B91" s="10" t="s">
        <v>29</v>
      </c>
      <c r="C91" s="10" t="s">
        <v>38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</row>
    <row r="92" spans="1:27">
      <c r="A92" s="10" t="s">
        <v>182</v>
      </c>
      <c r="B92" s="10" t="s">
        <v>30</v>
      </c>
      <c r="C92" s="10" t="s">
        <v>38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</row>
    <row r="93" spans="1:27">
      <c r="A93" s="10" t="s">
        <v>182</v>
      </c>
      <c r="B93" s="10" t="s">
        <v>31</v>
      </c>
      <c r="C93" s="10" t="s">
        <v>38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</row>
    <row r="94" spans="1:27">
      <c r="A94" s="10" t="s">
        <v>182</v>
      </c>
      <c r="B94" s="10" t="s">
        <v>32</v>
      </c>
      <c r="C94" s="10" t="s">
        <v>38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</row>
    <row r="95" spans="1:27">
      <c r="A95" s="10" t="s">
        <v>182</v>
      </c>
      <c r="B95" s="10" t="s">
        <v>33</v>
      </c>
      <c r="C95" s="10" t="s">
        <v>38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</row>
    <row r="96" spans="1:27">
      <c r="A96" s="10" t="s">
        <v>182</v>
      </c>
      <c r="B96" s="10" t="s">
        <v>34</v>
      </c>
      <c r="C96" s="10" t="s">
        <v>38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</row>
    <row r="97" spans="1:27">
      <c r="A97" s="10" t="s">
        <v>182</v>
      </c>
      <c r="B97" s="10" t="s">
        <v>35</v>
      </c>
      <c r="C97" s="10" t="s">
        <v>38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</row>
    <row r="98" spans="1:27">
      <c r="A98" s="10" t="s">
        <v>182</v>
      </c>
      <c r="B98" s="10" t="s">
        <v>24</v>
      </c>
      <c r="C98" s="10" t="s">
        <v>39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</row>
    <row r="99" spans="1:27">
      <c r="A99" s="10" t="s">
        <v>182</v>
      </c>
      <c r="B99" s="10" t="s">
        <v>25</v>
      </c>
      <c r="C99" s="10" t="s">
        <v>39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</row>
    <row r="100" spans="1:27">
      <c r="A100" s="10" t="s">
        <v>182</v>
      </c>
      <c r="B100" s="10" t="s">
        <v>26</v>
      </c>
      <c r="C100" s="10" t="s">
        <v>39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</row>
    <row r="101" spans="1:27">
      <c r="A101" s="10" t="s">
        <v>182</v>
      </c>
      <c r="B101" s="10" t="s">
        <v>27</v>
      </c>
      <c r="C101" s="10" t="s">
        <v>39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</row>
    <row r="102" spans="1:27">
      <c r="A102" s="10" t="s">
        <v>182</v>
      </c>
      <c r="B102" s="10" t="s">
        <v>28</v>
      </c>
      <c r="C102" s="10" t="s">
        <v>39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</row>
    <row r="103" spans="1:27">
      <c r="A103" s="10" t="s">
        <v>182</v>
      </c>
      <c r="B103" s="10" t="s">
        <v>29</v>
      </c>
      <c r="C103" s="10" t="s">
        <v>39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</row>
    <row r="104" spans="1:27">
      <c r="A104" s="10" t="s">
        <v>182</v>
      </c>
      <c r="B104" s="10" t="s">
        <v>30</v>
      </c>
      <c r="C104" s="10" t="s">
        <v>39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</row>
    <row r="105" spans="1:27">
      <c r="A105" s="10" t="s">
        <v>182</v>
      </c>
      <c r="B105" s="10" t="s">
        <v>31</v>
      </c>
      <c r="C105" s="10" t="s">
        <v>39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</row>
    <row r="106" spans="1:27">
      <c r="A106" s="10" t="s">
        <v>182</v>
      </c>
      <c r="B106" s="10" t="s">
        <v>32</v>
      </c>
      <c r="C106" s="10" t="s">
        <v>39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</row>
    <row r="107" spans="1:27">
      <c r="A107" s="10" t="s">
        <v>182</v>
      </c>
      <c r="B107" s="10" t="s">
        <v>33</v>
      </c>
      <c r="C107" s="10" t="s">
        <v>39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</row>
    <row r="108" spans="1:27">
      <c r="A108" s="10" t="s">
        <v>182</v>
      </c>
      <c r="B108" s="10" t="s">
        <v>34</v>
      </c>
      <c r="C108" s="10" t="s">
        <v>39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</row>
    <row r="109" spans="1:27">
      <c r="A109" s="10" t="s">
        <v>182</v>
      </c>
      <c r="B109" s="10" t="s">
        <v>35</v>
      </c>
      <c r="C109" s="10" t="s">
        <v>39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</row>
    <row r="110" spans="1:27">
      <c r="A110" s="10" t="s">
        <v>183</v>
      </c>
      <c r="B110" s="10" t="s">
        <v>24</v>
      </c>
      <c r="C110" s="10" t="s">
        <v>37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</row>
    <row r="111" spans="1:27">
      <c r="A111" s="10" t="s">
        <v>183</v>
      </c>
      <c r="B111" s="10" t="s">
        <v>25</v>
      </c>
      <c r="C111" s="10" t="s">
        <v>37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</row>
    <row r="112" spans="1:27">
      <c r="A112" s="10" t="s">
        <v>183</v>
      </c>
      <c r="B112" s="10" t="s">
        <v>26</v>
      </c>
      <c r="C112" s="10" t="s">
        <v>37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</row>
    <row r="113" spans="1:27">
      <c r="A113" s="10" t="s">
        <v>183</v>
      </c>
      <c r="B113" s="10" t="s">
        <v>27</v>
      </c>
      <c r="C113" s="10" t="s">
        <v>37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</row>
    <row r="114" spans="1:27">
      <c r="A114" s="10" t="s">
        <v>183</v>
      </c>
      <c r="B114" s="10" t="s">
        <v>28</v>
      </c>
      <c r="C114" s="10" t="s">
        <v>37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</row>
    <row r="115" spans="1:27">
      <c r="A115" s="10" t="s">
        <v>183</v>
      </c>
      <c r="B115" s="10" t="s">
        <v>29</v>
      </c>
      <c r="C115" s="10" t="s">
        <v>37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</row>
    <row r="116" spans="1:27">
      <c r="A116" s="10" t="s">
        <v>183</v>
      </c>
      <c r="B116" s="10" t="s">
        <v>30</v>
      </c>
      <c r="C116" s="10" t="s">
        <v>37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</row>
    <row r="117" spans="1:27">
      <c r="A117" s="10" t="s">
        <v>183</v>
      </c>
      <c r="B117" s="10" t="s">
        <v>31</v>
      </c>
      <c r="C117" s="10" t="s">
        <v>37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</row>
    <row r="118" spans="1:27">
      <c r="A118" s="10" t="s">
        <v>183</v>
      </c>
      <c r="B118" s="10" t="s">
        <v>32</v>
      </c>
      <c r="C118" s="10" t="s">
        <v>37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</row>
    <row r="119" spans="1:27">
      <c r="A119" s="10" t="s">
        <v>183</v>
      </c>
      <c r="B119" s="10" t="s">
        <v>33</v>
      </c>
      <c r="C119" s="10" t="s">
        <v>37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</row>
    <row r="120" spans="1:27">
      <c r="A120" s="10" t="s">
        <v>183</v>
      </c>
      <c r="B120" s="10" t="s">
        <v>34</v>
      </c>
      <c r="C120" s="10" t="s">
        <v>37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</row>
    <row r="121" spans="1:27">
      <c r="A121" s="10" t="s">
        <v>183</v>
      </c>
      <c r="B121" s="10" t="s">
        <v>35</v>
      </c>
      <c r="C121" s="10" t="s">
        <v>37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</row>
    <row r="122" spans="1:27">
      <c r="A122" s="10" t="s">
        <v>183</v>
      </c>
      <c r="B122" s="10" t="s">
        <v>24</v>
      </c>
      <c r="C122" s="10" t="s">
        <v>38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</row>
    <row r="123" spans="1:27">
      <c r="A123" s="10" t="s">
        <v>183</v>
      </c>
      <c r="B123" s="10" t="s">
        <v>25</v>
      </c>
      <c r="C123" s="10" t="s">
        <v>38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</row>
    <row r="124" spans="1:27">
      <c r="A124" s="10" t="s">
        <v>183</v>
      </c>
      <c r="B124" s="10" t="s">
        <v>26</v>
      </c>
      <c r="C124" s="10" t="s">
        <v>38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</row>
    <row r="125" spans="1:27">
      <c r="A125" s="10" t="s">
        <v>183</v>
      </c>
      <c r="B125" s="10" t="s">
        <v>27</v>
      </c>
      <c r="C125" s="10" t="s">
        <v>38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</row>
    <row r="126" spans="1:27">
      <c r="A126" s="10" t="s">
        <v>183</v>
      </c>
      <c r="B126" s="10" t="s">
        <v>28</v>
      </c>
      <c r="C126" s="10" t="s">
        <v>38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</row>
    <row r="127" spans="1:27">
      <c r="A127" s="10" t="s">
        <v>183</v>
      </c>
      <c r="B127" s="10" t="s">
        <v>29</v>
      </c>
      <c r="C127" s="10" t="s">
        <v>38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</row>
    <row r="128" spans="1:27">
      <c r="A128" s="10" t="s">
        <v>183</v>
      </c>
      <c r="B128" s="10" t="s">
        <v>30</v>
      </c>
      <c r="C128" s="10" t="s">
        <v>38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</row>
    <row r="129" spans="1:27">
      <c r="A129" s="10" t="s">
        <v>183</v>
      </c>
      <c r="B129" s="10" t="s">
        <v>31</v>
      </c>
      <c r="C129" s="10" t="s">
        <v>38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</row>
    <row r="130" spans="1:27">
      <c r="A130" s="10" t="s">
        <v>183</v>
      </c>
      <c r="B130" s="10" t="s">
        <v>32</v>
      </c>
      <c r="C130" s="10" t="s">
        <v>38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</row>
    <row r="131" spans="1:27">
      <c r="A131" s="10" t="s">
        <v>183</v>
      </c>
      <c r="B131" s="10" t="s">
        <v>33</v>
      </c>
      <c r="C131" s="10" t="s">
        <v>38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</row>
    <row r="132" spans="1:27">
      <c r="A132" s="10" t="s">
        <v>183</v>
      </c>
      <c r="B132" s="10" t="s">
        <v>34</v>
      </c>
      <c r="C132" s="10" t="s">
        <v>38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</row>
    <row r="133" spans="1:27">
      <c r="A133" s="10" t="s">
        <v>183</v>
      </c>
      <c r="B133" s="10" t="s">
        <v>35</v>
      </c>
      <c r="C133" s="10" t="s">
        <v>38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</row>
    <row r="134" spans="1:27">
      <c r="A134" s="10" t="s">
        <v>183</v>
      </c>
      <c r="B134" s="10" t="s">
        <v>24</v>
      </c>
      <c r="C134" s="10" t="s">
        <v>39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</row>
    <row r="135" spans="1:27">
      <c r="A135" s="10" t="s">
        <v>183</v>
      </c>
      <c r="B135" s="10" t="s">
        <v>25</v>
      </c>
      <c r="C135" s="10" t="s">
        <v>39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</row>
    <row r="136" spans="1:27">
      <c r="A136" s="10" t="s">
        <v>183</v>
      </c>
      <c r="B136" s="10" t="s">
        <v>26</v>
      </c>
      <c r="C136" s="10" t="s">
        <v>39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</row>
    <row r="137" spans="1:27">
      <c r="A137" s="10" t="s">
        <v>183</v>
      </c>
      <c r="B137" s="10" t="s">
        <v>27</v>
      </c>
      <c r="C137" s="10" t="s">
        <v>39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</row>
    <row r="138" spans="1:27">
      <c r="A138" s="10" t="s">
        <v>183</v>
      </c>
      <c r="B138" s="10" t="s">
        <v>28</v>
      </c>
      <c r="C138" s="10" t="s">
        <v>39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</row>
    <row r="139" spans="1:27">
      <c r="A139" s="10" t="s">
        <v>183</v>
      </c>
      <c r="B139" s="10" t="s">
        <v>29</v>
      </c>
      <c r="C139" s="10" t="s">
        <v>39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</row>
    <row r="140" spans="1:27">
      <c r="A140" s="10" t="s">
        <v>183</v>
      </c>
      <c r="B140" s="10" t="s">
        <v>30</v>
      </c>
      <c r="C140" s="10" t="s">
        <v>39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</row>
    <row r="141" spans="1:27">
      <c r="A141" s="10" t="s">
        <v>183</v>
      </c>
      <c r="B141" s="10" t="s">
        <v>31</v>
      </c>
      <c r="C141" s="10" t="s">
        <v>39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</row>
    <row r="142" spans="1:27">
      <c r="A142" s="10" t="s">
        <v>183</v>
      </c>
      <c r="B142" s="10" t="s">
        <v>32</v>
      </c>
      <c r="C142" s="10" t="s">
        <v>39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</row>
    <row r="143" spans="1:27">
      <c r="A143" s="10" t="s">
        <v>183</v>
      </c>
      <c r="B143" s="10" t="s">
        <v>33</v>
      </c>
      <c r="C143" s="10" t="s">
        <v>39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</row>
    <row r="144" spans="1:27">
      <c r="A144" s="10" t="s">
        <v>183</v>
      </c>
      <c r="B144" s="10" t="s">
        <v>34</v>
      </c>
      <c r="C144" s="10" t="s">
        <v>39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</row>
    <row r="145" spans="1:27">
      <c r="A145" s="10" t="s">
        <v>183</v>
      </c>
      <c r="B145" s="10" t="s">
        <v>35</v>
      </c>
      <c r="C145" s="10" t="s">
        <v>39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</row>
    <row r="146" spans="1:27">
      <c r="A146" s="10" t="s">
        <v>184</v>
      </c>
      <c r="B146" s="10" t="s">
        <v>24</v>
      </c>
      <c r="C146" s="10" t="s">
        <v>37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</row>
    <row r="147" spans="1:27">
      <c r="A147" s="10" t="s">
        <v>184</v>
      </c>
      <c r="B147" s="10" t="s">
        <v>25</v>
      </c>
      <c r="C147" s="10" t="s">
        <v>37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</row>
    <row r="148" spans="1:27">
      <c r="A148" s="10" t="s">
        <v>184</v>
      </c>
      <c r="B148" s="10" t="s">
        <v>26</v>
      </c>
      <c r="C148" s="10" t="s">
        <v>37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</row>
    <row r="149" spans="1:27">
      <c r="A149" s="10" t="s">
        <v>184</v>
      </c>
      <c r="B149" s="10" t="s">
        <v>27</v>
      </c>
      <c r="C149" s="10" t="s">
        <v>37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</row>
    <row r="150" spans="1:27">
      <c r="A150" s="10" t="s">
        <v>184</v>
      </c>
      <c r="B150" s="10" t="s">
        <v>28</v>
      </c>
      <c r="C150" s="10" t="s">
        <v>37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</row>
    <row r="151" spans="1:27">
      <c r="A151" s="10" t="s">
        <v>184</v>
      </c>
      <c r="B151" s="10" t="s">
        <v>29</v>
      </c>
      <c r="C151" s="10" t="s">
        <v>37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</row>
    <row r="152" spans="1:27">
      <c r="A152" s="10" t="s">
        <v>184</v>
      </c>
      <c r="B152" s="10" t="s">
        <v>30</v>
      </c>
      <c r="C152" s="10" t="s">
        <v>37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</row>
    <row r="153" spans="1:27">
      <c r="A153" s="10" t="s">
        <v>184</v>
      </c>
      <c r="B153" s="10" t="s">
        <v>31</v>
      </c>
      <c r="C153" s="10" t="s">
        <v>37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</row>
    <row r="154" spans="1:27">
      <c r="A154" s="10" t="s">
        <v>184</v>
      </c>
      <c r="B154" s="10" t="s">
        <v>32</v>
      </c>
      <c r="C154" s="10" t="s">
        <v>37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</row>
    <row r="155" spans="1:27">
      <c r="A155" s="10" t="s">
        <v>184</v>
      </c>
      <c r="B155" s="10" t="s">
        <v>33</v>
      </c>
      <c r="C155" s="10" t="s">
        <v>37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</row>
    <row r="156" spans="1:27">
      <c r="A156" s="10" t="s">
        <v>184</v>
      </c>
      <c r="B156" s="10" t="s">
        <v>34</v>
      </c>
      <c r="C156" s="10" t="s">
        <v>37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</row>
    <row r="157" spans="1:27">
      <c r="A157" s="10" t="s">
        <v>184</v>
      </c>
      <c r="B157" s="10" t="s">
        <v>35</v>
      </c>
      <c r="C157" s="10" t="s">
        <v>37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</row>
    <row r="158" spans="1:27">
      <c r="A158" s="10" t="s">
        <v>184</v>
      </c>
      <c r="B158" s="10" t="s">
        <v>24</v>
      </c>
      <c r="C158" s="10" t="s">
        <v>38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</row>
    <row r="159" spans="1:27">
      <c r="A159" s="10" t="s">
        <v>184</v>
      </c>
      <c r="B159" s="10" t="s">
        <v>25</v>
      </c>
      <c r="C159" s="10" t="s">
        <v>38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</row>
    <row r="160" spans="1:27">
      <c r="A160" s="10" t="s">
        <v>184</v>
      </c>
      <c r="B160" s="10" t="s">
        <v>26</v>
      </c>
      <c r="C160" s="10" t="s">
        <v>38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</row>
    <row r="161" spans="1:27">
      <c r="A161" s="10" t="s">
        <v>184</v>
      </c>
      <c r="B161" s="10" t="s">
        <v>27</v>
      </c>
      <c r="C161" s="10" t="s">
        <v>38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</row>
    <row r="162" spans="1:27">
      <c r="A162" s="10" t="s">
        <v>184</v>
      </c>
      <c r="B162" s="10" t="s">
        <v>28</v>
      </c>
      <c r="C162" s="10" t="s">
        <v>38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</row>
    <row r="163" spans="1:27">
      <c r="A163" s="10" t="s">
        <v>184</v>
      </c>
      <c r="B163" s="10" t="s">
        <v>29</v>
      </c>
      <c r="C163" s="10" t="s">
        <v>38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</row>
    <row r="164" spans="1:27">
      <c r="A164" s="10" t="s">
        <v>184</v>
      </c>
      <c r="B164" s="10" t="s">
        <v>30</v>
      </c>
      <c r="C164" s="10" t="s">
        <v>38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</row>
    <row r="165" spans="1:27">
      <c r="A165" s="10" t="s">
        <v>184</v>
      </c>
      <c r="B165" s="10" t="s">
        <v>31</v>
      </c>
      <c r="C165" s="10" t="s">
        <v>38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</row>
    <row r="166" spans="1:27">
      <c r="A166" s="10" t="s">
        <v>184</v>
      </c>
      <c r="B166" s="10" t="s">
        <v>32</v>
      </c>
      <c r="C166" s="10" t="s">
        <v>38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</row>
    <row r="167" spans="1:27">
      <c r="A167" s="10" t="s">
        <v>184</v>
      </c>
      <c r="B167" s="10" t="s">
        <v>33</v>
      </c>
      <c r="C167" s="10" t="s">
        <v>38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</row>
    <row r="168" spans="1:27">
      <c r="A168" s="10" t="s">
        <v>184</v>
      </c>
      <c r="B168" s="10" t="s">
        <v>34</v>
      </c>
      <c r="C168" s="10" t="s">
        <v>38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</row>
    <row r="169" spans="1:27">
      <c r="A169" s="10" t="s">
        <v>184</v>
      </c>
      <c r="B169" s="10" t="s">
        <v>35</v>
      </c>
      <c r="C169" s="10" t="s">
        <v>38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</row>
    <row r="170" spans="1:27">
      <c r="A170" s="10" t="s">
        <v>184</v>
      </c>
      <c r="B170" s="10" t="s">
        <v>24</v>
      </c>
      <c r="C170" s="10" t="s">
        <v>39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</row>
    <row r="171" spans="1:27">
      <c r="A171" s="10" t="s">
        <v>184</v>
      </c>
      <c r="B171" s="10" t="s">
        <v>25</v>
      </c>
      <c r="C171" s="10" t="s">
        <v>39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</row>
    <row r="172" spans="1:27">
      <c r="A172" s="10" t="s">
        <v>184</v>
      </c>
      <c r="B172" s="10" t="s">
        <v>26</v>
      </c>
      <c r="C172" s="10" t="s">
        <v>39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</row>
    <row r="173" spans="1:27">
      <c r="A173" s="10" t="s">
        <v>184</v>
      </c>
      <c r="B173" s="10" t="s">
        <v>27</v>
      </c>
      <c r="C173" s="10" t="s">
        <v>39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</row>
    <row r="174" spans="1:27">
      <c r="A174" s="10" t="s">
        <v>184</v>
      </c>
      <c r="B174" s="10" t="s">
        <v>28</v>
      </c>
      <c r="C174" s="10" t="s">
        <v>39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</row>
    <row r="175" spans="1:27">
      <c r="A175" s="10" t="s">
        <v>184</v>
      </c>
      <c r="B175" s="10" t="s">
        <v>29</v>
      </c>
      <c r="C175" s="10" t="s">
        <v>39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</row>
    <row r="176" spans="1:27">
      <c r="A176" s="10" t="s">
        <v>184</v>
      </c>
      <c r="B176" s="10" t="s">
        <v>30</v>
      </c>
      <c r="C176" s="10" t="s">
        <v>39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</row>
    <row r="177" spans="1:27">
      <c r="A177" s="10" t="s">
        <v>184</v>
      </c>
      <c r="B177" s="10" t="s">
        <v>31</v>
      </c>
      <c r="C177" s="10" t="s">
        <v>39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</row>
    <row r="178" spans="1:27">
      <c r="A178" s="10" t="s">
        <v>184</v>
      </c>
      <c r="B178" s="10" t="s">
        <v>32</v>
      </c>
      <c r="C178" s="10" t="s">
        <v>39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</row>
    <row r="179" spans="1:27">
      <c r="A179" s="10" t="s">
        <v>184</v>
      </c>
      <c r="B179" s="10" t="s">
        <v>33</v>
      </c>
      <c r="C179" s="10" t="s">
        <v>39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</row>
    <row r="180" spans="1:27">
      <c r="A180" s="10" t="s">
        <v>184</v>
      </c>
      <c r="B180" s="10" t="s">
        <v>34</v>
      </c>
      <c r="C180" s="10" t="s">
        <v>39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</row>
    <row r="181" spans="1:27">
      <c r="A181" s="10" t="s">
        <v>184</v>
      </c>
      <c r="B181" s="10" t="s">
        <v>35</v>
      </c>
      <c r="C181" s="10" t="s">
        <v>39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</row>
    <row r="182" spans="1:27">
      <c r="A182" s="10" t="s">
        <v>185</v>
      </c>
      <c r="B182" s="10" t="s">
        <v>24</v>
      </c>
      <c r="C182" s="10" t="s">
        <v>37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</row>
    <row r="183" spans="1:27">
      <c r="A183" s="10" t="s">
        <v>185</v>
      </c>
      <c r="B183" s="10" t="s">
        <v>25</v>
      </c>
      <c r="C183" s="10" t="s">
        <v>37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</row>
    <row r="184" spans="1:27">
      <c r="A184" s="10" t="s">
        <v>185</v>
      </c>
      <c r="B184" s="10" t="s">
        <v>26</v>
      </c>
      <c r="C184" s="10" t="s">
        <v>37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</row>
    <row r="185" spans="1:27">
      <c r="A185" s="10" t="s">
        <v>185</v>
      </c>
      <c r="B185" s="10" t="s">
        <v>27</v>
      </c>
      <c r="C185" s="10" t="s">
        <v>37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</row>
    <row r="186" spans="1:27">
      <c r="A186" s="10" t="s">
        <v>185</v>
      </c>
      <c r="B186" s="10" t="s">
        <v>28</v>
      </c>
      <c r="C186" s="10" t="s">
        <v>37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</row>
    <row r="187" spans="1:27">
      <c r="A187" s="10" t="s">
        <v>185</v>
      </c>
      <c r="B187" s="10" t="s">
        <v>29</v>
      </c>
      <c r="C187" s="10" t="s">
        <v>37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</row>
    <row r="188" spans="1:27">
      <c r="A188" s="10" t="s">
        <v>185</v>
      </c>
      <c r="B188" s="10" t="s">
        <v>30</v>
      </c>
      <c r="C188" s="10" t="s">
        <v>37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</row>
    <row r="189" spans="1:27">
      <c r="A189" s="10" t="s">
        <v>185</v>
      </c>
      <c r="B189" s="10" t="s">
        <v>31</v>
      </c>
      <c r="C189" s="10" t="s">
        <v>37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</row>
    <row r="190" spans="1:27">
      <c r="A190" s="10" t="s">
        <v>185</v>
      </c>
      <c r="B190" s="10" t="s">
        <v>32</v>
      </c>
      <c r="C190" s="10" t="s">
        <v>37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</row>
    <row r="191" spans="1:27">
      <c r="A191" s="10" t="s">
        <v>185</v>
      </c>
      <c r="B191" s="10" t="s">
        <v>33</v>
      </c>
      <c r="C191" s="10" t="s">
        <v>37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</row>
    <row r="192" spans="1:27">
      <c r="A192" s="10" t="s">
        <v>185</v>
      </c>
      <c r="B192" s="10" t="s">
        <v>34</v>
      </c>
      <c r="C192" s="10" t="s">
        <v>37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</row>
    <row r="193" spans="1:27">
      <c r="A193" s="10" t="s">
        <v>185</v>
      </c>
      <c r="B193" s="10" t="s">
        <v>35</v>
      </c>
      <c r="C193" s="10" t="s">
        <v>37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</row>
    <row r="194" spans="1:27">
      <c r="A194" s="10" t="s">
        <v>185</v>
      </c>
      <c r="B194" s="10" t="s">
        <v>24</v>
      </c>
      <c r="C194" s="10" t="s">
        <v>38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</row>
    <row r="195" spans="1:27">
      <c r="A195" s="10" t="s">
        <v>185</v>
      </c>
      <c r="B195" s="10" t="s">
        <v>25</v>
      </c>
      <c r="C195" s="10" t="s">
        <v>38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</row>
    <row r="196" spans="1:27">
      <c r="A196" s="10" t="s">
        <v>185</v>
      </c>
      <c r="B196" s="10" t="s">
        <v>26</v>
      </c>
      <c r="C196" s="10" t="s">
        <v>38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</row>
    <row r="197" spans="1:27">
      <c r="A197" s="10" t="s">
        <v>185</v>
      </c>
      <c r="B197" s="10" t="s">
        <v>27</v>
      </c>
      <c r="C197" s="10" t="s">
        <v>38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</row>
    <row r="198" spans="1:27">
      <c r="A198" s="10" t="s">
        <v>185</v>
      </c>
      <c r="B198" s="10" t="s">
        <v>28</v>
      </c>
      <c r="C198" s="10" t="s">
        <v>38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</row>
    <row r="199" spans="1:27">
      <c r="A199" s="10" t="s">
        <v>185</v>
      </c>
      <c r="B199" s="10" t="s">
        <v>29</v>
      </c>
      <c r="C199" s="10" t="s">
        <v>38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</row>
    <row r="200" spans="1:27">
      <c r="A200" s="10" t="s">
        <v>185</v>
      </c>
      <c r="B200" s="10" t="s">
        <v>30</v>
      </c>
      <c r="C200" s="10" t="s">
        <v>38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</row>
    <row r="201" spans="1:27">
      <c r="A201" s="10" t="s">
        <v>185</v>
      </c>
      <c r="B201" s="10" t="s">
        <v>31</v>
      </c>
      <c r="C201" s="10" t="s">
        <v>38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</row>
    <row r="202" spans="1:27">
      <c r="A202" s="10" t="s">
        <v>185</v>
      </c>
      <c r="B202" s="10" t="s">
        <v>32</v>
      </c>
      <c r="C202" s="10" t="s">
        <v>38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</row>
    <row r="203" spans="1:27">
      <c r="A203" s="10" t="s">
        <v>185</v>
      </c>
      <c r="B203" s="10" t="s">
        <v>33</v>
      </c>
      <c r="C203" s="10" t="s">
        <v>38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</row>
    <row r="204" spans="1:27">
      <c r="A204" s="10" t="s">
        <v>185</v>
      </c>
      <c r="B204" s="10" t="s">
        <v>34</v>
      </c>
      <c r="C204" s="10" t="s">
        <v>38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</row>
    <row r="205" spans="1:27">
      <c r="A205" s="10" t="s">
        <v>185</v>
      </c>
      <c r="B205" s="10" t="s">
        <v>35</v>
      </c>
      <c r="C205" s="10" t="s">
        <v>38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</row>
    <row r="206" spans="1:27">
      <c r="A206" s="10" t="s">
        <v>185</v>
      </c>
      <c r="B206" s="10" t="s">
        <v>24</v>
      </c>
      <c r="C206" s="10" t="s">
        <v>39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</row>
    <row r="207" spans="1:27">
      <c r="A207" s="10" t="s">
        <v>185</v>
      </c>
      <c r="B207" s="10" t="s">
        <v>25</v>
      </c>
      <c r="C207" s="10" t="s">
        <v>39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</row>
    <row r="208" spans="1:27">
      <c r="A208" s="10" t="s">
        <v>185</v>
      </c>
      <c r="B208" s="10" t="s">
        <v>26</v>
      </c>
      <c r="C208" s="10" t="s">
        <v>39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</row>
    <row r="209" spans="1:27">
      <c r="A209" s="10" t="s">
        <v>185</v>
      </c>
      <c r="B209" s="10" t="s">
        <v>27</v>
      </c>
      <c r="C209" s="10" t="s">
        <v>39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</row>
    <row r="210" spans="1:27">
      <c r="A210" s="10" t="s">
        <v>185</v>
      </c>
      <c r="B210" s="10" t="s">
        <v>28</v>
      </c>
      <c r="C210" s="10" t="s">
        <v>39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</row>
    <row r="211" spans="1:27">
      <c r="A211" s="10" t="s">
        <v>185</v>
      </c>
      <c r="B211" s="10" t="s">
        <v>29</v>
      </c>
      <c r="C211" s="10" t="s">
        <v>39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</row>
    <row r="212" spans="1:27">
      <c r="A212" s="10" t="s">
        <v>185</v>
      </c>
      <c r="B212" s="10" t="s">
        <v>30</v>
      </c>
      <c r="C212" s="10" t="s">
        <v>39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</row>
    <row r="213" spans="1:27">
      <c r="A213" s="10" t="s">
        <v>185</v>
      </c>
      <c r="B213" s="10" t="s">
        <v>31</v>
      </c>
      <c r="C213" s="10" t="s">
        <v>39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</row>
    <row r="214" spans="1:27">
      <c r="A214" s="10" t="s">
        <v>185</v>
      </c>
      <c r="B214" s="10" t="s">
        <v>32</v>
      </c>
      <c r="C214" s="10" t="s">
        <v>39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</row>
    <row r="215" spans="1:27">
      <c r="A215" s="10" t="s">
        <v>185</v>
      </c>
      <c r="B215" s="10" t="s">
        <v>33</v>
      </c>
      <c r="C215" s="10" t="s">
        <v>39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</row>
    <row r="216" spans="1:27">
      <c r="A216" s="10" t="s">
        <v>185</v>
      </c>
      <c r="B216" s="10" t="s">
        <v>34</v>
      </c>
      <c r="C216" s="10" t="s">
        <v>39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</row>
    <row r="217" spans="1:27">
      <c r="A217" s="10" t="s">
        <v>185</v>
      </c>
      <c r="B217" s="10" t="s">
        <v>35</v>
      </c>
      <c r="C217" s="10" t="s">
        <v>39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AA217"/>
  <sheetViews>
    <sheetView topLeftCell="A2" zoomScale="80" zoomScaleNormal="80" workbookViewId="0">
      <selection activeCell="A2" sqref="A2"/>
    </sheetView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9.140625" defaultRowHeight="15"/>
  <cols>
    <col min="1" max="1" width="18.42578125" style="19" bestFit="1" customWidth="1"/>
    <col min="2" max="16384" width="9.140625" style="19"/>
  </cols>
  <sheetData>
    <row r="1" spans="1:10">
      <c r="A1" s="19" t="s">
        <v>498</v>
      </c>
      <c r="B1" s="19" t="s">
        <v>426</v>
      </c>
      <c r="C1" s="19" t="s">
        <v>148</v>
      </c>
      <c r="D1" s="19" t="s">
        <v>149</v>
      </c>
      <c r="E1" s="19" t="s">
        <v>499</v>
      </c>
      <c r="F1" s="19" t="s">
        <v>500</v>
      </c>
      <c r="G1" s="19" t="s">
        <v>501</v>
      </c>
      <c r="H1" s="19" t="s">
        <v>502</v>
      </c>
      <c r="I1" s="19" t="s">
        <v>503</v>
      </c>
      <c r="J1" s="19" t="s">
        <v>504</v>
      </c>
    </row>
    <row r="2" spans="1:10">
      <c r="A2" s="19" t="s">
        <v>505</v>
      </c>
      <c r="B2" s="19">
        <v>100</v>
      </c>
      <c r="C2" s="19">
        <v>20</v>
      </c>
      <c r="D2" s="19">
        <v>500</v>
      </c>
      <c r="E2" s="19">
        <v>0</v>
      </c>
      <c r="F2" s="19">
        <v>0</v>
      </c>
      <c r="G2" s="19">
        <v>0.8</v>
      </c>
      <c r="H2" s="19">
        <v>0.75</v>
      </c>
      <c r="I2" s="19">
        <v>1</v>
      </c>
      <c r="J2" s="19">
        <v>0.85</v>
      </c>
    </row>
    <row r="3" spans="1:10">
      <c r="A3" s="19" t="s">
        <v>506</v>
      </c>
      <c r="B3" s="19">
        <v>200</v>
      </c>
      <c r="C3" s="19">
        <v>20</v>
      </c>
      <c r="D3" s="19">
        <v>470</v>
      </c>
      <c r="E3" s="19">
        <v>0</v>
      </c>
      <c r="F3" s="19">
        <v>0</v>
      </c>
      <c r="G3" s="19">
        <v>0.8</v>
      </c>
      <c r="H3" s="19">
        <v>0.75</v>
      </c>
      <c r="I3" s="19">
        <v>1</v>
      </c>
      <c r="J3" s="19">
        <v>0.85</v>
      </c>
    </row>
    <row r="4" spans="1:10">
      <c r="A4" s="19" t="s">
        <v>507</v>
      </c>
      <c r="B4" s="19">
        <v>500</v>
      </c>
      <c r="C4" s="19">
        <v>20</v>
      </c>
      <c r="D4" s="19">
        <v>450</v>
      </c>
      <c r="E4" s="19">
        <v>0</v>
      </c>
      <c r="F4" s="19">
        <v>0</v>
      </c>
      <c r="G4" s="19">
        <v>0.8</v>
      </c>
      <c r="H4" s="19">
        <v>0.75</v>
      </c>
      <c r="I4" s="19">
        <v>1</v>
      </c>
      <c r="J4" s="19">
        <v>0.85</v>
      </c>
    </row>
    <row r="5" spans="1:10">
      <c r="A5" s="19" t="s">
        <v>508</v>
      </c>
      <c r="B5" s="19">
        <v>1000</v>
      </c>
      <c r="C5" s="19">
        <v>20</v>
      </c>
      <c r="D5" s="19">
        <v>400</v>
      </c>
      <c r="E5" s="19">
        <v>0</v>
      </c>
      <c r="F5" s="19">
        <v>0</v>
      </c>
      <c r="G5" s="19">
        <v>0.8</v>
      </c>
      <c r="H5" s="19">
        <v>0.75</v>
      </c>
      <c r="I5" s="19">
        <v>1</v>
      </c>
      <c r="J5" s="19">
        <v>0.85</v>
      </c>
    </row>
    <row r="6" spans="1:10">
      <c r="A6" s="19" t="s">
        <v>509</v>
      </c>
      <c r="B6" s="19">
        <v>2000</v>
      </c>
      <c r="C6" s="19">
        <v>20</v>
      </c>
      <c r="D6" s="19">
        <v>350</v>
      </c>
      <c r="E6" s="19">
        <v>0</v>
      </c>
      <c r="F6" s="19">
        <v>0</v>
      </c>
      <c r="G6" s="19">
        <v>0.8</v>
      </c>
      <c r="H6" s="19">
        <v>0.75</v>
      </c>
      <c r="I6" s="19">
        <v>1</v>
      </c>
      <c r="J6" s="19">
        <v>0.85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AA217"/>
  <sheetViews>
    <sheetView topLeftCell="A2" zoomScale="70" zoomScaleNormal="70" workbookViewId="0">
      <selection activeCell="A2" sqref="A2"/>
    </sheetView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AB217"/>
  <sheetViews>
    <sheetView topLeftCell="A2" zoomScale="80" zoomScaleNormal="80" workbookViewId="0">
      <selection activeCell="A2" sqref="A2"/>
    </sheetView>
  </sheetViews>
  <sheetFormatPr defaultColWidth="9.140625" defaultRowHeight="15"/>
  <cols>
    <col min="1" max="1" width="16.85546875" style="16" customWidth="1"/>
    <col min="2" max="16384" width="9.140625" style="16"/>
  </cols>
  <sheetData>
    <row r="1" spans="1:28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  <c r="AB1" s="18"/>
    </row>
    <row r="2" spans="1:28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8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8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8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8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8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8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8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8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8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8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8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8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8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8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AA217"/>
  <sheetViews>
    <sheetView topLeftCell="A2" zoomScale="70" zoomScaleNormal="70" workbookViewId="0">
      <selection activeCell="A2" sqref="A2"/>
    </sheetView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AA217"/>
  <sheetViews>
    <sheetView topLeftCell="A2" zoomScale="70" zoomScaleNormal="70" workbookViewId="0">
      <selection activeCell="A2" sqref="A2"/>
    </sheetView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AA217"/>
  <sheetViews>
    <sheetView topLeftCell="A2" zoomScale="70" zoomScaleNormal="70" workbookViewId="0">
      <selection activeCell="A2" sqref="A2"/>
    </sheetView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AA217"/>
  <sheetViews>
    <sheetView zoomScale="70" zoomScaleNormal="70" workbookViewId="0"/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AA217"/>
  <sheetViews>
    <sheetView zoomScale="70" zoomScaleNormal="70" workbookViewId="0"/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AA217"/>
  <sheetViews>
    <sheetView zoomScale="55" zoomScaleNormal="55" workbookViewId="0"/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AA217"/>
  <sheetViews>
    <sheetView zoomScale="70" zoomScaleNormal="70" workbookViewId="0"/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AA217"/>
  <sheetViews>
    <sheetView zoomScale="70" zoomScaleNormal="70" workbookViewId="0"/>
  </sheetViews>
  <sheetFormatPr defaultColWidth="9.140625" defaultRowHeight="15"/>
  <cols>
    <col min="1" max="1" width="16.85546875" style="16" customWidth="1"/>
    <col min="2" max="16384" width="9.140625" style="16"/>
  </cols>
  <sheetData>
    <row r="1" spans="1:27">
      <c r="A1" s="19"/>
      <c r="B1" s="19"/>
      <c r="C1" s="19"/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</row>
    <row r="2" spans="1:27">
      <c r="A2" s="16" t="s">
        <v>180</v>
      </c>
      <c r="B2" s="16" t="s">
        <v>24</v>
      </c>
      <c r="C2" s="16" t="s">
        <v>37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</row>
    <row r="3" spans="1:27">
      <c r="A3" s="16" t="s">
        <v>180</v>
      </c>
      <c r="B3" s="16" t="s">
        <v>25</v>
      </c>
      <c r="C3" s="16" t="s">
        <v>37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>
      <c r="A4" s="16" t="s">
        <v>180</v>
      </c>
      <c r="B4" s="16" t="s">
        <v>26</v>
      </c>
      <c r="C4" s="16" t="s">
        <v>37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>
      <c r="A5" s="16" t="s">
        <v>180</v>
      </c>
      <c r="B5" s="16" t="s">
        <v>27</v>
      </c>
      <c r="C5" s="16" t="s">
        <v>37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>
      <c r="A6" s="16" t="s">
        <v>180</v>
      </c>
      <c r="B6" s="16" t="s">
        <v>28</v>
      </c>
      <c r="C6" s="16" t="s">
        <v>37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>
      <c r="A7" s="16" t="s">
        <v>180</v>
      </c>
      <c r="B7" s="16" t="s">
        <v>29</v>
      </c>
      <c r="C7" s="16" t="s">
        <v>37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>
      <c r="A8" s="16" t="s">
        <v>180</v>
      </c>
      <c r="B8" s="16" t="s">
        <v>30</v>
      </c>
      <c r="C8" s="16" t="s">
        <v>37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>
      <c r="A9" s="16" t="s">
        <v>180</v>
      </c>
      <c r="B9" s="16" t="s">
        <v>31</v>
      </c>
      <c r="C9" s="16" t="s">
        <v>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>
      <c r="A10" s="16" t="s">
        <v>180</v>
      </c>
      <c r="B10" s="16" t="s">
        <v>32</v>
      </c>
      <c r="C10" s="16" t="s">
        <v>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>
      <c r="A11" s="16" t="s">
        <v>180</v>
      </c>
      <c r="B11" s="16" t="s">
        <v>33</v>
      </c>
      <c r="C11" s="16" t="s">
        <v>37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>
      <c r="A12" s="16" t="s">
        <v>180</v>
      </c>
      <c r="B12" s="16" t="s">
        <v>34</v>
      </c>
      <c r="C12" s="16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>
      <c r="A13" s="16" t="s">
        <v>180</v>
      </c>
      <c r="B13" s="16" t="s">
        <v>35</v>
      </c>
      <c r="C13" s="16" t="s">
        <v>37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>
      <c r="A14" s="16" t="s">
        <v>180</v>
      </c>
      <c r="B14" s="16" t="s">
        <v>24</v>
      </c>
      <c r="C14" s="16" t="s">
        <v>38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>
      <c r="A15" s="16" t="s">
        <v>180</v>
      </c>
      <c r="B15" s="16" t="s">
        <v>25</v>
      </c>
      <c r="C15" s="16" t="s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>
      <c r="A16" s="16" t="s">
        <v>180</v>
      </c>
      <c r="B16" s="16" t="s">
        <v>26</v>
      </c>
      <c r="C16" s="16" t="s">
        <v>38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>
      <c r="A17" s="16" t="s">
        <v>180</v>
      </c>
      <c r="B17" s="16" t="s">
        <v>27</v>
      </c>
      <c r="C17" s="16" t="s">
        <v>38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>
      <c r="A18" s="16" t="s">
        <v>180</v>
      </c>
      <c r="B18" s="16" t="s">
        <v>28</v>
      </c>
      <c r="C18" s="16" t="s">
        <v>38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>
      <c r="A19" s="16" t="s">
        <v>180</v>
      </c>
      <c r="B19" s="16" t="s">
        <v>29</v>
      </c>
      <c r="C19" s="16" t="s">
        <v>38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>
      <c r="A20" s="16" t="s">
        <v>180</v>
      </c>
      <c r="B20" s="16" t="s">
        <v>30</v>
      </c>
      <c r="C20" s="16" t="s">
        <v>38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>
      <c r="A21" s="16" t="s">
        <v>180</v>
      </c>
      <c r="B21" s="16" t="s">
        <v>31</v>
      </c>
      <c r="C21" s="16" t="s">
        <v>38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>
      <c r="A22" s="16" t="s">
        <v>180</v>
      </c>
      <c r="B22" s="16" t="s">
        <v>32</v>
      </c>
      <c r="C22" s="16" t="s">
        <v>38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>
      <c r="A23" s="16" t="s">
        <v>180</v>
      </c>
      <c r="B23" s="16" t="s">
        <v>33</v>
      </c>
      <c r="C23" s="16" t="s">
        <v>38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>
      <c r="A24" s="16" t="s">
        <v>180</v>
      </c>
      <c r="B24" s="16" t="s">
        <v>34</v>
      </c>
      <c r="C24" s="16" t="s">
        <v>38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>
      <c r="A25" s="16" t="s">
        <v>180</v>
      </c>
      <c r="B25" s="16" t="s">
        <v>35</v>
      </c>
      <c r="C25" s="16" t="s">
        <v>38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>
      <c r="A26" s="16" t="s">
        <v>180</v>
      </c>
      <c r="B26" s="16" t="s">
        <v>24</v>
      </c>
      <c r="C26" s="16" t="s">
        <v>39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>
      <c r="A27" s="16" t="s">
        <v>180</v>
      </c>
      <c r="B27" s="16" t="s">
        <v>25</v>
      </c>
      <c r="C27" s="16" t="s">
        <v>39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>
      <c r="A28" s="16" t="s">
        <v>180</v>
      </c>
      <c r="B28" s="16" t="s">
        <v>26</v>
      </c>
      <c r="C28" s="16" t="s">
        <v>39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>
      <c r="A29" s="16" t="s">
        <v>180</v>
      </c>
      <c r="B29" s="16" t="s">
        <v>27</v>
      </c>
      <c r="C29" s="16" t="s">
        <v>39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>
      <c r="A30" s="16" t="s">
        <v>180</v>
      </c>
      <c r="B30" s="16" t="s">
        <v>28</v>
      </c>
      <c r="C30" s="16" t="s">
        <v>39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>
      <c r="A31" s="16" t="s">
        <v>180</v>
      </c>
      <c r="B31" s="16" t="s">
        <v>29</v>
      </c>
      <c r="C31" s="16" t="s">
        <v>39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>
      <c r="A32" s="16" t="s">
        <v>180</v>
      </c>
      <c r="B32" s="16" t="s">
        <v>30</v>
      </c>
      <c r="C32" s="16" t="s">
        <v>39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>
      <c r="A33" s="16" t="s">
        <v>180</v>
      </c>
      <c r="B33" s="16" t="s">
        <v>31</v>
      </c>
      <c r="C33" s="16" t="s">
        <v>39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>
      <c r="A34" s="16" t="s">
        <v>180</v>
      </c>
      <c r="B34" s="16" t="s">
        <v>32</v>
      </c>
      <c r="C34" s="16" t="s">
        <v>39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>
      <c r="A35" s="16" t="s">
        <v>180</v>
      </c>
      <c r="B35" s="16" t="s">
        <v>33</v>
      </c>
      <c r="C35" s="16" t="s">
        <v>39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>
      <c r="A36" s="16" t="s">
        <v>180</v>
      </c>
      <c r="B36" s="16" t="s">
        <v>34</v>
      </c>
      <c r="C36" s="16" t="s">
        <v>39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>
      <c r="A37" s="16" t="s">
        <v>180</v>
      </c>
      <c r="B37" s="16" t="s">
        <v>35</v>
      </c>
      <c r="C37" s="16" t="s">
        <v>39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>
      <c r="A38" s="16" t="s">
        <v>181</v>
      </c>
      <c r="B38" s="16" t="s">
        <v>24</v>
      </c>
      <c r="C38" s="16" t="s">
        <v>37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>
      <c r="A39" s="16" t="s">
        <v>181</v>
      </c>
      <c r="B39" s="16" t="s">
        <v>25</v>
      </c>
      <c r="C39" s="16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>
      <c r="A40" s="16" t="s">
        <v>181</v>
      </c>
      <c r="B40" s="16" t="s">
        <v>26</v>
      </c>
      <c r="C40" s="16" t="s">
        <v>37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>
      <c r="A41" s="16" t="s">
        <v>181</v>
      </c>
      <c r="B41" s="16" t="s">
        <v>27</v>
      </c>
      <c r="C41" s="16" t="s">
        <v>37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>
      <c r="A42" s="16" t="s">
        <v>181</v>
      </c>
      <c r="B42" s="16" t="s">
        <v>28</v>
      </c>
      <c r="C42" s="16" t="s">
        <v>37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>
      <c r="A43" s="16" t="s">
        <v>181</v>
      </c>
      <c r="B43" s="16" t="s">
        <v>29</v>
      </c>
      <c r="C43" s="16" t="s">
        <v>37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>
      <c r="A44" s="16" t="s">
        <v>181</v>
      </c>
      <c r="B44" s="16" t="s">
        <v>30</v>
      </c>
      <c r="C44" s="16" t="s">
        <v>37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>
      <c r="A45" s="16" t="s">
        <v>181</v>
      </c>
      <c r="B45" s="16" t="s">
        <v>31</v>
      </c>
      <c r="C45" s="16" t="s">
        <v>37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>
      <c r="A46" s="16" t="s">
        <v>181</v>
      </c>
      <c r="B46" s="16" t="s">
        <v>32</v>
      </c>
      <c r="C46" s="16" t="s">
        <v>37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>
      <c r="A47" s="16" t="s">
        <v>181</v>
      </c>
      <c r="B47" s="16" t="s">
        <v>33</v>
      </c>
      <c r="C47" s="16" t="s">
        <v>37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>
      <c r="A48" s="16" t="s">
        <v>181</v>
      </c>
      <c r="B48" s="16" t="s">
        <v>34</v>
      </c>
      <c r="C48" s="16" t="s">
        <v>37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>
      <c r="A49" s="16" t="s">
        <v>181</v>
      </c>
      <c r="B49" s="16" t="s">
        <v>35</v>
      </c>
      <c r="C49" s="16" t="s">
        <v>37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>
      <c r="A50" s="16" t="s">
        <v>181</v>
      </c>
      <c r="B50" s="16" t="s">
        <v>24</v>
      </c>
      <c r="C50" s="16" t="s">
        <v>38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>
      <c r="A51" s="16" t="s">
        <v>181</v>
      </c>
      <c r="B51" s="16" t="s">
        <v>25</v>
      </c>
      <c r="C51" s="16" t="s">
        <v>38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>
      <c r="A52" s="16" t="s">
        <v>181</v>
      </c>
      <c r="B52" s="16" t="s">
        <v>26</v>
      </c>
      <c r="C52" s="16" t="s">
        <v>38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>
      <c r="A53" s="16" t="s">
        <v>181</v>
      </c>
      <c r="B53" s="16" t="s">
        <v>27</v>
      </c>
      <c r="C53" s="16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>
      <c r="A54" s="16" t="s">
        <v>181</v>
      </c>
      <c r="B54" s="16" t="s">
        <v>28</v>
      </c>
      <c r="C54" s="16" t="s">
        <v>38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>
      <c r="A55" s="16" t="s">
        <v>181</v>
      </c>
      <c r="B55" s="16" t="s">
        <v>29</v>
      </c>
      <c r="C55" s="16" t="s">
        <v>38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>
      <c r="A56" s="16" t="s">
        <v>181</v>
      </c>
      <c r="B56" s="16" t="s">
        <v>30</v>
      </c>
      <c r="C56" s="16" t="s">
        <v>38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</row>
    <row r="57" spans="1:27">
      <c r="A57" s="16" t="s">
        <v>181</v>
      </c>
      <c r="B57" s="16" t="s">
        <v>31</v>
      </c>
      <c r="C57" s="16" t="s">
        <v>38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>
      <c r="A58" s="16" t="s">
        <v>181</v>
      </c>
      <c r="B58" s="16" t="s">
        <v>32</v>
      </c>
      <c r="C58" s="16" t="s">
        <v>38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>
      <c r="A59" s="16" t="s">
        <v>181</v>
      </c>
      <c r="B59" s="16" t="s">
        <v>33</v>
      </c>
      <c r="C59" s="16" t="s">
        <v>38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>
      <c r="A60" s="16" t="s">
        <v>181</v>
      </c>
      <c r="B60" s="16" t="s">
        <v>34</v>
      </c>
      <c r="C60" s="16" t="s">
        <v>38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>
      <c r="A61" s="16" t="s">
        <v>181</v>
      </c>
      <c r="B61" s="16" t="s">
        <v>35</v>
      </c>
      <c r="C61" s="16" t="s">
        <v>38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>
      <c r="A62" s="16" t="s">
        <v>181</v>
      </c>
      <c r="B62" s="16" t="s">
        <v>24</v>
      </c>
      <c r="C62" s="16" t="s">
        <v>39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>
      <c r="A63" s="16" t="s">
        <v>181</v>
      </c>
      <c r="B63" s="16" t="s">
        <v>25</v>
      </c>
      <c r="C63" s="16" t="s">
        <v>39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>
      <c r="A64" s="16" t="s">
        <v>181</v>
      </c>
      <c r="B64" s="16" t="s">
        <v>26</v>
      </c>
      <c r="C64" s="16" t="s">
        <v>39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>
      <c r="A65" s="16" t="s">
        <v>181</v>
      </c>
      <c r="B65" s="16" t="s">
        <v>27</v>
      </c>
      <c r="C65" s="16" t="s">
        <v>39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>
      <c r="A66" s="16" t="s">
        <v>181</v>
      </c>
      <c r="B66" s="16" t="s">
        <v>28</v>
      </c>
      <c r="C66" s="16" t="s">
        <v>39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>
      <c r="A67" s="16" t="s">
        <v>181</v>
      </c>
      <c r="B67" s="16" t="s">
        <v>29</v>
      </c>
      <c r="C67" s="16" t="s">
        <v>39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>
      <c r="A68" s="16" t="s">
        <v>181</v>
      </c>
      <c r="B68" s="16" t="s">
        <v>30</v>
      </c>
      <c r="C68" s="16" t="s">
        <v>39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>
      <c r="A69" s="16" t="s">
        <v>181</v>
      </c>
      <c r="B69" s="16" t="s">
        <v>31</v>
      </c>
      <c r="C69" s="16" t="s">
        <v>39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>
      <c r="A70" s="16" t="s">
        <v>181</v>
      </c>
      <c r="B70" s="16" t="s">
        <v>32</v>
      </c>
      <c r="C70" s="16" t="s">
        <v>39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>
      <c r="A71" s="16" t="s">
        <v>181</v>
      </c>
      <c r="B71" s="16" t="s">
        <v>33</v>
      </c>
      <c r="C71" s="16" t="s">
        <v>39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>
      <c r="A72" s="16" t="s">
        <v>181</v>
      </c>
      <c r="B72" s="16" t="s">
        <v>34</v>
      </c>
      <c r="C72" s="16" t="s">
        <v>39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>
      <c r="A73" s="16" t="s">
        <v>181</v>
      </c>
      <c r="B73" s="16" t="s">
        <v>35</v>
      </c>
      <c r="C73" s="16" t="s">
        <v>39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>
      <c r="A74" s="16" t="s">
        <v>182</v>
      </c>
      <c r="B74" s="16" t="s">
        <v>24</v>
      </c>
      <c r="C74" s="16" t="s">
        <v>37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>
      <c r="A75" s="16" t="s">
        <v>182</v>
      </c>
      <c r="B75" s="16" t="s">
        <v>25</v>
      </c>
      <c r="C75" s="16" t="s">
        <v>37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</row>
    <row r="76" spans="1:27">
      <c r="A76" s="16" t="s">
        <v>182</v>
      </c>
      <c r="B76" s="16" t="s">
        <v>26</v>
      </c>
      <c r="C76" s="16" t="s">
        <v>37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</row>
    <row r="77" spans="1:27">
      <c r="A77" s="16" t="s">
        <v>182</v>
      </c>
      <c r="B77" s="16" t="s">
        <v>27</v>
      </c>
      <c r="C77" s="16" t="s">
        <v>37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</row>
    <row r="78" spans="1:27">
      <c r="A78" s="16" t="s">
        <v>182</v>
      </c>
      <c r="B78" s="16" t="s">
        <v>28</v>
      </c>
      <c r="C78" s="16" t="s">
        <v>37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</row>
    <row r="79" spans="1:27">
      <c r="A79" s="16" t="s">
        <v>182</v>
      </c>
      <c r="B79" s="16" t="s">
        <v>29</v>
      </c>
      <c r="C79" s="16" t="s">
        <v>37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</row>
    <row r="80" spans="1:27">
      <c r="A80" s="16" t="s">
        <v>182</v>
      </c>
      <c r="B80" s="16" t="s">
        <v>30</v>
      </c>
      <c r="C80" s="16" t="s">
        <v>37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>
      <c r="A81" s="16" t="s">
        <v>182</v>
      </c>
      <c r="B81" s="16" t="s">
        <v>31</v>
      </c>
      <c r="C81" s="16" t="s">
        <v>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</row>
    <row r="82" spans="1:27">
      <c r="A82" s="16" t="s">
        <v>182</v>
      </c>
      <c r="B82" s="16" t="s">
        <v>32</v>
      </c>
      <c r="C82" s="16" t="s">
        <v>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</row>
    <row r="83" spans="1:27">
      <c r="A83" s="16" t="s">
        <v>182</v>
      </c>
      <c r="B83" s="16" t="s">
        <v>33</v>
      </c>
      <c r="C83" s="16" t="s">
        <v>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</row>
    <row r="84" spans="1:27">
      <c r="A84" s="16" t="s">
        <v>182</v>
      </c>
      <c r="B84" s="16" t="s">
        <v>34</v>
      </c>
      <c r="C84" s="16" t="s">
        <v>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</row>
    <row r="85" spans="1:27">
      <c r="A85" s="16" t="s">
        <v>182</v>
      </c>
      <c r="B85" s="16" t="s">
        <v>35</v>
      </c>
      <c r="C85" s="16" t="s">
        <v>37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</row>
    <row r="86" spans="1:27">
      <c r="A86" s="16" t="s">
        <v>182</v>
      </c>
      <c r="B86" s="16" t="s">
        <v>24</v>
      </c>
      <c r="C86" s="16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</row>
    <row r="87" spans="1:27">
      <c r="A87" s="16" t="s">
        <v>182</v>
      </c>
      <c r="B87" s="16" t="s">
        <v>25</v>
      </c>
      <c r="C87" s="16" t="s">
        <v>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</row>
    <row r="88" spans="1:27">
      <c r="A88" s="16" t="s">
        <v>182</v>
      </c>
      <c r="B88" s="16" t="s">
        <v>26</v>
      </c>
      <c r="C88" s="16" t="s">
        <v>38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</row>
    <row r="89" spans="1:27">
      <c r="A89" s="16" t="s">
        <v>182</v>
      </c>
      <c r="B89" s="16" t="s">
        <v>27</v>
      </c>
      <c r="C89" s="16" t="s">
        <v>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</row>
    <row r="90" spans="1:27">
      <c r="A90" s="16" t="s">
        <v>182</v>
      </c>
      <c r="B90" s="16" t="s">
        <v>28</v>
      </c>
      <c r="C90" s="16" t="s">
        <v>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</row>
    <row r="91" spans="1:27">
      <c r="A91" s="16" t="s">
        <v>182</v>
      </c>
      <c r="B91" s="16" t="s">
        <v>29</v>
      </c>
      <c r="C91" s="16" t="s">
        <v>38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</row>
    <row r="92" spans="1:27">
      <c r="A92" s="16" t="s">
        <v>182</v>
      </c>
      <c r="B92" s="16" t="s">
        <v>30</v>
      </c>
      <c r="C92" s="16" t="s">
        <v>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</row>
    <row r="93" spans="1:27">
      <c r="A93" s="16" t="s">
        <v>182</v>
      </c>
      <c r="B93" s="16" t="s">
        <v>31</v>
      </c>
      <c r="C93" s="16" t="s">
        <v>38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</row>
    <row r="94" spans="1:27">
      <c r="A94" s="16" t="s">
        <v>182</v>
      </c>
      <c r="B94" s="16" t="s">
        <v>32</v>
      </c>
      <c r="C94" s="16" t="s">
        <v>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</row>
    <row r="95" spans="1:27">
      <c r="A95" s="16" t="s">
        <v>182</v>
      </c>
      <c r="B95" s="16" t="s">
        <v>33</v>
      </c>
      <c r="C95" s="16" t="s">
        <v>38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</row>
    <row r="96" spans="1:27">
      <c r="A96" s="16" t="s">
        <v>182</v>
      </c>
      <c r="B96" s="16" t="s">
        <v>34</v>
      </c>
      <c r="C96" s="16" t="s">
        <v>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</row>
    <row r="97" spans="1:27">
      <c r="A97" s="16" t="s">
        <v>182</v>
      </c>
      <c r="B97" s="16" t="s">
        <v>35</v>
      </c>
      <c r="C97" s="16" t="s">
        <v>38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</row>
    <row r="98" spans="1:27">
      <c r="A98" s="16" t="s">
        <v>182</v>
      </c>
      <c r="B98" s="16" t="s">
        <v>24</v>
      </c>
      <c r="C98" s="16" t="s">
        <v>39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</row>
    <row r="99" spans="1:27">
      <c r="A99" s="16" t="s">
        <v>182</v>
      </c>
      <c r="B99" s="16" t="s">
        <v>25</v>
      </c>
      <c r="C99" s="16" t="s">
        <v>39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</row>
    <row r="100" spans="1:27">
      <c r="A100" s="16" t="s">
        <v>182</v>
      </c>
      <c r="B100" s="16" t="s">
        <v>26</v>
      </c>
      <c r="C100" s="16" t="s">
        <v>39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</row>
    <row r="101" spans="1:27">
      <c r="A101" s="16" t="s">
        <v>182</v>
      </c>
      <c r="B101" s="16" t="s">
        <v>27</v>
      </c>
      <c r="C101" s="16" t="s">
        <v>39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</row>
    <row r="102" spans="1:27">
      <c r="A102" s="16" t="s">
        <v>182</v>
      </c>
      <c r="B102" s="16" t="s">
        <v>28</v>
      </c>
      <c r="C102" s="16" t="s">
        <v>39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</row>
    <row r="103" spans="1:27">
      <c r="A103" s="16" t="s">
        <v>182</v>
      </c>
      <c r="B103" s="16" t="s">
        <v>29</v>
      </c>
      <c r="C103" s="16" t="s">
        <v>39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</row>
    <row r="104" spans="1:27">
      <c r="A104" s="16" t="s">
        <v>182</v>
      </c>
      <c r="B104" s="16" t="s">
        <v>30</v>
      </c>
      <c r="C104" s="16" t="s">
        <v>39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</row>
    <row r="105" spans="1:27">
      <c r="A105" s="16" t="s">
        <v>182</v>
      </c>
      <c r="B105" s="16" t="s">
        <v>31</v>
      </c>
      <c r="C105" s="16" t="s">
        <v>39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</row>
    <row r="106" spans="1:27">
      <c r="A106" s="16" t="s">
        <v>182</v>
      </c>
      <c r="B106" s="16" t="s">
        <v>32</v>
      </c>
      <c r="C106" s="16" t="s">
        <v>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</row>
    <row r="107" spans="1:27">
      <c r="A107" s="16" t="s">
        <v>182</v>
      </c>
      <c r="B107" s="16" t="s">
        <v>33</v>
      </c>
      <c r="C107" s="16" t="s">
        <v>39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</row>
    <row r="108" spans="1:27">
      <c r="A108" s="16" t="s">
        <v>182</v>
      </c>
      <c r="B108" s="16" t="s">
        <v>34</v>
      </c>
      <c r="C108" s="16" t="s">
        <v>39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</row>
    <row r="109" spans="1:27">
      <c r="A109" s="16" t="s">
        <v>182</v>
      </c>
      <c r="B109" s="16" t="s">
        <v>35</v>
      </c>
      <c r="C109" s="16" t="s">
        <v>39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</row>
    <row r="110" spans="1:27">
      <c r="A110" s="16" t="s">
        <v>183</v>
      </c>
      <c r="B110" s="16" t="s">
        <v>24</v>
      </c>
      <c r="C110" s="16" t="s">
        <v>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</row>
    <row r="111" spans="1:27">
      <c r="A111" s="16" t="s">
        <v>183</v>
      </c>
      <c r="B111" s="16" t="s">
        <v>25</v>
      </c>
      <c r="C111" s="16" t="s">
        <v>37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</row>
    <row r="112" spans="1:27">
      <c r="A112" s="16" t="s">
        <v>183</v>
      </c>
      <c r="B112" s="16" t="s">
        <v>26</v>
      </c>
      <c r="C112" s="16" t="s">
        <v>37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</row>
    <row r="113" spans="1:27">
      <c r="A113" s="16" t="s">
        <v>183</v>
      </c>
      <c r="B113" s="16" t="s">
        <v>27</v>
      </c>
      <c r="C113" s="16" t="s">
        <v>37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</row>
    <row r="114" spans="1:27">
      <c r="A114" s="16" t="s">
        <v>183</v>
      </c>
      <c r="B114" s="16" t="s">
        <v>28</v>
      </c>
      <c r="C114" s="16" t="s">
        <v>37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</row>
    <row r="115" spans="1:27">
      <c r="A115" s="16" t="s">
        <v>183</v>
      </c>
      <c r="B115" s="16" t="s">
        <v>29</v>
      </c>
      <c r="C115" s="16" t="s">
        <v>37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</row>
    <row r="116" spans="1:27">
      <c r="A116" s="16" t="s">
        <v>183</v>
      </c>
      <c r="B116" s="16" t="s">
        <v>30</v>
      </c>
      <c r="C116" s="16" t="s">
        <v>37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</row>
    <row r="117" spans="1:27">
      <c r="A117" s="16" t="s">
        <v>183</v>
      </c>
      <c r="B117" s="16" t="s">
        <v>31</v>
      </c>
      <c r="C117" s="16" t="s">
        <v>37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</row>
    <row r="118" spans="1:27">
      <c r="A118" s="16" t="s">
        <v>183</v>
      </c>
      <c r="B118" s="16" t="s">
        <v>32</v>
      </c>
      <c r="C118" s="16" t="s">
        <v>37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</row>
    <row r="119" spans="1:27">
      <c r="A119" s="16" t="s">
        <v>183</v>
      </c>
      <c r="B119" s="16" t="s">
        <v>33</v>
      </c>
      <c r="C119" s="16" t="s">
        <v>37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</row>
    <row r="120" spans="1:27">
      <c r="A120" s="16" t="s">
        <v>183</v>
      </c>
      <c r="B120" s="16" t="s">
        <v>34</v>
      </c>
      <c r="C120" s="16" t="s">
        <v>37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</row>
    <row r="121" spans="1:27">
      <c r="A121" s="16" t="s">
        <v>183</v>
      </c>
      <c r="B121" s="16" t="s">
        <v>35</v>
      </c>
      <c r="C121" s="16" t="s">
        <v>37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</row>
    <row r="122" spans="1:27">
      <c r="A122" s="16" t="s">
        <v>183</v>
      </c>
      <c r="B122" s="16" t="s">
        <v>24</v>
      </c>
      <c r="C122" s="16" t="s">
        <v>38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</row>
    <row r="123" spans="1:27">
      <c r="A123" s="16" t="s">
        <v>183</v>
      </c>
      <c r="B123" s="16" t="s">
        <v>25</v>
      </c>
      <c r="C123" s="16" t="s">
        <v>38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</row>
    <row r="124" spans="1:27">
      <c r="A124" s="16" t="s">
        <v>183</v>
      </c>
      <c r="B124" s="16" t="s">
        <v>26</v>
      </c>
      <c r="C124" s="16" t="s">
        <v>38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>
      <c r="A125" s="16" t="s">
        <v>183</v>
      </c>
      <c r="B125" s="16" t="s">
        <v>27</v>
      </c>
      <c r="C125" s="16" t="s">
        <v>38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</row>
    <row r="126" spans="1:27">
      <c r="A126" s="16" t="s">
        <v>183</v>
      </c>
      <c r="B126" s="16" t="s">
        <v>28</v>
      </c>
      <c r="C126" s="16" t="s">
        <v>38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</row>
    <row r="127" spans="1:27">
      <c r="A127" s="16" t="s">
        <v>183</v>
      </c>
      <c r="B127" s="16" t="s">
        <v>29</v>
      </c>
      <c r="C127" s="16" t="s">
        <v>38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</row>
    <row r="128" spans="1:27">
      <c r="A128" s="16" t="s">
        <v>183</v>
      </c>
      <c r="B128" s="16" t="s">
        <v>30</v>
      </c>
      <c r="C128" s="16" t="s">
        <v>38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</row>
    <row r="129" spans="1:27">
      <c r="A129" s="16" t="s">
        <v>183</v>
      </c>
      <c r="B129" s="16" t="s">
        <v>31</v>
      </c>
      <c r="C129" s="16" t="s">
        <v>38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</row>
    <row r="130" spans="1:27">
      <c r="A130" s="16" t="s">
        <v>183</v>
      </c>
      <c r="B130" s="16" t="s">
        <v>32</v>
      </c>
      <c r="C130" s="16" t="s">
        <v>38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</row>
    <row r="131" spans="1:27">
      <c r="A131" s="16" t="s">
        <v>183</v>
      </c>
      <c r="B131" s="16" t="s">
        <v>33</v>
      </c>
      <c r="C131" s="16" t="s">
        <v>38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</row>
    <row r="132" spans="1:27">
      <c r="A132" s="16" t="s">
        <v>183</v>
      </c>
      <c r="B132" s="16" t="s">
        <v>34</v>
      </c>
      <c r="C132" s="16" t="s">
        <v>38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</row>
    <row r="133" spans="1:27">
      <c r="A133" s="16" t="s">
        <v>183</v>
      </c>
      <c r="B133" s="16" t="s">
        <v>35</v>
      </c>
      <c r="C133" s="16" t="s">
        <v>38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</row>
    <row r="134" spans="1:27">
      <c r="A134" s="16" t="s">
        <v>183</v>
      </c>
      <c r="B134" s="16" t="s">
        <v>24</v>
      </c>
      <c r="C134" s="16" t="s">
        <v>39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</row>
    <row r="135" spans="1:27">
      <c r="A135" s="16" t="s">
        <v>183</v>
      </c>
      <c r="B135" s="16" t="s">
        <v>25</v>
      </c>
      <c r="C135" s="16" t="s">
        <v>39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</row>
    <row r="136" spans="1:27">
      <c r="A136" s="16" t="s">
        <v>183</v>
      </c>
      <c r="B136" s="16" t="s">
        <v>26</v>
      </c>
      <c r="C136" s="16" t="s">
        <v>39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</row>
    <row r="137" spans="1:27">
      <c r="A137" s="16" t="s">
        <v>183</v>
      </c>
      <c r="B137" s="16" t="s">
        <v>27</v>
      </c>
      <c r="C137" s="16" t="s">
        <v>39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</row>
    <row r="138" spans="1:27">
      <c r="A138" s="16" t="s">
        <v>183</v>
      </c>
      <c r="B138" s="16" t="s">
        <v>28</v>
      </c>
      <c r="C138" s="16" t="s">
        <v>39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</row>
    <row r="139" spans="1:27">
      <c r="A139" s="16" t="s">
        <v>183</v>
      </c>
      <c r="B139" s="16" t="s">
        <v>29</v>
      </c>
      <c r="C139" s="16" t="s">
        <v>39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</row>
    <row r="140" spans="1:27">
      <c r="A140" s="16" t="s">
        <v>183</v>
      </c>
      <c r="B140" s="16" t="s">
        <v>30</v>
      </c>
      <c r="C140" s="16" t="s">
        <v>39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</row>
    <row r="141" spans="1:27">
      <c r="A141" s="16" t="s">
        <v>183</v>
      </c>
      <c r="B141" s="16" t="s">
        <v>31</v>
      </c>
      <c r="C141" s="16" t="s">
        <v>39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</row>
    <row r="142" spans="1:27">
      <c r="A142" s="16" t="s">
        <v>183</v>
      </c>
      <c r="B142" s="16" t="s">
        <v>32</v>
      </c>
      <c r="C142" s="16" t="s">
        <v>39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</row>
    <row r="143" spans="1:27">
      <c r="A143" s="16" t="s">
        <v>183</v>
      </c>
      <c r="B143" s="16" t="s">
        <v>33</v>
      </c>
      <c r="C143" s="16" t="s">
        <v>39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</row>
    <row r="144" spans="1:27">
      <c r="A144" s="16" t="s">
        <v>183</v>
      </c>
      <c r="B144" s="16" t="s">
        <v>34</v>
      </c>
      <c r="C144" s="16" t="s">
        <v>39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</row>
    <row r="145" spans="1:27">
      <c r="A145" s="16" t="s">
        <v>183</v>
      </c>
      <c r="B145" s="16" t="s">
        <v>35</v>
      </c>
      <c r="C145" s="16" t="s">
        <v>39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</row>
    <row r="146" spans="1:27">
      <c r="A146" s="16" t="s">
        <v>184</v>
      </c>
      <c r="B146" s="16" t="s">
        <v>24</v>
      </c>
      <c r="C146" s="16" t="s">
        <v>37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</row>
    <row r="147" spans="1:27">
      <c r="A147" s="16" t="s">
        <v>184</v>
      </c>
      <c r="B147" s="16" t="s">
        <v>25</v>
      </c>
      <c r="C147" s="16" t="s">
        <v>37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</row>
    <row r="148" spans="1:27">
      <c r="A148" s="16" t="s">
        <v>184</v>
      </c>
      <c r="B148" s="16" t="s">
        <v>26</v>
      </c>
      <c r="C148" s="16" t="s">
        <v>37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</row>
    <row r="149" spans="1:27">
      <c r="A149" s="16" t="s">
        <v>184</v>
      </c>
      <c r="B149" s="16" t="s">
        <v>27</v>
      </c>
      <c r="C149" s="16" t="s">
        <v>37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</row>
    <row r="150" spans="1:27">
      <c r="A150" s="16" t="s">
        <v>184</v>
      </c>
      <c r="B150" s="16" t="s">
        <v>28</v>
      </c>
      <c r="C150" s="16" t="s">
        <v>37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</row>
    <row r="151" spans="1:27">
      <c r="A151" s="16" t="s">
        <v>184</v>
      </c>
      <c r="B151" s="16" t="s">
        <v>29</v>
      </c>
      <c r="C151" s="16" t="s">
        <v>37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</row>
    <row r="152" spans="1:27">
      <c r="A152" s="16" t="s">
        <v>184</v>
      </c>
      <c r="B152" s="16" t="s">
        <v>30</v>
      </c>
      <c r="C152" s="16" t="s">
        <v>37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</row>
    <row r="153" spans="1:27">
      <c r="A153" s="16" t="s">
        <v>184</v>
      </c>
      <c r="B153" s="16" t="s">
        <v>31</v>
      </c>
      <c r="C153" s="16" t="s">
        <v>37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</row>
    <row r="154" spans="1:27">
      <c r="A154" s="16" t="s">
        <v>184</v>
      </c>
      <c r="B154" s="16" t="s">
        <v>32</v>
      </c>
      <c r="C154" s="16" t="s">
        <v>37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</row>
    <row r="155" spans="1:27">
      <c r="A155" s="16" t="s">
        <v>184</v>
      </c>
      <c r="B155" s="16" t="s">
        <v>33</v>
      </c>
      <c r="C155" s="16" t="s">
        <v>37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</row>
    <row r="156" spans="1:27">
      <c r="A156" s="16" t="s">
        <v>184</v>
      </c>
      <c r="B156" s="16" t="s">
        <v>34</v>
      </c>
      <c r="C156" s="16" t="s">
        <v>37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</row>
    <row r="157" spans="1:27">
      <c r="A157" s="16" t="s">
        <v>184</v>
      </c>
      <c r="B157" s="16" t="s">
        <v>35</v>
      </c>
      <c r="C157" s="16" t="s">
        <v>37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</row>
    <row r="158" spans="1:27">
      <c r="A158" s="16" t="s">
        <v>184</v>
      </c>
      <c r="B158" s="16" t="s">
        <v>24</v>
      </c>
      <c r="C158" s="16" t="s">
        <v>38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</row>
    <row r="159" spans="1:27">
      <c r="A159" s="16" t="s">
        <v>184</v>
      </c>
      <c r="B159" s="16" t="s">
        <v>25</v>
      </c>
      <c r="C159" s="16" t="s">
        <v>38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</row>
    <row r="160" spans="1:27">
      <c r="A160" s="16" t="s">
        <v>184</v>
      </c>
      <c r="B160" s="16" t="s">
        <v>26</v>
      </c>
      <c r="C160" s="16" t="s">
        <v>38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</row>
    <row r="161" spans="1:27">
      <c r="A161" s="16" t="s">
        <v>184</v>
      </c>
      <c r="B161" s="16" t="s">
        <v>27</v>
      </c>
      <c r="C161" s="16" t="s">
        <v>38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</row>
    <row r="162" spans="1:27">
      <c r="A162" s="16" t="s">
        <v>184</v>
      </c>
      <c r="B162" s="16" t="s">
        <v>28</v>
      </c>
      <c r="C162" s="16" t="s">
        <v>38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</row>
    <row r="163" spans="1:27">
      <c r="A163" s="16" t="s">
        <v>184</v>
      </c>
      <c r="B163" s="16" t="s">
        <v>29</v>
      </c>
      <c r="C163" s="16" t="s">
        <v>38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</row>
    <row r="164" spans="1:27">
      <c r="A164" s="16" t="s">
        <v>184</v>
      </c>
      <c r="B164" s="16" t="s">
        <v>30</v>
      </c>
      <c r="C164" s="16" t="s">
        <v>38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</row>
    <row r="165" spans="1:27">
      <c r="A165" s="16" t="s">
        <v>184</v>
      </c>
      <c r="B165" s="16" t="s">
        <v>31</v>
      </c>
      <c r="C165" s="16" t="s">
        <v>38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</row>
    <row r="166" spans="1:27">
      <c r="A166" s="16" t="s">
        <v>184</v>
      </c>
      <c r="B166" s="16" t="s">
        <v>32</v>
      </c>
      <c r="C166" s="16" t="s">
        <v>38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</row>
    <row r="167" spans="1:27">
      <c r="A167" s="16" t="s">
        <v>184</v>
      </c>
      <c r="B167" s="16" t="s">
        <v>33</v>
      </c>
      <c r="C167" s="16" t="s">
        <v>38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</row>
    <row r="168" spans="1:27">
      <c r="A168" s="16" t="s">
        <v>184</v>
      </c>
      <c r="B168" s="16" t="s">
        <v>34</v>
      </c>
      <c r="C168" s="16" t="s">
        <v>38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</row>
    <row r="169" spans="1:27">
      <c r="A169" s="16" t="s">
        <v>184</v>
      </c>
      <c r="B169" s="16" t="s">
        <v>35</v>
      </c>
      <c r="C169" s="16" t="s">
        <v>38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</row>
    <row r="170" spans="1:27">
      <c r="A170" s="16" t="s">
        <v>184</v>
      </c>
      <c r="B170" s="16" t="s">
        <v>24</v>
      </c>
      <c r="C170" s="16" t="s">
        <v>39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</row>
    <row r="171" spans="1:27">
      <c r="A171" s="16" t="s">
        <v>184</v>
      </c>
      <c r="B171" s="16" t="s">
        <v>25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</row>
    <row r="172" spans="1:27">
      <c r="A172" s="16" t="s">
        <v>184</v>
      </c>
      <c r="B172" s="16" t="s">
        <v>26</v>
      </c>
      <c r="C172" s="16" t="s">
        <v>39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</row>
    <row r="173" spans="1:27">
      <c r="A173" s="16" t="s">
        <v>184</v>
      </c>
      <c r="B173" s="16" t="s">
        <v>27</v>
      </c>
      <c r="C173" s="16" t="s">
        <v>39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</row>
    <row r="174" spans="1:27">
      <c r="A174" s="16" t="s">
        <v>184</v>
      </c>
      <c r="B174" s="16" t="s">
        <v>28</v>
      </c>
      <c r="C174" s="16" t="s">
        <v>39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</row>
    <row r="175" spans="1:27">
      <c r="A175" s="16" t="s">
        <v>184</v>
      </c>
      <c r="B175" s="16" t="s">
        <v>29</v>
      </c>
      <c r="C175" s="16" t="s">
        <v>39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</row>
    <row r="176" spans="1:27">
      <c r="A176" s="16" t="s">
        <v>184</v>
      </c>
      <c r="B176" s="16" t="s">
        <v>30</v>
      </c>
      <c r="C176" s="16" t="s">
        <v>39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</row>
    <row r="177" spans="1:27">
      <c r="A177" s="16" t="s">
        <v>184</v>
      </c>
      <c r="B177" s="16" t="s">
        <v>31</v>
      </c>
      <c r="C177" s="16" t="s">
        <v>39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</row>
    <row r="178" spans="1:27">
      <c r="A178" s="16" t="s">
        <v>184</v>
      </c>
      <c r="B178" s="16" t="s">
        <v>32</v>
      </c>
      <c r="C178" s="16" t="s">
        <v>39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</row>
    <row r="179" spans="1:27">
      <c r="A179" s="16" t="s">
        <v>184</v>
      </c>
      <c r="B179" s="16" t="s">
        <v>33</v>
      </c>
      <c r="C179" s="16" t="s">
        <v>39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</row>
    <row r="180" spans="1:27">
      <c r="A180" s="16" t="s">
        <v>184</v>
      </c>
      <c r="B180" s="16" t="s">
        <v>34</v>
      </c>
      <c r="C180" s="16" t="s">
        <v>39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</row>
    <row r="181" spans="1:27">
      <c r="A181" s="16" t="s">
        <v>184</v>
      </c>
      <c r="B181" s="16" t="s">
        <v>35</v>
      </c>
      <c r="C181" s="16" t="s">
        <v>39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</row>
    <row r="182" spans="1:27">
      <c r="A182" s="16" t="s">
        <v>185</v>
      </c>
      <c r="B182" s="16" t="s">
        <v>24</v>
      </c>
      <c r="C182" s="16" t="s">
        <v>37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</row>
    <row r="183" spans="1:27">
      <c r="A183" s="16" t="s">
        <v>185</v>
      </c>
      <c r="B183" s="16" t="s">
        <v>25</v>
      </c>
      <c r="C183" s="16" t="s">
        <v>37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</row>
    <row r="184" spans="1:27">
      <c r="A184" s="16" t="s">
        <v>185</v>
      </c>
      <c r="B184" s="16" t="s">
        <v>26</v>
      </c>
      <c r="C184" s="16" t="s">
        <v>37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</row>
    <row r="185" spans="1:27">
      <c r="A185" s="16" t="s">
        <v>185</v>
      </c>
      <c r="B185" s="16" t="s">
        <v>27</v>
      </c>
      <c r="C185" s="16" t="s">
        <v>37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</row>
    <row r="186" spans="1:27">
      <c r="A186" s="16" t="s">
        <v>185</v>
      </c>
      <c r="B186" s="16" t="s">
        <v>28</v>
      </c>
      <c r="C186" s="16" t="s">
        <v>37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</row>
    <row r="187" spans="1:27">
      <c r="A187" s="16" t="s">
        <v>185</v>
      </c>
      <c r="B187" s="16" t="s">
        <v>29</v>
      </c>
      <c r="C187" s="16" t="s">
        <v>37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</row>
    <row r="188" spans="1:27">
      <c r="A188" s="16" t="s">
        <v>185</v>
      </c>
      <c r="B188" s="16" t="s">
        <v>30</v>
      </c>
      <c r="C188" s="16" t="s">
        <v>37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</row>
    <row r="189" spans="1:27">
      <c r="A189" s="16" t="s">
        <v>185</v>
      </c>
      <c r="B189" s="16" t="s">
        <v>31</v>
      </c>
      <c r="C189" s="16" t="s">
        <v>37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</row>
    <row r="190" spans="1:27">
      <c r="A190" s="16" t="s">
        <v>185</v>
      </c>
      <c r="B190" s="16" t="s">
        <v>32</v>
      </c>
      <c r="C190" s="16" t="s">
        <v>37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</row>
    <row r="191" spans="1:27">
      <c r="A191" s="16" t="s">
        <v>185</v>
      </c>
      <c r="B191" s="16" t="s">
        <v>33</v>
      </c>
      <c r="C191" s="16" t="s">
        <v>37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</row>
    <row r="192" spans="1:27">
      <c r="A192" s="16" t="s">
        <v>185</v>
      </c>
      <c r="B192" s="16" t="s">
        <v>34</v>
      </c>
      <c r="C192" s="16" t="s">
        <v>37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</row>
    <row r="193" spans="1:27">
      <c r="A193" s="16" t="s">
        <v>185</v>
      </c>
      <c r="B193" s="16" t="s">
        <v>35</v>
      </c>
      <c r="C193" s="16" t="s">
        <v>37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</row>
    <row r="194" spans="1:27">
      <c r="A194" s="16" t="s">
        <v>185</v>
      </c>
      <c r="B194" s="16" t="s">
        <v>24</v>
      </c>
      <c r="C194" s="16" t="s">
        <v>38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</row>
    <row r="195" spans="1:27">
      <c r="A195" s="16" t="s">
        <v>185</v>
      </c>
      <c r="B195" s="16" t="s">
        <v>25</v>
      </c>
      <c r="C195" s="16" t="s">
        <v>38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</row>
    <row r="196" spans="1:27">
      <c r="A196" s="16" t="s">
        <v>185</v>
      </c>
      <c r="B196" s="16" t="s">
        <v>26</v>
      </c>
      <c r="C196" s="16" t="s">
        <v>38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</row>
    <row r="197" spans="1:27">
      <c r="A197" s="16" t="s">
        <v>185</v>
      </c>
      <c r="B197" s="16" t="s">
        <v>27</v>
      </c>
      <c r="C197" s="16" t="s">
        <v>38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</row>
    <row r="198" spans="1:27">
      <c r="A198" s="16" t="s">
        <v>185</v>
      </c>
      <c r="B198" s="16" t="s">
        <v>28</v>
      </c>
      <c r="C198" s="16" t="s">
        <v>38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</row>
    <row r="199" spans="1:27">
      <c r="A199" s="16" t="s">
        <v>185</v>
      </c>
      <c r="B199" s="16" t="s">
        <v>29</v>
      </c>
      <c r="C199" s="16" t="s">
        <v>38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</row>
    <row r="200" spans="1:27">
      <c r="A200" s="16" t="s">
        <v>185</v>
      </c>
      <c r="B200" s="16" t="s">
        <v>30</v>
      </c>
      <c r="C200" s="16" t="s">
        <v>38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</row>
    <row r="201" spans="1:27">
      <c r="A201" s="16" t="s">
        <v>185</v>
      </c>
      <c r="B201" s="16" t="s">
        <v>31</v>
      </c>
      <c r="C201" s="16" t="s">
        <v>38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</row>
    <row r="202" spans="1:27">
      <c r="A202" s="16" t="s">
        <v>185</v>
      </c>
      <c r="B202" s="16" t="s">
        <v>32</v>
      </c>
      <c r="C202" s="16" t="s">
        <v>38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</row>
    <row r="203" spans="1:27">
      <c r="A203" s="16" t="s">
        <v>185</v>
      </c>
      <c r="B203" s="16" t="s">
        <v>33</v>
      </c>
      <c r="C203" s="16" t="s">
        <v>38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</row>
    <row r="204" spans="1:27">
      <c r="A204" s="16" t="s">
        <v>185</v>
      </c>
      <c r="B204" s="16" t="s">
        <v>34</v>
      </c>
      <c r="C204" s="16" t="s">
        <v>38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</row>
    <row r="205" spans="1:27">
      <c r="A205" s="16" t="s">
        <v>185</v>
      </c>
      <c r="B205" s="16" t="s">
        <v>35</v>
      </c>
      <c r="C205" s="16" t="s">
        <v>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</row>
    <row r="206" spans="1:27">
      <c r="A206" s="16" t="s">
        <v>185</v>
      </c>
      <c r="B206" s="16" t="s">
        <v>24</v>
      </c>
      <c r="C206" s="16" t="s">
        <v>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</row>
    <row r="207" spans="1:27">
      <c r="A207" s="16" t="s">
        <v>185</v>
      </c>
      <c r="B207" s="16" t="s">
        <v>25</v>
      </c>
      <c r="C207" s="16" t="s">
        <v>39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</row>
    <row r="208" spans="1:27">
      <c r="A208" s="16" t="s">
        <v>185</v>
      </c>
      <c r="B208" s="16" t="s">
        <v>26</v>
      </c>
      <c r="C208" s="16" t="s">
        <v>39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</row>
    <row r="209" spans="1:27">
      <c r="A209" s="16" t="s">
        <v>185</v>
      </c>
      <c r="B209" s="16" t="s">
        <v>27</v>
      </c>
      <c r="C209" s="16" t="s">
        <v>39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</row>
    <row r="210" spans="1:27">
      <c r="A210" s="16" t="s">
        <v>185</v>
      </c>
      <c r="B210" s="16" t="s">
        <v>28</v>
      </c>
      <c r="C210" s="16" t="s">
        <v>39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</row>
    <row r="211" spans="1:27">
      <c r="A211" s="16" t="s">
        <v>185</v>
      </c>
      <c r="B211" s="16" t="s">
        <v>29</v>
      </c>
      <c r="C211" s="16" t="s">
        <v>39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</row>
    <row r="212" spans="1:27">
      <c r="A212" s="16" t="s">
        <v>185</v>
      </c>
      <c r="B212" s="16" t="s">
        <v>30</v>
      </c>
      <c r="C212" s="16" t="s">
        <v>39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</row>
    <row r="213" spans="1:27">
      <c r="A213" s="16" t="s">
        <v>185</v>
      </c>
      <c r="B213" s="16" t="s">
        <v>31</v>
      </c>
      <c r="C213" s="16" t="s">
        <v>39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</row>
    <row r="214" spans="1:27">
      <c r="A214" s="16" t="s">
        <v>185</v>
      </c>
      <c r="B214" s="16" t="s">
        <v>32</v>
      </c>
      <c r="C214" s="16" t="s">
        <v>39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</row>
    <row r="215" spans="1:27">
      <c r="A215" s="16" t="s">
        <v>185</v>
      </c>
      <c r="B215" s="16" t="s">
        <v>33</v>
      </c>
      <c r="C215" s="16" t="s">
        <v>39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</row>
    <row r="216" spans="1:27">
      <c r="A216" s="16" t="s">
        <v>185</v>
      </c>
      <c r="B216" s="16" t="s">
        <v>34</v>
      </c>
      <c r="C216" s="16" t="s">
        <v>39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</row>
    <row r="217" spans="1:27">
      <c r="A217" s="16" t="s">
        <v>185</v>
      </c>
      <c r="B217" s="16" t="s">
        <v>35</v>
      </c>
      <c r="C217" s="16" t="s">
        <v>39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FinancialSettings</vt:lpstr>
      <vt:lpstr>OptimizationSettings</vt:lpstr>
      <vt:lpstr>UtilityParameters</vt:lpstr>
      <vt:lpstr>PowerExportOptions</vt:lpstr>
      <vt:lpstr>optionsTable</vt:lpstr>
      <vt:lpstr>parameterTable</vt:lpstr>
      <vt:lpstr>EnableInvestment</vt:lpstr>
      <vt:lpstr>ContingencyParams</vt:lpstr>
      <vt:lpstr>PVInverterParameters</vt:lpstr>
      <vt:lpstr>PVInverterForcedInvest</vt:lpstr>
      <vt:lpstr>BattInverterParameters</vt:lpstr>
      <vt:lpstr>BattInverterForcedInvest</vt:lpstr>
      <vt:lpstr>PowerFlowOptions</vt:lpstr>
      <vt:lpstr>PowerFlowParams</vt:lpstr>
      <vt:lpstr>PowerFactor</vt:lpstr>
      <vt:lpstr>HeatTransOptions</vt:lpstr>
      <vt:lpstr>PowerFlowModel1Params</vt:lpstr>
      <vt:lpstr>PowerFlowModel2Params</vt:lpstr>
      <vt:lpstr>PreOptPQLimit</vt:lpstr>
      <vt:lpstr>NodeType</vt:lpstr>
      <vt:lpstr>CableLen</vt:lpstr>
      <vt:lpstr>BranchType_Cable</vt:lpstr>
      <vt:lpstr>BranchType_Transformer</vt:lpstr>
      <vt:lpstr>CableParams</vt:lpstr>
      <vt:lpstr>TransformerParams</vt:lpstr>
      <vt:lpstr>HTPipeParams</vt:lpstr>
      <vt:lpstr>LTPipeParams</vt:lpstr>
      <vt:lpstr>HTPipeLen</vt:lpstr>
      <vt:lpstr>LTPipeLen</vt:lpstr>
      <vt:lpstr>HTPipeType</vt:lpstr>
      <vt:lpstr>LTPipeType</vt:lpstr>
      <vt:lpstr>LFGenSetOPT</vt:lpstr>
      <vt:lpstr>LFGenSetEffCurves</vt:lpstr>
      <vt:lpstr>LFGenSetLoadLevels</vt:lpstr>
      <vt:lpstr>LFGenSetInvOpt</vt:lpstr>
      <vt:lpstr>DEROPT</vt:lpstr>
      <vt:lpstr>GenConstraints</vt:lpstr>
      <vt:lpstr>AmbientHourlyTemperature</vt:lpstr>
      <vt:lpstr>Beta</vt:lpstr>
      <vt:lpstr>BldgInternalAvgTemperture</vt:lpstr>
      <vt:lpstr>BldgShellWallOptions</vt:lpstr>
      <vt:lpstr>BldgShellWallChanges</vt:lpstr>
      <vt:lpstr>BldgShellRoofOptions</vt:lpstr>
      <vt:lpstr>BldgShellRoofChanges</vt:lpstr>
      <vt:lpstr>BldgShellGroundOptions</vt:lpstr>
      <vt:lpstr>BldgShellGroundChanges</vt:lpstr>
      <vt:lpstr>BldgShellWindowOptions</vt:lpstr>
      <vt:lpstr>BldgShellWindowChanges</vt:lpstr>
      <vt:lpstr>BldgShellDoorOptions</vt:lpstr>
      <vt:lpstr>BldgShellDoorChanges</vt:lpstr>
      <vt:lpstr>CentralTechInvestParameter</vt:lpstr>
      <vt:lpstr>CentralForcedInvest</vt:lpstr>
      <vt:lpstr>CoincidentHour</vt:lpstr>
      <vt:lpstr>CO2EmissionsRate</vt:lpstr>
      <vt:lpstr>COP_Electric_Abs_Refrigeration</vt:lpstr>
      <vt:lpstr>COP_Electric_Abs_Chillers</vt:lpstr>
      <vt:lpstr>DemandResponseParameters</vt:lpstr>
      <vt:lpstr>DemandResponseParametersHeating</vt:lpstr>
      <vt:lpstr>DCLParameterTable</vt:lpstr>
      <vt:lpstr>DCLDaysTable</vt:lpstr>
      <vt:lpstr>DCLValueTable</vt:lpstr>
      <vt:lpstr>dailydemandrates</vt:lpstr>
      <vt:lpstr>DGFuelLimit</vt:lpstr>
      <vt:lpstr>ElectricityStorageEVParameter</vt:lpstr>
      <vt:lpstr>Electricity_Exchange_EV</vt:lpstr>
      <vt:lpstr>ElecStorageStationaryParameter</vt:lpstr>
      <vt:lpstr>BatteryDegradationParameter</vt:lpstr>
      <vt:lpstr>ExistingBldgShellParamsNonTrans</vt:lpstr>
      <vt:lpstr>ExistingBldgShellParamsTrans</vt:lpstr>
      <vt:lpstr>ExistingBldgShellOrientation</vt:lpstr>
      <vt:lpstr>HourlyRates</vt:lpstr>
      <vt:lpstr>ElectricTierRates</vt:lpstr>
      <vt:lpstr>TOURates</vt:lpstr>
      <vt:lpstr>FlowBatteryParameter</vt:lpstr>
      <vt:lpstr>Electrolysis</vt:lpstr>
      <vt:lpstr>FeedInOptions</vt:lpstr>
      <vt:lpstr>FuelPrice</vt:lpstr>
      <vt:lpstr>FuelPriceTier</vt:lpstr>
      <vt:lpstr>GeneralTechConstrains</vt:lpstr>
      <vt:lpstr>HeatPumpParameterValue</vt:lpstr>
      <vt:lpstr>HeatStorageParameter</vt:lpstr>
      <vt:lpstr>HourlyMarginalCO2Emissions</vt:lpstr>
      <vt:lpstr>InfrastructurePar</vt:lpstr>
      <vt:lpstr>LoadInput_N1_P</vt:lpstr>
      <vt:lpstr>LoadInput_N2_P</vt:lpstr>
      <vt:lpstr>LoadInput_N3_P</vt:lpstr>
      <vt:lpstr>LoadInput_N4_P</vt:lpstr>
      <vt:lpstr>LoadInput_N5_P</vt:lpstr>
      <vt:lpstr>LoadInput_N6_P</vt:lpstr>
      <vt:lpstr>LoadInput_N7_P</vt:lpstr>
      <vt:lpstr>LoadInput_N8_P</vt:lpstr>
      <vt:lpstr>LoadInput_N9_P</vt:lpstr>
      <vt:lpstr>LoadInput_N10_P</vt:lpstr>
      <vt:lpstr>LoadInput_N11_P</vt:lpstr>
      <vt:lpstr>LoadInput_N12_P</vt:lpstr>
      <vt:lpstr>LoadInput_N13_P</vt:lpstr>
      <vt:lpstr>LoadInput_N14_P</vt:lpstr>
      <vt:lpstr>LoadInput_N15_P</vt:lpstr>
      <vt:lpstr>LoadInput_N16_P</vt:lpstr>
      <vt:lpstr>LoadInput_N17_P</vt:lpstr>
      <vt:lpstr>LoadInput_N18_P</vt:lpstr>
      <vt:lpstr>LoadInput_N19_P</vt:lpstr>
      <vt:lpstr>LoadInput_N20_P</vt:lpstr>
      <vt:lpstr>ListOfHours</vt:lpstr>
      <vt:lpstr>monthseason</vt:lpstr>
      <vt:lpstr>monthlydemandrates</vt:lpstr>
      <vt:lpstr>MonthlyFee</vt:lpstr>
      <vt:lpstr>numberOfDays</vt:lpstr>
      <vt:lpstr>PX</vt:lpstr>
      <vt:lpstr>PXTier</vt:lpstr>
      <vt:lpstr>ASSpinMarketReq</vt:lpstr>
      <vt:lpstr>ASSpinUsePrice</vt:lpstr>
      <vt:lpstr>ASSpinCapPrice</vt:lpstr>
      <vt:lpstr>ASSpinEffUtilRate</vt:lpstr>
      <vt:lpstr>ASNonSpinMarketReq</vt:lpstr>
      <vt:lpstr>ASNonSpinUsePrice</vt:lpstr>
      <vt:lpstr>ASNonSpinCapPrice</vt:lpstr>
      <vt:lpstr>ASNonSpinEffUtilRate</vt:lpstr>
      <vt:lpstr>ASRegUpMarketReq</vt:lpstr>
      <vt:lpstr>ASRegUpCapPrice</vt:lpstr>
      <vt:lpstr>ASRegUPEffUtilRate</vt:lpstr>
      <vt:lpstr>ASRegDownMarketReq</vt:lpstr>
      <vt:lpstr>ASRegDownCapPrice</vt:lpstr>
      <vt:lpstr>ASRegDownEffUtilRate</vt:lpstr>
      <vt:lpstr>StaticSwitchParameter</vt:lpstr>
      <vt:lpstr>StaticSwitchForcedInvest</vt:lpstr>
      <vt:lpstr>GeneralReliabilityParams</vt:lpstr>
      <vt:lpstr>ServiceAvailabilityIndex_UnSch</vt:lpstr>
      <vt:lpstr>ServiceAvailabilityIndex_Sch</vt:lpstr>
      <vt:lpstr>SchedulableLoadParameterTable</vt:lpstr>
      <vt:lpstr>SGIPIncentives</vt:lpstr>
      <vt:lpstr>solarInsolation</vt:lpstr>
      <vt:lpstr>SolarCollectorParameter</vt:lpstr>
      <vt:lpstr>CorrectedSolarRadiation</vt:lpstr>
      <vt:lpstr>NormalizedPVOutput</vt:lpstr>
      <vt:lpstr>MaxSpaceAvailablePVSolar</vt:lpstr>
      <vt:lpstr>SGIPOptions</vt:lpstr>
      <vt:lpstr>WindPowerNormalized</vt:lpstr>
      <vt:lpstr>WindSpeedAvg</vt:lpstr>
      <vt:lpstr>WindGeneratorPar</vt:lpstr>
      <vt:lpstr>WindGeneratorForcedInvest</vt:lpstr>
      <vt:lpstr>RunSettings</vt:lpstr>
      <vt:lpstr>SolarCostParameters</vt:lpstr>
      <vt:lpstr>StorageCostParameters</vt:lpstr>
      <vt:lpstr>EnergyConvCostParameters</vt:lpstr>
      <vt:lpstr>SolarInvestParameters</vt:lpstr>
      <vt:lpstr>StorageInvestParameters</vt:lpstr>
      <vt:lpstr>EnergyConvInvestParameters</vt:lpstr>
      <vt:lpstr>LoadCurtailParameters</vt:lpstr>
      <vt:lpstr>HydroPowerNormalized</vt:lpstr>
      <vt:lpstr>HydroGeneratorPar</vt:lpstr>
      <vt:lpstr>HydroGeneratorForcedInvest</vt:lpstr>
      <vt:lpstr>ColdStorageParameter</vt:lpstr>
      <vt:lpstr>HVACROptions</vt:lpstr>
      <vt:lpstr>NetworkOptions</vt:lpstr>
      <vt:lpstr>ASMarketOptions</vt:lpstr>
      <vt:lpstr>tariffSelection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Ravisha</cp:lastModifiedBy>
  <dcterms:created xsi:type="dcterms:W3CDTF">2014-04-30T20:46:04Z</dcterms:created>
  <dcterms:modified xsi:type="dcterms:W3CDTF">2019-09-19T22:02:11Z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