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COM\NOVAS\DeltaT Predictions\"/>
    </mc:Choice>
  </mc:AlternateContent>
  <bookViews>
    <workbookView xWindow="240" yWindow="375" windowWidth="18915" windowHeight="12045"/>
  </bookViews>
  <sheets>
    <sheet name="DeltaT Analysis 24th October 15" sheetId="1" r:id="rId1"/>
  </sheets>
  <definedNames>
    <definedName name="CoefC">'DeltaT Analysis 24th October 15'!$I$9</definedName>
    <definedName name="CoefX">'DeltaT Analysis 24th October 15'!$I$8</definedName>
    <definedName name="CoefX2">'DeltaT Analysis 24th October 15'!$I$7</definedName>
  </definedNames>
  <calcPr calcId="162913"/>
</workbook>
</file>

<file path=xl/calcChain.xml><?xml version="1.0" encoding="utf-8"?>
<calcChain xmlns="http://schemas.openxmlformats.org/spreadsheetml/2006/main">
  <c r="E53" i="1" l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C37" i="1"/>
  <c r="C38" i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C45" i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45" i="1"/>
  <c r="F45" i="1" s="1"/>
  <c r="C31" i="1"/>
  <c r="E44" i="1"/>
  <c r="F44" i="1" s="1"/>
  <c r="E52" i="1"/>
  <c r="F52" i="1" s="1"/>
  <c r="E38" i="1"/>
  <c r="F38" i="1" s="1"/>
  <c r="E37" i="1"/>
  <c r="F37" i="1" s="1"/>
  <c r="E36" i="1"/>
  <c r="F36" i="1" s="1"/>
  <c r="I14" i="1" l="1"/>
  <c r="I13" i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E31" i="1"/>
  <c r="F31" i="1" s="1"/>
  <c r="C3" i="1" l="1"/>
  <c r="E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C10" i="1"/>
  <c r="E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" i="1"/>
  <c r="E2" i="1" s="1"/>
  <c r="F2" i="1" s="1"/>
  <c r="F10" i="1" l="1"/>
  <c r="F9" i="1"/>
  <c r="F3" i="1"/>
  <c r="I12" i="1" s="1"/>
</calcChain>
</file>

<file path=xl/sharedStrings.xml><?xml version="1.0" encoding="utf-8"?>
<sst xmlns="http://schemas.openxmlformats.org/spreadsheetml/2006/main" count="19" uniqueCount="19">
  <si>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</si>
  <si>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</si>
  <si>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</si>
  <si>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</si>
  <si>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</si>
  <si>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</si>
  <si>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</si>
  <si>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</si>
  <si>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</si>
  <si>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</si>
  <si>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</si>
  <si>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</si>
  <si>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</si>
  <si>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</si>
  <si>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</si>
  <si>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 xml:space="preserve">Data from: Historic values: http://maia.usno.navy.mil/ser7/deltat.data Predictions: http://maia.usno.navy.mil/ser7/deltat.preds </t>
  </si>
  <si>
    <t>Actual</t>
  </si>
  <si>
    <t>Predicted</t>
  </si>
  <si>
    <t>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</si>
</sst>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#,##0.00000000" sourceLinked="0"/>
            </c:trendlineLbl>
          </c:trendline>
          <c:xVal>
            <c:numRef>
              <c:f>'DeltaT Analysis 24th October 15'!$C$2:$C$63</c:f>
              <c:numCache>
                <c:formatCode>0.00</c:formatCode>
                <c:ptCount val="6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2016</c:v>
                </c:pt>
                <c:pt idx="52">
                  <c:v>2016.25</c:v>
                </c:pt>
                <c:pt idx="53">
                  <c:v>2016.5</c:v>
                </c:pt>
                <c:pt idx="54">
                  <c:v>2016.75</c:v>
                </c:pt>
                <c:pt idx="55">
                  <c:v>2017</c:v>
                </c:pt>
                <c:pt idx="56">
                  <c:v>2017.25</c:v>
                </c:pt>
                <c:pt idx="57">
                  <c:v>2017.5</c:v>
                </c:pt>
                <c:pt idx="58">
                  <c:v>2017.75</c:v>
                </c:pt>
                <c:pt idx="59">
                  <c:v>2018</c:v>
                </c:pt>
                <c:pt idx="60">
                  <c:v>2018.25</c:v>
                </c:pt>
                <c:pt idx="61">
                  <c:v>2018.5</c:v>
                </c:pt>
              </c:numCache>
            </c:numRef>
          </c:xVal>
          <c:yVal>
            <c:numRef>
              <c:f>'DeltaT Analysis 24th October 15'!$D$2:$D$63</c:f>
              <c:numCache>
                <c:formatCode>0.0000</c:formatCode>
                <c:ptCount val="6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>
                  <c:v>68.11</c:v>
                </c:pt>
                <c:pt idx="52">
                  <c:v>68.2</c:v>
                </c:pt>
                <c:pt idx="53">
                  <c:v>68.400000000000006</c:v>
                </c:pt>
                <c:pt idx="54">
                  <c:v>68.5</c:v>
                </c:pt>
                <c:pt idx="55">
                  <c:v>68.599999999999994</c:v>
                </c:pt>
                <c:pt idx="56">
                  <c:v>68.8</c:v>
                </c:pt>
                <c:pt idx="57">
                  <c:v>68.900000000000006</c:v>
                </c:pt>
                <c:pt idx="58">
                  <c:v>69</c:v>
                </c:pt>
                <c:pt idx="59">
                  <c:v>69.099999999999994</c:v>
                </c:pt>
                <c:pt idx="60">
                  <c:v>69.2</c:v>
                </c:pt>
                <c:pt idx="61">
                  <c:v>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311726</xdr:colOff>
      <xdr:row>1</xdr:row>
      <xdr:rowOff>128155</xdr:rowOff>
    </xdr:from>
    <xdr:to>
      <xdr:col>22</xdr:col>
      <xdr:colOff>428625</xdr:colOff>
      <xdr:row>34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22" zoomScaleNormal="100" workbookViewId="0">
      <selection activeCell="I36" sqref="I3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6" width="9.140625" style="6"/>
    <col min="7" max="7" width="4.42578125" customWidth="1"/>
    <col min="8" max="8" width="10.7109375" customWidth="1"/>
    <col min="9" max="9" width="13.42578125" customWidth="1"/>
    <col min="10" max="10" width="12.28515625" customWidth="1"/>
  </cols>
  <sheetData>
    <row r="1" spans="1:9" x14ac:dyDescent="0.25">
      <c r="A1" s="26" t="s">
        <v>2</v>
      </c>
      <c r="B1" s="26" t="s">
        <v>3</v>
      </c>
      <c r="C1" s="30" t="s">
        <v>4</v>
      </c>
      <c r="D1" s="29" t="s">
        <v>0</v>
      </c>
      <c r="E1" s="29" t="s">
        <v>1</v>
      </c>
      <c r="F1" s="30" t="s">
        <v>10</v>
      </c>
    </row>
    <row r="2" spans="1:9" x14ac:dyDescent="0.25">
      <c r="A2">
        <v>2011</v>
      </c>
      <c r="B2">
        <v>8</v>
      </c>
      <c r="C2" s="9">
        <f>A2+(B2-1)/12</f>
        <v>2011.5833333333333</v>
      </c>
      <c r="D2" s="8">
        <v>66.475099999999998</v>
      </c>
      <c r="E2" s="8">
        <f t="shared" ref="E2:E71" si="0">(CoefX2*C2*C2)+(CoefX*C2) +CoefC</f>
        <v>66.493523849727353</v>
      </c>
      <c r="F2" s="9">
        <f>D2-E2</f>
        <v>-1.8423849727355446E-2</v>
      </c>
    </row>
    <row r="3" spans="1:9" x14ac:dyDescent="0.25">
      <c r="A3">
        <v>2011</v>
      </c>
      <c r="B3">
        <v>9</v>
      </c>
      <c r="C3" s="9">
        <f>A3+(B3-1)/12</f>
        <v>2011.6666666666667</v>
      </c>
      <c r="D3" s="8">
        <v>66.482900000000001</v>
      </c>
      <c r="E3" s="8">
        <f t="shared" si="0"/>
        <v>66.516972382218228</v>
      </c>
      <c r="F3" s="9">
        <f t="shared" ref="F3:F71" si="1">D3-E3</f>
        <v>-3.4072382218226949E-2</v>
      </c>
      <c r="G3" s="5"/>
    </row>
    <row r="4" spans="1:9" x14ac:dyDescent="0.25">
      <c r="A4">
        <v>2011</v>
      </c>
      <c r="B4">
        <v>10</v>
      </c>
      <c r="C4" s="9">
        <f>A4+(B4-1)/12</f>
        <v>2011.75</v>
      </c>
      <c r="D4" s="8">
        <v>66.505600000000001</v>
      </c>
      <c r="E4" s="8">
        <f t="shared" si="0"/>
        <v>66.54069902250194</v>
      </c>
      <c r="F4" s="9">
        <f t="shared" si="1"/>
        <v>-3.5099022501938748E-2</v>
      </c>
      <c r="G4" s="5"/>
    </row>
    <row r="5" spans="1:9" x14ac:dyDescent="0.25">
      <c r="A5">
        <v>2011</v>
      </c>
      <c r="B5">
        <v>11</v>
      </c>
      <c r="C5" s="9">
        <f>A5+(B5-1)/12</f>
        <v>2011.8333333333333</v>
      </c>
      <c r="D5" s="8">
        <v>66.538300000000007</v>
      </c>
      <c r="E5" s="8">
        <f t="shared" si="0"/>
        <v>66.564703770549386</v>
      </c>
      <c r="F5" s="9">
        <f t="shared" si="1"/>
        <v>-2.6403770549379146E-2</v>
      </c>
      <c r="G5" s="5"/>
    </row>
    <row r="6" spans="1:9" x14ac:dyDescent="0.25">
      <c r="A6">
        <v>2011</v>
      </c>
      <c r="B6">
        <v>12</v>
      </c>
      <c r="C6" s="9">
        <f>A6+(B6-1)/12</f>
        <v>2011.9166666666667</v>
      </c>
      <c r="D6" s="8">
        <v>66.570599999999999</v>
      </c>
      <c r="E6" s="8">
        <f t="shared" si="0"/>
        <v>66.588986626375117</v>
      </c>
      <c r="F6" s="9">
        <f t="shared" si="1"/>
        <v>-1.8386626375118453E-2</v>
      </c>
      <c r="H6" s="3" t="s">
        <v>6</v>
      </c>
      <c r="I6" s="4" t="s">
        <v>5</v>
      </c>
    </row>
    <row r="7" spans="1:9" x14ac:dyDescent="0.25">
      <c r="A7">
        <v>2012</v>
      </c>
      <c r="B7">
        <v>1</v>
      </c>
      <c r="C7" s="9">
        <f>A7+(B7-1)/12</f>
        <v>2012</v>
      </c>
      <c r="D7" s="8">
        <v>66.602999999999994</v>
      </c>
      <c r="E7" s="8">
        <f t="shared" si="0"/>
        <v>66.613547590008238</v>
      </c>
      <c r="F7" s="9">
        <f t="shared" si="1"/>
        <v>-1.0547590008243901E-2</v>
      </c>
      <c r="H7" s="1" t="s">
        <v>8</v>
      </c>
      <c r="I7" s="17">
        <v>2.0023760000000002E-2</v>
      </c>
    </row>
    <row r="8" spans="1:9" x14ac:dyDescent="0.25">
      <c r="A8">
        <v>2012</v>
      </c>
      <c r="B8">
        <v>2</v>
      </c>
      <c r="C8" s="9">
        <f>A8+(B8-1)/12</f>
        <v>2012.0833333333333</v>
      </c>
      <c r="D8" s="8">
        <v>66.634</v>
      </c>
      <c r="E8" s="8">
        <f t="shared" si="0"/>
        <v>66.638386661375989</v>
      </c>
      <c r="F8" s="9">
        <f t="shared" si="1"/>
        <v>-4.3866613759888651E-3</v>
      </c>
      <c r="H8" s="1" t="s">
        <v>7</v>
      </c>
      <c r="I8" s="18">
        <v>-80.279210030000002</v>
      </c>
    </row>
    <row r="9" spans="1:9" x14ac:dyDescent="0.25">
      <c r="A9">
        <v>2012</v>
      </c>
      <c r="B9">
        <v>3</v>
      </c>
      <c r="C9" s="9">
        <f>A9+(B9-1)/12</f>
        <v>2012.1666666666667</v>
      </c>
      <c r="D9" s="8">
        <v>66.656899999999993</v>
      </c>
      <c r="E9" s="8">
        <f t="shared" si="0"/>
        <v>66.66350384055113</v>
      </c>
      <c r="F9" s="9">
        <f t="shared" si="1"/>
        <v>-6.6038405511363862E-3</v>
      </c>
      <c r="H9" s="2" t="s">
        <v>9</v>
      </c>
      <c r="I9" s="19">
        <v>80529.320226509997</v>
      </c>
    </row>
    <row r="10" spans="1:9" x14ac:dyDescent="0.25">
      <c r="A10">
        <v>2012</v>
      </c>
      <c r="B10">
        <v>4</v>
      </c>
      <c r="C10" s="9">
        <f>A10+(B10-1)/12</f>
        <v>2012.25</v>
      </c>
      <c r="D10" s="8">
        <v>66.692499999999995</v>
      </c>
      <c r="E10" s="8">
        <f t="shared" si="0"/>
        <v>66.688899127519107</v>
      </c>
      <c r="F10" s="9">
        <f t="shared" si="1"/>
        <v>3.6008724808880288E-3</v>
      </c>
    </row>
    <row r="11" spans="1:9" x14ac:dyDescent="0.25">
      <c r="A11">
        <v>2012</v>
      </c>
      <c r="B11">
        <v>5</v>
      </c>
      <c r="C11" s="9">
        <f>A11+(B11-1)/12</f>
        <v>2012.3333333333333</v>
      </c>
      <c r="D11" s="8">
        <v>66.728899999999996</v>
      </c>
      <c r="E11" s="8">
        <f t="shared" si="0"/>
        <v>66.714572522221715</v>
      </c>
      <c r="F11" s="9">
        <f t="shared" si="1"/>
        <v>1.4327477778280695E-2</v>
      </c>
      <c r="H11" s="27" t="s">
        <v>11</v>
      </c>
      <c r="I11" s="28"/>
    </row>
    <row r="12" spans="1:9" x14ac:dyDescent="0.25">
      <c r="A12">
        <v>2012</v>
      </c>
      <c r="B12">
        <v>6</v>
      </c>
      <c r="C12" s="9">
        <f>A12+(B12-1)/12</f>
        <v>2012.4166666666667</v>
      </c>
      <c r="D12" s="8">
        <v>66.757900000000006</v>
      </c>
      <c r="E12" s="8">
        <f t="shared" si="0"/>
        <v>66.740524024717161</v>
      </c>
      <c r="F12" s="9">
        <f t="shared" si="1"/>
        <v>1.7375975282845957E-2</v>
      </c>
      <c r="G12" s="20"/>
      <c r="H12" s="21" t="s">
        <v>16</v>
      </c>
      <c r="I12" s="16">
        <f>_xlfn.STDEV.P(F2:F52)</f>
        <v>2.2341693472918412E-2</v>
      </c>
    </row>
    <row r="13" spans="1:9" x14ac:dyDescent="0.25">
      <c r="A13">
        <v>2012</v>
      </c>
      <c r="B13">
        <v>7</v>
      </c>
      <c r="C13" s="9">
        <f>A13+(B13-1)/12</f>
        <v>2012.5</v>
      </c>
      <c r="D13" s="8">
        <v>66.770799999999994</v>
      </c>
      <c r="E13" s="8">
        <f t="shared" si="0"/>
        <v>66.766753635005443</v>
      </c>
      <c r="F13" s="9">
        <f t="shared" si="1"/>
        <v>4.0463649945507996E-3</v>
      </c>
      <c r="G13" s="20"/>
      <c r="H13" s="22" t="s">
        <v>17</v>
      </c>
      <c r="I13" s="24">
        <f>_xlfn.STDEV.P(F53:F63)</f>
        <v>4.5903267738585316E-2</v>
      </c>
    </row>
    <row r="14" spans="1:9" x14ac:dyDescent="0.25">
      <c r="A14">
        <v>2012</v>
      </c>
      <c r="B14">
        <v>8</v>
      </c>
      <c r="C14" s="9">
        <f>A14+(B14-1)/12</f>
        <v>2012.5833333333333</v>
      </c>
      <c r="D14" s="8">
        <v>66.774000000000001</v>
      </c>
      <c r="E14" s="8">
        <f t="shared" si="0"/>
        <v>66.79326135305746</v>
      </c>
      <c r="F14" s="9">
        <f t="shared" si="1"/>
        <v>-1.9261353057459019E-2</v>
      </c>
      <c r="G14" s="20"/>
      <c r="H14" s="23" t="s">
        <v>18</v>
      </c>
      <c r="I14" s="25">
        <f>_xlfn.STDEV.P(F64:F89)</f>
        <v>0.49150032295199597</v>
      </c>
    </row>
    <row r="15" spans="1:9" x14ac:dyDescent="0.25">
      <c r="A15">
        <v>2012</v>
      </c>
      <c r="B15">
        <v>9</v>
      </c>
      <c r="C15" s="9">
        <f>A15+(B15-1)/12</f>
        <v>2012.6666666666667</v>
      </c>
      <c r="D15" s="8">
        <v>66.784599999999998</v>
      </c>
      <c r="E15" s="8">
        <f t="shared" si="0"/>
        <v>66.820047178902314</v>
      </c>
      <c r="F15" s="9">
        <f t="shared" si="1"/>
        <v>-3.5447178902316523E-2</v>
      </c>
    </row>
    <row r="16" spans="1:9" x14ac:dyDescent="0.25">
      <c r="A16">
        <v>2012</v>
      </c>
      <c r="B16">
        <v>10</v>
      </c>
      <c r="C16" s="9">
        <f>A16+(B16-1)/12</f>
        <v>2012.75</v>
      </c>
      <c r="D16" s="8">
        <v>66.810299999999998</v>
      </c>
      <c r="E16" s="8">
        <f t="shared" si="0"/>
        <v>66.84711111249635</v>
      </c>
      <c r="F16" s="9">
        <f t="shared" si="1"/>
        <v>-3.6811112496351939E-2</v>
      </c>
    </row>
    <row r="17" spans="1:7" x14ac:dyDescent="0.25">
      <c r="A17">
        <v>2012</v>
      </c>
      <c r="B17">
        <v>11</v>
      </c>
      <c r="C17" s="9">
        <f>A17+(B17-1)/12</f>
        <v>2012.8333333333333</v>
      </c>
      <c r="D17" s="8">
        <v>66.84</v>
      </c>
      <c r="E17" s="8">
        <f t="shared" si="0"/>
        <v>66.874453153897775</v>
      </c>
      <c r="F17" s="9">
        <f t="shared" si="1"/>
        <v>-3.4453153897771926E-2</v>
      </c>
      <c r="G17" s="5"/>
    </row>
    <row r="18" spans="1:7" x14ac:dyDescent="0.25">
      <c r="A18">
        <v>2012</v>
      </c>
      <c r="B18">
        <v>12</v>
      </c>
      <c r="C18" s="9">
        <f>A18+(B18-1)/12</f>
        <v>2012.9166666666667</v>
      </c>
      <c r="D18" s="8">
        <v>66.877899999999997</v>
      </c>
      <c r="E18" s="8">
        <f t="shared" si="0"/>
        <v>66.902073303062934</v>
      </c>
      <c r="F18" s="9">
        <f t="shared" si="1"/>
        <v>-2.4173303062937634E-2</v>
      </c>
      <c r="G18" s="5"/>
    </row>
    <row r="19" spans="1:7" x14ac:dyDescent="0.25">
      <c r="A19">
        <v>2013</v>
      </c>
      <c r="B19">
        <v>1</v>
      </c>
      <c r="C19" s="9">
        <f>A19+(B19-1)/12</f>
        <v>2013</v>
      </c>
      <c r="D19" s="8">
        <v>66.906899999999993</v>
      </c>
      <c r="E19" s="8">
        <f t="shared" si="0"/>
        <v>66.929971559991827</v>
      </c>
      <c r="F19" s="9">
        <f t="shared" si="1"/>
        <v>-2.3071559991834079E-2</v>
      </c>
      <c r="G19" s="5"/>
    </row>
    <row r="20" spans="1:7" x14ac:dyDescent="0.25">
      <c r="A20">
        <v>2013</v>
      </c>
      <c r="B20">
        <v>2</v>
      </c>
      <c r="C20" s="9">
        <f>A20+(B20-1)/12</f>
        <v>2013.0833333333333</v>
      </c>
      <c r="D20" s="8">
        <v>66.944299999999998</v>
      </c>
      <c r="E20" s="8">
        <f t="shared" si="0"/>
        <v>66.95814792472811</v>
      </c>
      <c r="F20" s="9">
        <f t="shared" si="1"/>
        <v>-1.3847924728111138E-2</v>
      </c>
      <c r="G20" s="5"/>
    </row>
    <row r="21" spans="1:7" x14ac:dyDescent="0.25">
      <c r="A21">
        <v>2013</v>
      </c>
      <c r="B21">
        <v>3</v>
      </c>
      <c r="C21" s="9">
        <f>A21+(B21-1)/12</f>
        <v>2013.1666666666667</v>
      </c>
      <c r="D21" s="8">
        <v>66.976299999999995</v>
      </c>
      <c r="E21" s="8">
        <f t="shared" si="0"/>
        <v>66.986602397242677</v>
      </c>
      <c r="F21" s="9">
        <f t="shared" si="1"/>
        <v>-1.0302397242682559E-2</v>
      </c>
      <c r="G21" s="5"/>
    </row>
    <row r="22" spans="1:7" x14ac:dyDescent="0.25">
      <c r="A22">
        <v>2013</v>
      </c>
      <c r="B22">
        <v>4</v>
      </c>
      <c r="C22" s="9">
        <f>A22+(B22-1)/12</f>
        <v>2013.25</v>
      </c>
      <c r="D22" s="7">
        <v>67.025800000000004</v>
      </c>
      <c r="E22" s="7">
        <f t="shared" si="0"/>
        <v>67.015334977506427</v>
      </c>
      <c r="F22" s="9">
        <f t="shared" si="1"/>
        <v>1.0465022493576726E-2</v>
      </c>
      <c r="G22" s="5"/>
    </row>
    <row r="23" spans="1:7" x14ac:dyDescent="0.25">
      <c r="A23">
        <v>2013</v>
      </c>
      <c r="B23">
        <v>5</v>
      </c>
      <c r="C23" s="9">
        <f>A23+(B23-1)/12</f>
        <v>2013.3333333333333</v>
      </c>
      <c r="D23" s="7">
        <v>67.071600000000004</v>
      </c>
      <c r="E23" s="7">
        <f t="shared" ref="E23:E31" si="2">(CoefX2*C23*C23)+(CoefX*C23) +CoefC</f>
        <v>67.044345665577566</v>
      </c>
      <c r="F23" s="9">
        <f t="shared" ref="F23:F31" si="3">D23-E23</f>
        <v>2.725433442243741E-2</v>
      </c>
      <c r="G23" s="5"/>
    </row>
    <row r="24" spans="1:7" x14ac:dyDescent="0.25">
      <c r="A24">
        <v>2013</v>
      </c>
      <c r="B24">
        <v>6</v>
      </c>
      <c r="C24" s="9">
        <f>A24+(B24-1)/12</f>
        <v>2013.4166666666667</v>
      </c>
      <c r="D24" s="7">
        <v>67.11</v>
      </c>
      <c r="E24" s="7">
        <f t="shared" si="2"/>
        <v>67.073634461368783</v>
      </c>
      <c r="F24" s="9">
        <f t="shared" si="3"/>
        <v>3.6365538631216054E-2</v>
      </c>
      <c r="G24" s="5"/>
    </row>
    <row r="25" spans="1:7" x14ac:dyDescent="0.25">
      <c r="A25">
        <v>2013</v>
      </c>
      <c r="B25">
        <v>7</v>
      </c>
      <c r="C25" s="9">
        <f>A25+(B25-1)/12</f>
        <v>2013.5</v>
      </c>
      <c r="D25" s="7">
        <v>67.126599999999996</v>
      </c>
      <c r="E25" s="7">
        <f t="shared" si="2"/>
        <v>67.103201364996494</v>
      </c>
      <c r="F25" s="9">
        <f t="shared" si="3"/>
        <v>2.3398635003502477E-2</v>
      </c>
      <c r="G25" s="5"/>
    </row>
    <row r="26" spans="1:7" x14ac:dyDescent="0.25">
      <c r="A26">
        <v>2013</v>
      </c>
      <c r="B26">
        <v>8</v>
      </c>
      <c r="C26" s="9">
        <f>A26+(B26-1)/12</f>
        <v>2013.5833333333333</v>
      </c>
      <c r="D26" s="7">
        <v>67.133099999999999</v>
      </c>
      <c r="E26" s="7">
        <f t="shared" si="2"/>
        <v>67.133046376373386</v>
      </c>
      <c r="F26" s="9">
        <f t="shared" si="3"/>
        <v>5.3623626612875341E-5</v>
      </c>
      <c r="G26" s="5"/>
    </row>
    <row r="27" spans="1:7" x14ac:dyDescent="0.25">
      <c r="A27">
        <v>2013</v>
      </c>
      <c r="B27">
        <v>9</v>
      </c>
      <c r="C27" s="9">
        <f>A27+(B27-1)/12</f>
        <v>2013.6666666666667</v>
      </c>
      <c r="D27" s="7">
        <v>67.145799999999994</v>
      </c>
      <c r="E27" s="7">
        <f t="shared" si="2"/>
        <v>67.163169495557668</v>
      </c>
      <c r="F27" s="9">
        <f t="shared" si="3"/>
        <v>-1.7369495557673531E-2</v>
      </c>
      <c r="G27" s="5"/>
    </row>
    <row r="28" spans="1:7" x14ac:dyDescent="0.25">
      <c r="A28">
        <v>2013</v>
      </c>
      <c r="B28">
        <v>10</v>
      </c>
      <c r="C28" s="9">
        <f>A28+(B28-1)/12</f>
        <v>2013.75</v>
      </c>
      <c r="D28" s="7">
        <v>67.171700000000001</v>
      </c>
      <c r="E28" s="7">
        <f t="shared" si="2"/>
        <v>67.193570722505683</v>
      </c>
      <c r="F28" s="9">
        <f t="shared" si="3"/>
        <v>-2.1870722505681783E-2</v>
      </c>
      <c r="G28" s="5"/>
    </row>
    <row r="29" spans="1:7" x14ac:dyDescent="0.25">
      <c r="A29">
        <v>2013</v>
      </c>
      <c r="B29">
        <v>11</v>
      </c>
      <c r="C29" s="9">
        <f>A29+(B29-1)/12</f>
        <v>2013.8333333333333</v>
      </c>
      <c r="D29" s="7">
        <v>67.209100000000007</v>
      </c>
      <c r="E29" s="7">
        <f t="shared" si="2"/>
        <v>67.22425005720288</v>
      </c>
      <c r="F29" s="9">
        <f t="shared" si="3"/>
        <v>-1.5150057202873768E-2</v>
      </c>
      <c r="G29" s="5"/>
    </row>
    <row r="30" spans="1:7" x14ac:dyDescent="0.25">
      <c r="A30">
        <v>2013</v>
      </c>
      <c r="B30">
        <v>12</v>
      </c>
      <c r="C30" s="9">
        <f>A30+(B30-1)/12</f>
        <v>2013.9166666666667</v>
      </c>
      <c r="D30" s="7">
        <v>67.245999999999995</v>
      </c>
      <c r="E30" s="7">
        <f t="shared" si="2"/>
        <v>67.255207499722019</v>
      </c>
      <c r="F30" s="9">
        <f t="shared" si="3"/>
        <v>-9.2074997220237265E-3</v>
      </c>
      <c r="G30" s="5"/>
    </row>
    <row r="31" spans="1:7" x14ac:dyDescent="0.25">
      <c r="A31">
        <v>2014</v>
      </c>
      <c r="B31">
        <v>1</v>
      </c>
      <c r="C31" s="9">
        <f>A31+(B31-1)/12</f>
        <v>2014</v>
      </c>
      <c r="D31" s="7">
        <v>67.281000000000006</v>
      </c>
      <c r="E31" s="7">
        <f t="shared" si="2"/>
        <v>67.286443050004891</v>
      </c>
      <c r="F31" s="9">
        <f t="shared" si="3"/>
        <v>-5.4430500048852082E-3</v>
      </c>
      <c r="G31" s="5"/>
    </row>
    <row r="32" spans="1:7" x14ac:dyDescent="0.25">
      <c r="A32">
        <v>2014</v>
      </c>
      <c r="B32">
        <v>2</v>
      </c>
      <c r="C32" s="9">
        <f>A32+(B32-1)/12</f>
        <v>2014.0833333333333</v>
      </c>
      <c r="D32" s="7">
        <v>67.313599999999994</v>
      </c>
      <c r="E32" s="7">
        <f t="shared" ref="E32" si="4">(CoefX2*C32*C32)+(CoefX*C32) +CoefC</f>
        <v>67.317956708051497</v>
      </c>
      <c r="F32" s="9">
        <f t="shared" ref="F32" si="5">D32-E32</f>
        <v>-4.356708051503233E-3</v>
      </c>
      <c r="G32" s="5"/>
    </row>
    <row r="33" spans="1:11" x14ac:dyDescent="0.25">
      <c r="A33">
        <v>2014</v>
      </c>
      <c r="B33">
        <v>3</v>
      </c>
      <c r="C33" s="9">
        <f>A33+(B33-1)/12</f>
        <v>2014.1666666666667</v>
      </c>
      <c r="D33" s="7">
        <v>67.345699999999994</v>
      </c>
      <c r="E33" s="7">
        <f t="shared" ref="E33:E52" si="6">(CoefX2*C33*C33)+(CoefX*C33) +CoefC</f>
        <v>67.349748473890941</v>
      </c>
      <c r="F33" s="9">
        <f t="shared" ref="F33:F52" si="7">D33-E33</f>
        <v>-4.0484738909469797E-3</v>
      </c>
      <c r="G33" s="5"/>
    </row>
    <row r="34" spans="1:11" x14ac:dyDescent="0.25">
      <c r="A34">
        <v>2014</v>
      </c>
      <c r="B34">
        <v>4</v>
      </c>
      <c r="C34" s="9">
        <f>A34+(B34-1)/12</f>
        <v>2014.25</v>
      </c>
      <c r="D34" s="7">
        <v>67.388999999999996</v>
      </c>
      <c r="E34" s="7">
        <f t="shared" si="6"/>
        <v>67.38181834750867</v>
      </c>
      <c r="F34" s="9">
        <f t="shared" si="7"/>
        <v>7.1816524913259627E-3</v>
      </c>
      <c r="G34" s="5"/>
    </row>
    <row r="35" spans="1:11" x14ac:dyDescent="0.25">
      <c r="A35">
        <v>2014</v>
      </c>
      <c r="B35">
        <v>5</v>
      </c>
      <c r="C35" s="9">
        <f>A35+(B35-1)/12</f>
        <v>2014.3333333333333</v>
      </c>
      <c r="D35" s="7">
        <v>67.431799999999996</v>
      </c>
      <c r="E35" s="7">
        <f t="shared" si="6"/>
        <v>67.414166328875581</v>
      </c>
      <c r="F35" s="9">
        <f t="shared" si="7"/>
        <v>1.7633671124414718E-2</v>
      </c>
      <c r="G35" s="5"/>
    </row>
    <row r="36" spans="1:11" x14ac:dyDescent="0.25">
      <c r="A36">
        <v>2014</v>
      </c>
      <c r="B36">
        <v>6</v>
      </c>
      <c r="C36" s="9">
        <f>A36+(B36-1)/12</f>
        <v>2014.4166666666667</v>
      </c>
      <c r="D36" s="7">
        <v>67.4666</v>
      </c>
      <c r="E36" s="7">
        <f t="shared" si="6"/>
        <v>67.446792418049881</v>
      </c>
      <c r="F36" s="9">
        <f t="shared" si="7"/>
        <v>1.9807581950118447E-2</v>
      </c>
      <c r="G36" s="5"/>
    </row>
    <row r="37" spans="1:11" x14ac:dyDescent="0.25">
      <c r="A37">
        <v>2014</v>
      </c>
      <c r="B37">
        <v>7</v>
      </c>
      <c r="C37" s="9">
        <f>A37+(B37-1)/12</f>
        <v>2014.5</v>
      </c>
      <c r="D37" s="7">
        <v>67.485799999999998</v>
      </c>
      <c r="E37" s="7">
        <f t="shared" si="6"/>
        <v>67.479696614987915</v>
      </c>
      <c r="F37" s="9">
        <f t="shared" si="7"/>
        <v>6.1033850120821853E-3</v>
      </c>
      <c r="G37" s="5"/>
    </row>
    <row r="38" spans="1:11" x14ac:dyDescent="0.25">
      <c r="A38">
        <v>2014</v>
      </c>
      <c r="B38">
        <v>8</v>
      </c>
      <c r="C38" s="9">
        <f>A38+(B38-1)/12</f>
        <v>2014.5833333333333</v>
      </c>
      <c r="D38" s="7">
        <v>67.498900000000006</v>
      </c>
      <c r="E38" s="7">
        <f t="shared" si="6"/>
        <v>67.512878919718787</v>
      </c>
      <c r="F38" s="9">
        <f t="shared" si="7"/>
        <v>-1.3978919718780958E-2</v>
      </c>
      <c r="H38" s="5" t="s">
        <v>15</v>
      </c>
    </row>
    <row r="39" spans="1:11" x14ac:dyDescent="0.25">
      <c r="A39">
        <v>2014</v>
      </c>
      <c r="B39">
        <v>9</v>
      </c>
      <c r="C39" s="9">
        <f>A39+(B39-1)/12</f>
        <v>2014.6666666666667</v>
      </c>
      <c r="D39" s="7">
        <v>67.511099999999999</v>
      </c>
      <c r="E39" s="7">
        <f t="shared" si="6"/>
        <v>67.546339332227944</v>
      </c>
      <c r="F39" s="9">
        <f t="shared" si="7"/>
        <v>-3.5239332227945397E-2</v>
      </c>
      <c r="H39" s="5"/>
    </row>
    <row r="40" spans="1:11" x14ac:dyDescent="0.25">
      <c r="A40">
        <v>2014</v>
      </c>
      <c r="B40">
        <v>10</v>
      </c>
      <c r="C40" s="9">
        <f>A40+(B40-1)/12</f>
        <v>2014.75</v>
      </c>
      <c r="D40" s="7">
        <v>67.535300000000007</v>
      </c>
      <c r="E40" s="7">
        <f t="shared" si="6"/>
        <v>67.580077852486284</v>
      </c>
      <c r="F40" s="9">
        <f t="shared" si="7"/>
        <v>-4.477785248627697E-2</v>
      </c>
      <c r="H40" s="7" t="s">
        <v>12</v>
      </c>
      <c r="I40" s="7"/>
      <c r="J40" s="7"/>
      <c r="K40" s="7"/>
    </row>
    <row r="41" spans="1:11" x14ac:dyDescent="0.25">
      <c r="A41">
        <v>2014</v>
      </c>
      <c r="B41">
        <v>11</v>
      </c>
      <c r="C41" s="9">
        <f>A41+(B41-1)/12</f>
        <v>2014.8333333333333</v>
      </c>
      <c r="D41" s="7">
        <v>67.571100000000001</v>
      </c>
      <c r="E41" s="7">
        <f t="shared" si="6"/>
        <v>67.614094480552012</v>
      </c>
      <c r="F41" s="9">
        <f t="shared" si="7"/>
        <v>-4.2994480552010828E-2</v>
      </c>
      <c r="H41" s="13" t="s">
        <v>13</v>
      </c>
      <c r="I41" s="13"/>
      <c r="J41" s="13"/>
      <c r="K41" s="13"/>
    </row>
    <row r="42" spans="1:11" x14ac:dyDescent="0.25">
      <c r="A42">
        <v>2014</v>
      </c>
      <c r="B42">
        <v>12</v>
      </c>
      <c r="C42" s="9">
        <f>A42+(B42-1)/12</f>
        <v>2014.9166666666667</v>
      </c>
      <c r="D42" s="7">
        <v>67.606999999999999</v>
      </c>
      <c r="E42" s="7">
        <f t="shared" si="6"/>
        <v>67.648389216396026</v>
      </c>
      <c r="F42" s="9">
        <f t="shared" si="7"/>
        <v>-4.1389216396026995E-2</v>
      </c>
      <c r="H42" s="10" t="s">
        <v>14</v>
      </c>
      <c r="I42" s="10"/>
      <c r="J42" s="10"/>
      <c r="K42" s="10"/>
    </row>
    <row r="43" spans="1:11" x14ac:dyDescent="0.25">
      <c r="A43">
        <v>2015</v>
      </c>
      <c r="B43">
        <v>1</v>
      </c>
      <c r="C43" s="9">
        <f>A43+(B43-1)/12</f>
        <v>2015</v>
      </c>
      <c r="D43" s="7">
        <v>67.643900000000002</v>
      </c>
      <c r="E43" s="7">
        <f t="shared" si="6"/>
        <v>67.682962059989222</v>
      </c>
      <c r="F43" s="9">
        <f t="shared" si="7"/>
        <v>-3.9062059989220188E-2</v>
      </c>
      <c r="G43" s="5"/>
    </row>
    <row r="44" spans="1:11" x14ac:dyDescent="0.25">
      <c r="A44">
        <v>2015</v>
      </c>
      <c r="B44">
        <v>2</v>
      </c>
      <c r="C44" s="9">
        <f>A44+(B44-1)/12</f>
        <v>2015.0833333333333</v>
      </c>
      <c r="D44" s="7">
        <v>67.676500000000004</v>
      </c>
      <c r="E44" s="7">
        <f t="shared" si="6"/>
        <v>67.71781301140436</v>
      </c>
      <c r="F44" s="9">
        <f t="shared" si="7"/>
        <v>-4.1313011404355393E-2</v>
      </c>
      <c r="G44" s="5"/>
    </row>
    <row r="45" spans="1:11" x14ac:dyDescent="0.25">
      <c r="A45">
        <v>2015</v>
      </c>
      <c r="B45">
        <v>3</v>
      </c>
      <c r="C45" s="9">
        <f>A45+(B45-1)/12</f>
        <v>2015.1666666666667</v>
      </c>
      <c r="D45" s="7">
        <v>67.711699999999993</v>
      </c>
      <c r="E45" s="7">
        <f t="shared" si="6"/>
        <v>67.752942070568679</v>
      </c>
      <c r="F45" s="9">
        <f t="shared" si="7"/>
        <v>-4.1242070568685563E-2</v>
      </c>
      <c r="G45" s="5"/>
    </row>
    <row r="46" spans="1:11" x14ac:dyDescent="0.25">
      <c r="A46">
        <v>2015</v>
      </c>
      <c r="B46">
        <v>4</v>
      </c>
      <c r="C46" s="9">
        <f>A46+(B46-1)/12</f>
        <v>2015.25</v>
      </c>
      <c r="D46" s="7">
        <v>67.759100000000004</v>
      </c>
      <c r="E46" s="7">
        <f t="shared" si="6"/>
        <v>67.788349237496732</v>
      </c>
      <c r="F46" s="9">
        <f t="shared" si="7"/>
        <v>-2.9249237496728142E-2</v>
      </c>
      <c r="G46" s="5"/>
    </row>
    <row r="47" spans="1:11" x14ac:dyDescent="0.25">
      <c r="A47">
        <v>2015</v>
      </c>
      <c r="B47">
        <v>5</v>
      </c>
      <c r="C47" s="9">
        <f>A47+(B47-1)/12</f>
        <v>2015.3333333333333</v>
      </c>
      <c r="D47" s="7">
        <v>67.801100000000005</v>
      </c>
      <c r="E47" s="7">
        <f t="shared" si="6"/>
        <v>67.824034512232174</v>
      </c>
      <c r="F47" s="9">
        <f t="shared" si="7"/>
        <v>-2.2934512232168913E-2</v>
      </c>
      <c r="G47" s="5"/>
    </row>
    <row r="48" spans="1:11" x14ac:dyDescent="0.25">
      <c r="A48">
        <v>2015</v>
      </c>
      <c r="B48">
        <v>6</v>
      </c>
      <c r="C48" s="9">
        <f>A48+(B48-1)/12</f>
        <v>2015.4166666666667</v>
      </c>
      <c r="D48" s="7">
        <v>67.840199999999996</v>
      </c>
      <c r="E48" s="7">
        <f t="shared" si="6"/>
        <v>67.859997894716798</v>
      </c>
      <c r="F48" s="9">
        <f t="shared" si="7"/>
        <v>-1.9797894716802489E-2</v>
      </c>
      <c r="G48" s="5"/>
    </row>
    <row r="49" spans="1:7" x14ac:dyDescent="0.25">
      <c r="A49">
        <v>2015</v>
      </c>
      <c r="B49">
        <v>7</v>
      </c>
      <c r="C49" s="9">
        <f>A49+(B49-1)/12</f>
        <v>2015.5</v>
      </c>
      <c r="D49" s="7">
        <v>67.860600000000005</v>
      </c>
      <c r="E49" s="7">
        <f t="shared" si="6"/>
        <v>67.896239385008812</v>
      </c>
      <c r="F49" s="9">
        <f t="shared" si="7"/>
        <v>-3.5639385008806812E-2</v>
      </c>
      <c r="G49" s="5"/>
    </row>
    <row r="50" spans="1:7" x14ac:dyDescent="0.25">
      <c r="A50">
        <v>2015</v>
      </c>
      <c r="B50">
        <v>8</v>
      </c>
      <c r="C50" s="9">
        <f>A50+(B50-1)/12</f>
        <v>2015.5833333333333</v>
      </c>
      <c r="D50" s="7">
        <v>67.882199999999997</v>
      </c>
      <c r="E50" s="7">
        <f t="shared" si="6"/>
        <v>67.932758983050007</v>
      </c>
      <c r="F50" s="9">
        <f t="shared" si="7"/>
        <v>-5.0558983050009942E-2</v>
      </c>
      <c r="G50" s="5"/>
    </row>
    <row r="51" spans="1:7" x14ac:dyDescent="0.25">
      <c r="A51">
        <v>2015</v>
      </c>
      <c r="B51">
        <v>9</v>
      </c>
      <c r="C51" s="9">
        <f>A51+(B51-1)/12</f>
        <v>2015.6666666666667</v>
      </c>
      <c r="D51" s="7">
        <v>67.912000000000006</v>
      </c>
      <c r="E51" s="7">
        <f t="shared" si="6"/>
        <v>67.969556688869488</v>
      </c>
      <c r="F51" s="9">
        <f t="shared" si="7"/>
        <v>-5.7556688869482286E-2</v>
      </c>
      <c r="G51" s="5"/>
    </row>
    <row r="52" spans="1:7" x14ac:dyDescent="0.25">
      <c r="A52">
        <v>2015</v>
      </c>
      <c r="B52">
        <v>10</v>
      </c>
      <c r="C52" s="9">
        <f>A52+(B52-1)/12</f>
        <v>2015.75</v>
      </c>
      <c r="D52" s="7">
        <v>67.954700000000003</v>
      </c>
      <c r="E52" s="7">
        <f t="shared" si="6"/>
        <v>68.006632502496359</v>
      </c>
      <c r="F52" s="9">
        <f t="shared" si="7"/>
        <v>-5.1932502496356392E-2</v>
      </c>
      <c r="G52" s="5"/>
    </row>
    <row r="53" spans="1:7" x14ac:dyDescent="0.25">
      <c r="C53" s="15">
        <v>2016</v>
      </c>
      <c r="D53" s="14">
        <v>68.11</v>
      </c>
      <c r="E53" s="14">
        <f>(CoefX2*C53*C53)+(CoefX*C53) +CoefC</f>
        <v>68.11952859001758</v>
      </c>
      <c r="F53" s="15">
        <f t="shared" ref="F53:F89" si="8">D53-E53</f>
        <v>-9.5285900175809957E-3</v>
      </c>
    </row>
    <row r="54" spans="1:7" x14ac:dyDescent="0.25">
      <c r="C54" s="15">
        <v>2016.25</v>
      </c>
      <c r="D54" s="14">
        <v>68.2</v>
      </c>
      <c r="E54" s="14">
        <f>(CoefX2*C54*C54)+(CoefX*C54) +CoefC</f>
        <v>68.234927647514269</v>
      </c>
      <c r="F54" s="15">
        <f t="shared" si="8"/>
        <v>-3.4927647514265914E-2</v>
      </c>
      <c r="G54" s="5"/>
    </row>
    <row r="55" spans="1:7" x14ac:dyDescent="0.25">
      <c r="C55" s="15">
        <v>2016.5</v>
      </c>
      <c r="D55" s="14">
        <v>68.400000000000006</v>
      </c>
      <c r="E55" s="14">
        <f>(CoefX2*C55*C55)+(CoefX*C55) +CoefC</f>
        <v>68.352829674986424</v>
      </c>
      <c r="F55" s="15">
        <f t="shared" si="8"/>
        <v>4.717032501358176E-2</v>
      </c>
      <c r="G55" s="5"/>
    </row>
    <row r="56" spans="1:7" x14ac:dyDescent="0.25">
      <c r="C56" s="15">
        <v>2016.75</v>
      </c>
      <c r="D56" s="14">
        <v>68.5</v>
      </c>
      <c r="E56" s="14">
        <f>(CoefX2*C56*C56)+(CoefX*C56) +CoefC</f>
        <v>68.473234672492254</v>
      </c>
      <c r="F56" s="15">
        <f t="shared" si="8"/>
        <v>2.6765327507746406E-2</v>
      </c>
      <c r="G56" s="5"/>
    </row>
    <row r="57" spans="1:7" x14ac:dyDescent="0.25">
      <c r="C57" s="15">
        <v>2017</v>
      </c>
      <c r="D57" s="14">
        <v>68.599999999999994</v>
      </c>
      <c r="E57" s="14">
        <f>(CoefX2*C57*C57)+(CoefX*C57) +CoefC</f>
        <v>68.596142640002654</v>
      </c>
      <c r="F57" s="15">
        <f t="shared" si="8"/>
        <v>3.8573599973403816E-3</v>
      </c>
      <c r="G57" s="5"/>
    </row>
    <row r="58" spans="1:7" x14ac:dyDescent="0.25">
      <c r="C58" s="15">
        <v>2017.25</v>
      </c>
      <c r="D58" s="14">
        <v>68.8</v>
      </c>
      <c r="E58" s="14">
        <f>(CoefX2*C58*C58)+(CoefX*C58) +CoefC</f>
        <v>68.721553577503073</v>
      </c>
      <c r="F58" s="15">
        <f t="shared" si="8"/>
        <v>7.8446422496924129E-2</v>
      </c>
      <c r="G58" s="5"/>
    </row>
    <row r="59" spans="1:7" x14ac:dyDescent="0.25">
      <c r="C59" s="15">
        <v>2017.5</v>
      </c>
      <c r="D59" s="14">
        <v>68.900000000000006</v>
      </c>
      <c r="E59" s="14">
        <f>(CoefX2*C59*C59)+(CoefX*C59) +CoefC</f>
        <v>68.849467485008063</v>
      </c>
      <c r="F59" s="15">
        <f t="shared" si="8"/>
        <v>5.053251499194289E-2</v>
      </c>
      <c r="G59" s="5"/>
    </row>
    <row r="60" spans="1:7" x14ac:dyDescent="0.25">
      <c r="C60" s="15">
        <v>2017.75</v>
      </c>
      <c r="D60" s="14">
        <v>69</v>
      </c>
      <c r="E60" s="14">
        <f>(CoefX2*C60*C60)+(CoefX*C60) +CoefC</f>
        <v>68.979884362503071</v>
      </c>
      <c r="F60" s="15">
        <f t="shared" si="8"/>
        <v>2.0115637496928684E-2</v>
      </c>
      <c r="G60" s="5"/>
    </row>
    <row r="61" spans="1:7" x14ac:dyDescent="0.25">
      <c r="C61" s="15">
        <v>2018</v>
      </c>
      <c r="D61" s="14">
        <v>69.099999999999994</v>
      </c>
      <c r="E61" s="14">
        <f>(CoefX2*C61*C61)+(CoefX*C61) +CoefC</f>
        <v>69.112804210017202</v>
      </c>
      <c r="F61" s="15">
        <f t="shared" si="8"/>
        <v>-1.2804210017208106E-2</v>
      </c>
      <c r="G61" s="5"/>
    </row>
    <row r="62" spans="1:7" x14ac:dyDescent="0.25">
      <c r="C62" s="15">
        <v>2018.25</v>
      </c>
      <c r="D62" s="14">
        <v>69.2</v>
      </c>
      <c r="E62" s="14">
        <f>(CoefX2*C62*C62)+(CoefX*C62) +CoefC</f>
        <v>69.248227027521352</v>
      </c>
      <c r="F62" s="15">
        <f t="shared" si="8"/>
        <v>-4.8227027521349441E-2</v>
      </c>
      <c r="G62" s="5"/>
    </row>
    <row r="63" spans="1:7" x14ac:dyDescent="0.25">
      <c r="C63" s="15">
        <v>2018.5</v>
      </c>
      <c r="D63" s="14">
        <v>69.3</v>
      </c>
      <c r="E63" s="14">
        <f>(CoefX2*C63*C63)+(CoefX*C63) +CoefC</f>
        <v>69.386152814986417</v>
      </c>
      <c r="F63" s="15">
        <f t="shared" si="8"/>
        <v>-8.6152814986419912E-2</v>
      </c>
      <c r="G63" s="5"/>
    </row>
    <row r="64" spans="1:7" x14ac:dyDescent="0.25">
      <c r="C64" s="12">
        <v>2018.75</v>
      </c>
      <c r="D64" s="11">
        <v>69</v>
      </c>
      <c r="E64" s="11">
        <f>(CoefX2*C64*C64)+(CoefX*C64) +CoefC</f>
        <v>69.526581572499708</v>
      </c>
      <c r="F64" s="12">
        <f t="shared" si="8"/>
        <v>-0.52658157249970827</v>
      </c>
    </row>
    <row r="65" spans="3:7" x14ac:dyDescent="0.25">
      <c r="C65" s="12">
        <v>2019</v>
      </c>
      <c r="D65" s="11">
        <v>70</v>
      </c>
      <c r="E65" s="11">
        <f>(CoefX2*C65*C65)+(CoefX*C65) +CoefC</f>
        <v>69.669513299988466</v>
      </c>
      <c r="F65" s="12">
        <f t="shared" si="8"/>
        <v>0.33048670001153369</v>
      </c>
      <c r="G65" s="5"/>
    </row>
    <row r="66" spans="3:7" x14ac:dyDescent="0.25">
      <c r="C66" s="12">
        <v>2019.25</v>
      </c>
      <c r="D66" s="11">
        <v>70</v>
      </c>
      <c r="E66" s="11">
        <f>(CoefX2*C66*C66)+(CoefX*C66) +CoefC</f>
        <v>69.814947997496347</v>
      </c>
      <c r="F66" s="12">
        <f t="shared" si="8"/>
        <v>0.18505200250365306</v>
      </c>
      <c r="G66" s="5"/>
    </row>
    <row r="67" spans="3:7" x14ac:dyDescent="0.25">
      <c r="C67" s="12">
        <v>2019.5</v>
      </c>
      <c r="D67" s="11">
        <v>70</v>
      </c>
      <c r="E67" s="11">
        <f>(CoefX2*C67*C67)+(CoefX*C67) +CoefC</f>
        <v>69.962885664994246</v>
      </c>
      <c r="F67" s="12">
        <f t="shared" si="8"/>
        <v>3.7114335005753674E-2</v>
      </c>
      <c r="G67" s="5"/>
    </row>
    <row r="68" spans="3:7" x14ac:dyDescent="0.25">
      <c r="C68" s="12">
        <v>2019.75</v>
      </c>
      <c r="D68" s="11">
        <v>70</v>
      </c>
      <c r="E68" s="11">
        <f>(CoefX2*C68*C68)+(CoefX*C68) +CoefC</f>
        <v>70.113326302511268</v>
      </c>
      <c r="F68" s="12">
        <f t="shared" si="8"/>
        <v>-0.1133263025112683</v>
      </c>
      <c r="G68" s="5"/>
    </row>
    <row r="69" spans="3:7" x14ac:dyDescent="0.25">
      <c r="C69" s="12">
        <v>2020</v>
      </c>
      <c r="D69" s="11">
        <v>70</v>
      </c>
      <c r="E69" s="11">
        <f>(CoefX2*C69*C69)+(CoefX*C69) +CoefC</f>
        <v>70.266269910003757</v>
      </c>
      <c r="F69" s="12">
        <f t="shared" si="8"/>
        <v>-0.2662699100037571</v>
      </c>
      <c r="G69" s="5"/>
    </row>
    <row r="70" spans="3:7" x14ac:dyDescent="0.25">
      <c r="C70" s="12">
        <v>2020.25</v>
      </c>
      <c r="D70" s="11">
        <v>70</v>
      </c>
      <c r="E70" s="11">
        <f>(CoefX2*C70*C70)+(CoefX*C70) +CoefC</f>
        <v>70.421716487486265</v>
      </c>
      <c r="F70" s="12">
        <f t="shared" si="8"/>
        <v>-0.42171648748626467</v>
      </c>
      <c r="G70" s="5"/>
    </row>
    <row r="71" spans="3:7" x14ac:dyDescent="0.25">
      <c r="C71" s="12">
        <v>2020.5</v>
      </c>
      <c r="D71" s="11">
        <v>70</v>
      </c>
      <c r="E71" s="11">
        <f>(CoefX2*C71*C71)+(CoefX*C71) +CoefC</f>
        <v>70.579666034987895</v>
      </c>
      <c r="F71" s="12">
        <f t="shared" si="8"/>
        <v>-0.57966603498789482</v>
      </c>
      <c r="G71" s="5"/>
    </row>
    <row r="72" spans="3:7" x14ac:dyDescent="0.25">
      <c r="C72" s="12">
        <v>2020.75</v>
      </c>
      <c r="D72" s="11">
        <v>70</v>
      </c>
      <c r="E72" s="11">
        <f>(CoefX2*C72*C72)+(CoefX*C72) +CoefC</f>
        <v>70.740118552494096</v>
      </c>
      <c r="F72" s="12">
        <f t="shared" si="8"/>
        <v>-0.74011855249409564</v>
      </c>
      <c r="G72" s="5"/>
    </row>
    <row r="73" spans="3:7" x14ac:dyDescent="0.25">
      <c r="C73" s="12">
        <v>2021</v>
      </c>
      <c r="D73" s="11">
        <v>71</v>
      </c>
      <c r="E73" s="11">
        <f>(CoefX2*C73*C73)+(CoefX*C73) +CoefC</f>
        <v>70.903074039990315</v>
      </c>
      <c r="F73" s="12">
        <f t="shared" si="8"/>
        <v>9.6925960009684786E-2</v>
      </c>
      <c r="G73" s="5"/>
    </row>
    <row r="74" spans="3:7" x14ac:dyDescent="0.25">
      <c r="C74" s="12">
        <v>2021.25</v>
      </c>
      <c r="D74" s="11">
        <v>71</v>
      </c>
      <c r="E74" s="11">
        <f>(CoefX2*C74*C74)+(CoefX*C74) +CoefC</f>
        <v>71.068532497505657</v>
      </c>
      <c r="F74" s="12">
        <f t="shared" si="8"/>
        <v>-6.8532497505657375E-2</v>
      </c>
      <c r="G74" s="5"/>
    </row>
    <row r="75" spans="3:7" x14ac:dyDescent="0.25">
      <c r="C75" s="12">
        <v>2021.5</v>
      </c>
      <c r="D75" s="11">
        <v>71</v>
      </c>
      <c r="E75" s="11">
        <f>(CoefX2*C75*C75)+(CoefX*C75) +CoefC</f>
        <v>71.236493925011018</v>
      </c>
      <c r="F75" s="12">
        <f t="shared" si="8"/>
        <v>-0.23649392501101829</v>
      </c>
      <c r="G75" s="5"/>
    </row>
    <row r="76" spans="3:7" x14ac:dyDescent="0.25">
      <c r="C76" s="12">
        <v>2021.75</v>
      </c>
      <c r="D76" s="11">
        <v>71</v>
      </c>
      <c r="E76" s="11">
        <f>(CoefX2*C76*C76)+(CoefX*C76) +CoefC</f>
        <v>71.40695832252095</v>
      </c>
      <c r="F76" s="12">
        <f t="shared" si="8"/>
        <v>-0.40695832252094988</v>
      </c>
      <c r="G76" s="5"/>
    </row>
    <row r="77" spans="3:7" x14ac:dyDescent="0.25">
      <c r="C77" s="12">
        <v>2022</v>
      </c>
      <c r="D77" s="11">
        <v>71</v>
      </c>
      <c r="E77" s="11">
        <f>(CoefX2*C77*C77)+(CoefX*C77) +CoefC</f>
        <v>71.579925690006348</v>
      </c>
      <c r="F77" s="12">
        <f t="shared" si="8"/>
        <v>-0.5799256900063483</v>
      </c>
    </row>
    <row r="78" spans="3:7" x14ac:dyDescent="0.25">
      <c r="C78" s="12">
        <v>2022.25</v>
      </c>
      <c r="D78" s="11">
        <v>71</v>
      </c>
      <c r="E78" s="11">
        <f>(CoefX2*C78*C78)+(CoefX*C78) +CoefC</f>
        <v>71.755396027496317</v>
      </c>
      <c r="F78" s="12">
        <f t="shared" si="8"/>
        <v>-0.7553960274963174</v>
      </c>
    </row>
    <row r="79" spans="3:7" x14ac:dyDescent="0.25">
      <c r="C79" s="12">
        <v>2022.5</v>
      </c>
      <c r="D79" s="11">
        <v>71</v>
      </c>
      <c r="E79" s="11">
        <f>(CoefX2*C79*C79)+(CoefX*C79) +CoefC</f>
        <v>71.933369334990857</v>
      </c>
      <c r="F79" s="12">
        <f t="shared" si="8"/>
        <v>-0.93336933499085717</v>
      </c>
    </row>
    <row r="80" spans="3:7" x14ac:dyDescent="0.25">
      <c r="C80" s="12">
        <v>2022.75</v>
      </c>
      <c r="D80" s="11">
        <v>71</v>
      </c>
      <c r="E80" s="11">
        <f>(CoefX2*C80*C80)+(CoefX*C80) +CoefC</f>
        <v>72.113845612489968</v>
      </c>
      <c r="F80" s="12">
        <f t="shared" si="8"/>
        <v>-1.1138456124899676</v>
      </c>
    </row>
    <row r="81" spans="3:6" x14ac:dyDescent="0.25">
      <c r="C81" s="12">
        <v>2023</v>
      </c>
      <c r="D81" s="11">
        <v>72</v>
      </c>
      <c r="E81" s="11">
        <f>(CoefX2*C81*C81)+(CoefX*C81) +CoefC</f>
        <v>72.296824859993649</v>
      </c>
      <c r="F81" s="12">
        <f t="shared" si="8"/>
        <v>-0.29682485999364872</v>
      </c>
    </row>
    <row r="82" spans="3:6" x14ac:dyDescent="0.25">
      <c r="C82" s="12">
        <v>2023.25</v>
      </c>
      <c r="D82" s="11">
        <v>72</v>
      </c>
      <c r="E82" s="11">
        <f>(CoefX2*C82*C82)+(CoefX*C82) +CoefC</f>
        <v>72.4823070775019</v>
      </c>
      <c r="F82" s="12">
        <f t="shared" si="8"/>
        <v>-0.48230707750190049</v>
      </c>
    </row>
    <row r="83" spans="3:6" x14ac:dyDescent="0.25">
      <c r="C83" s="12">
        <v>2023.5</v>
      </c>
      <c r="D83" s="11">
        <v>72</v>
      </c>
      <c r="E83" s="11">
        <f>(CoefX2*C83*C83)+(CoefX*C83) +CoefC</f>
        <v>72.670292265014723</v>
      </c>
      <c r="F83" s="12">
        <f t="shared" si="8"/>
        <v>-0.67029226501472294</v>
      </c>
    </row>
    <row r="84" spans="3:6" x14ac:dyDescent="0.25">
      <c r="C84" s="12">
        <v>2023.75</v>
      </c>
      <c r="D84" s="11">
        <v>72</v>
      </c>
      <c r="E84" s="11">
        <f>(CoefX2*C84*C84)+(CoefX*C84) +CoefC</f>
        <v>72.860780422503012</v>
      </c>
      <c r="F84" s="12">
        <f t="shared" si="8"/>
        <v>-0.86078042250301223</v>
      </c>
    </row>
    <row r="85" spans="3:6" x14ac:dyDescent="0.25">
      <c r="C85" s="12">
        <v>2024</v>
      </c>
      <c r="D85" s="11">
        <v>72</v>
      </c>
      <c r="E85" s="11">
        <f>(CoefX2*C85*C85)+(CoefX*C85) +CoefC</f>
        <v>73.053771550010424</v>
      </c>
      <c r="F85" s="12">
        <f t="shared" si="8"/>
        <v>-1.0537715500104241</v>
      </c>
    </row>
    <row r="86" spans="3:6" x14ac:dyDescent="0.25">
      <c r="C86" s="12">
        <v>2024.25</v>
      </c>
      <c r="D86" s="11">
        <v>72</v>
      </c>
      <c r="E86" s="11">
        <f>(CoefX2*C86*C86)+(CoefX*C86) +CoefC</f>
        <v>73.249265647478751</v>
      </c>
      <c r="F86" s="12">
        <f t="shared" si="8"/>
        <v>-1.2492656474787509</v>
      </c>
    </row>
    <row r="87" spans="3:6" x14ac:dyDescent="0.25">
      <c r="C87" s="12">
        <v>2024.5</v>
      </c>
      <c r="D87" s="11">
        <v>72</v>
      </c>
      <c r="E87" s="11">
        <f>(CoefX2*C87*C87)+(CoefX*C87) +CoefC</f>
        <v>73.447262714995304</v>
      </c>
      <c r="F87" s="12">
        <f t="shared" si="8"/>
        <v>-1.4472627149953041</v>
      </c>
    </row>
    <row r="88" spans="3:6" x14ac:dyDescent="0.25">
      <c r="C88" s="12">
        <v>2024.75</v>
      </c>
      <c r="D88" s="11">
        <v>72</v>
      </c>
      <c r="E88" s="11">
        <f>(CoefX2*C88*C88)+(CoefX*C88) +CoefC</f>
        <v>73.647762752487324</v>
      </c>
      <c r="F88" s="12">
        <f t="shared" si="8"/>
        <v>-1.6477627524873242</v>
      </c>
    </row>
    <row r="89" spans="3:6" x14ac:dyDescent="0.25">
      <c r="C89" s="12">
        <v>2025</v>
      </c>
      <c r="D89" s="11">
        <v>73</v>
      </c>
      <c r="E89" s="11">
        <f>(CoefX2*C89*C89)+(CoefX*C89) +CoefC</f>
        <v>73.850765759998467</v>
      </c>
      <c r="F89" s="12">
        <f t="shared" si="8"/>
        <v>-0.85076575999846682</v>
      </c>
    </row>
  </sheetData>
  <mergeCells count="1">
    <mergeCell ref="H11:I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DeltaT Analysis 24th October 15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2012-04-28T16:05:08Z</dcterms:created>
  <dcterms:modified xsi:type="dcterms:W3CDTF">2015-10-23T15:09:11Z</dcterms:modified>
</cp:coreProperties>
</file>