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COM\NOVAS\DeltaT Predictions\"/>
    </mc:Choice>
  </mc:AlternateContent>
  <bookViews>
    <workbookView xWindow="240" yWindow="375" windowWidth="18915" windowHeight="12045"/>
  </bookViews>
  <sheets>
    <sheet name="DeltaT Analysis 28th April 2012" sheetId="1" r:id="rId1"/>
  </sheets>
  <definedNames>
    <definedName name="CoefC">'DeltaT Analysis 28th April 2012'!$L$7</definedName>
    <definedName name="CoefX">'DeltaT Analysis 28th April 2012'!$L$6</definedName>
    <definedName name="CoefX2">'DeltaT Analysis 28th April 2012'!$L$5</definedName>
  </definedNames>
  <calcPr calcId="152511"/>
</workbook>
</file>

<file path=xl/calcChain.xml><?xml version="1.0" encoding="utf-8"?>
<calcChain xmlns="http://schemas.openxmlformats.org/spreadsheetml/2006/main">
  <c r="F61" i="1" l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57" i="1"/>
  <c r="G57" i="1" s="1"/>
  <c r="F58" i="1"/>
  <c r="G58" i="1" s="1"/>
  <c r="F59" i="1"/>
  <c r="G59" i="1" s="1"/>
  <c r="F60" i="1"/>
  <c r="G60" i="1" s="1"/>
  <c r="D24" i="1"/>
  <c r="F24" i="1" s="1"/>
  <c r="G24" i="1" s="1"/>
  <c r="D25" i="1"/>
  <c r="F25" i="1" s="1"/>
  <c r="G25" i="1" s="1"/>
  <c r="D26" i="1"/>
  <c r="F26" i="1" s="1"/>
  <c r="G26" i="1" s="1"/>
  <c r="D27" i="1"/>
  <c r="F27" i="1" s="1"/>
  <c r="G27" i="1" s="1"/>
  <c r="D28" i="1"/>
  <c r="F28" i="1" s="1"/>
  <c r="G28" i="1" s="1"/>
  <c r="D29" i="1"/>
  <c r="F29" i="1" s="1"/>
  <c r="G29" i="1" s="1"/>
  <c r="D30" i="1"/>
  <c r="F30" i="1" s="1"/>
  <c r="G30" i="1" s="1"/>
  <c r="D31" i="1"/>
  <c r="F31" i="1" s="1"/>
  <c r="G31" i="1" s="1"/>
  <c r="D32" i="1"/>
  <c r="F32" i="1" s="1"/>
  <c r="G32" i="1" s="1"/>
  <c r="F15" i="1" l="1"/>
  <c r="G15" i="1" s="1"/>
  <c r="F16" i="1"/>
  <c r="G16" i="1" s="1"/>
  <c r="F23" i="1"/>
  <c r="G23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3" i="1"/>
  <c r="G3" i="1" s="1"/>
  <c r="D4" i="1"/>
  <c r="F4" i="1" s="1"/>
  <c r="D5" i="1"/>
  <c r="F5" i="1" s="1"/>
  <c r="G5" i="1" s="1"/>
  <c r="D6" i="1"/>
  <c r="F6" i="1" s="1"/>
  <c r="G6" i="1" s="1"/>
  <c r="D7" i="1"/>
  <c r="F7" i="1" s="1"/>
  <c r="G7" i="1" s="1"/>
  <c r="D8" i="1"/>
  <c r="F8" i="1" s="1"/>
  <c r="G8" i="1" s="1"/>
  <c r="D9" i="1"/>
  <c r="F9" i="1" s="1"/>
  <c r="G9" i="1" s="1"/>
  <c r="D10" i="1"/>
  <c r="F10" i="1" s="1"/>
  <c r="D11" i="1"/>
  <c r="F11" i="1" s="1"/>
  <c r="D12" i="1"/>
  <c r="F12" i="1" s="1"/>
  <c r="G12" i="1" s="1"/>
  <c r="D13" i="1"/>
  <c r="F13" i="1" s="1"/>
  <c r="G13" i="1" s="1"/>
  <c r="D14" i="1"/>
  <c r="F14" i="1" s="1"/>
  <c r="G14" i="1" s="1"/>
  <c r="D15" i="1"/>
  <c r="D16" i="1"/>
  <c r="D17" i="1"/>
  <c r="F17" i="1" s="1"/>
  <c r="G17" i="1" s="1"/>
  <c r="D18" i="1"/>
  <c r="F18" i="1" s="1"/>
  <c r="G18" i="1" s="1"/>
  <c r="D19" i="1"/>
  <c r="F19" i="1" s="1"/>
  <c r="G19" i="1" s="1"/>
  <c r="D20" i="1"/>
  <c r="F20" i="1" s="1"/>
  <c r="G20" i="1" s="1"/>
  <c r="D21" i="1"/>
  <c r="F21" i="1" s="1"/>
  <c r="G21" i="1" s="1"/>
  <c r="D22" i="1"/>
  <c r="F22" i="1" s="1"/>
  <c r="G22" i="1" s="1"/>
  <c r="D23" i="1"/>
  <c r="D3" i="1"/>
  <c r="G11" i="1" l="1"/>
  <c r="G10" i="1"/>
  <c r="G4" i="1"/>
</calcChain>
</file>

<file path=xl/sharedStrings.xml><?xml version="1.0" encoding="utf-8"?>
<sst xmlns="http://schemas.openxmlformats.org/spreadsheetml/2006/main" count="19" uniqueCount="19">
  <si>
    <t>Data</t>
  </si>
  <si>
    <t>imported</t>
  </si>
  <si>
    <t>from</t>
  </si>
  <si>
    <t>http://maia.usno.navy.mil/ser7/deltat.data</t>
  </si>
  <si>
    <t>on</t>
  </si>
  <si>
    <t>28th</t>
  </si>
  <si>
    <t>April</t>
  </si>
  <si>
    <t>TT-UT</t>
  </si>
  <si>
    <t>Calculated</t>
  </si>
  <si>
    <t>Year</t>
  </si>
  <si>
    <t>Month</t>
  </si>
  <si>
    <t>Day</t>
  </si>
  <si>
    <t>YEAR Fraction</t>
  </si>
  <si>
    <t>Value</t>
  </si>
  <si>
    <t>Paameter</t>
  </si>
  <si>
    <t>X</t>
  </si>
  <si>
    <t>X Squared</t>
  </si>
  <si>
    <t>C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</si>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</sst>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0" xfId="0" applyFont="1" applyBorder="1"/>
    <xf numFmtId="164" fontId="0" fillId="0" borderId="0" xfId="0" applyNumberFormat="1"/>
    <xf numFmtId="164" fontId="16" fillId="0" borderId="0" xfId="0" applyNumberFormat="1" applyFont="1"/>
    <xf numFmtId="2" fontId="0" fillId="0" borderId="0" xfId="0" applyNumberFormat="1"/>
    <xf numFmtId="2" fontId="16" fillId="0" borderId="0" xfId="0" applyNumberFormat="1" applyFont="1"/>
    <xf numFmtId="0" fontId="18" fillId="0" borderId="0" xfId="0" applyFont="1" applyAlignment="1">
      <alignment vertic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#,##0.00000000" sourceLinked="0"/>
            </c:trendlineLbl>
          </c:trendline>
          <c:xVal>
            <c:numRef>
              <c:f>'DeltaT Analysis 28th April 2012'!$D$3:$D$68</c:f>
              <c:numCache>
                <c:formatCode>General</c:formatCode>
                <c:ptCount val="66"/>
                <c:pt idx="0">
                  <c:v>2011.5833333333333</c:v>
                </c:pt>
                <c:pt idx="1">
                  <c:v>2011.6666666666667</c:v>
                </c:pt>
                <c:pt idx="2">
                  <c:v>2011.75</c:v>
                </c:pt>
                <c:pt idx="3">
                  <c:v>2011.8333333333333</c:v>
                </c:pt>
                <c:pt idx="4">
                  <c:v>2011.9166666666667</c:v>
                </c:pt>
                <c:pt idx="5">
                  <c:v>2012</c:v>
                </c:pt>
                <c:pt idx="6">
                  <c:v>2012.0833333333333</c:v>
                </c:pt>
                <c:pt idx="7">
                  <c:v>2012.1666666666667</c:v>
                </c:pt>
                <c:pt idx="8">
                  <c:v>2012.25</c:v>
                </c:pt>
                <c:pt idx="9">
                  <c:v>2012.3333333333333</c:v>
                </c:pt>
                <c:pt idx="10">
                  <c:v>2012.4166666666667</c:v>
                </c:pt>
                <c:pt idx="11">
                  <c:v>2012.5</c:v>
                </c:pt>
                <c:pt idx="12">
                  <c:v>2012.5833333333333</c:v>
                </c:pt>
                <c:pt idx="13">
                  <c:v>2012.6666666666667</c:v>
                </c:pt>
                <c:pt idx="14">
                  <c:v>2012.75</c:v>
                </c:pt>
                <c:pt idx="15">
                  <c:v>2012.8333333333333</c:v>
                </c:pt>
                <c:pt idx="16">
                  <c:v>2012.9166666666667</c:v>
                </c:pt>
                <c:pt idx="17">
                  <c:v>2013</c:v>
                </c:pt>
                <c:pt idx="18">
                  <c:v>2013.0833333333333</c:v>
                </c:pt>
                <c:pt idx="19">
                  <c:v>2013.1666666666667</c:v>
                </c:pt>
                <c:pt idx="20">
                  <c:v>2013.25</c:v>
                </c:pt>
                <c:pt idx="21">
                  <c:v>2013.3333333333333</c:v>
                </c:pt>
                <c:pt idx="22">
                  <c:v>2013.4166666666667</c:v>
                </c:pt>
                <c:pt idx="23">
                  <c:v>2013.5</c:v>
                </c:pt>
                <c:pt idx="24">
                  <c:v>2013.5833333333333</c:v>
                </c:pt>
                <c:pt idx="25">
                  <c:v>2013.6666666666667</c:v>
                </c:pt>
                <c:pt idx="26">
                  <c:v>2013.75</c:v>
                </c:pt>
                <c:pt idx="27">
                  <c:v>2013.8333333333333</c:v>
                </c:pt>
                <c:pt idx="28">
                  <c:v>2013.9166666666667</c:v>
                </c:pt>
                <c:pt idx="29">
                  <c:v>2014</c:v>
                </c:pt>
                <c:pt idx="30">
                  <c:v>2014.25</c:v>
                </c:pt>
                <c:pt idx="31">
                  <c:v>2014.5</c:v>
                </c:pt>
                <c:pt idx="32">
                  <c:v>2014.75</c:v>
                </c:pt>
                <c:pt idx="33">
                  <c:v>2015</c:v>
                </c:pt>
                <c:pt idx="34">
                  <c:v>2015.25</c:v>
                </c:pt>
                <c:pt idx="35">
                  <c:v>2015.5</c:v>
                </c:pt>
                <c:pt idx="36">
                  <c:v>2015.75</c:v>
                </c:pt>
                <c:pt idx="37">
                  <c:v>2016</c:v>
                </c:pt>
                <c:pt idx="38">
                  <c:v>2016.25</c:v>
                </c:pt>
                <c:pt idx="39">
                  <c:v>2016.5</c:v>
                </c:pt>
                <c:pt idx="40">
                  <c:v>2016.75</c:v>
                </c:pt>
                <c:pt idx="41">
                  <c:v>2017</c:v>
                </c:pt>
                <c:pt idx="42">
                  <c:v>2017.25</c:v>
                </c:pt>
                <c:pt idx="43">
                  <c:v>2017.5</c:v>
                </c:pt>
                <c:pt idx="44">
                  <c:v>2017.75</c:v>
                </c:pt>
                <c:pt idx="45">
                  <c:v>2018</c:v>
                </c:pt>
                <c:pt idx="46">
                  <c:v>2018.25</c:v>
                </c:pt>
                <c:pt idx="47">
                  <c:v>2018.5</c:v>
                </c:pt>
                <c:pt idx="48">
                  <c:v>2018.75</c:v>
                </c:pt>
                <c:pt idx="49">
                  <c:v>2019</c:v>
                </c:pt>
                <c:pt idx="50">
                  <c:v>2019.25</c:v>
                </c:pt>
                <c:pt idx="51">
                  <c:v>2019.5</c:v>
                </c:pt>
                <c:pt idx="52">
                  <c:v>2019.75</c:v>
                </c:pt>
                <c:pt idx="53">
                  <c:v>2020</c:v>
                </c:pt>
                <c:pt idx="54">
                  <c:v>2020.25</c:v>
                </c:pt>
                <c:pt idx="55">
                  <c:v>2020.5</c:v>
                </c:pt>
                <c:pt idx="56">
                  <c:v>2020.75</c:v>
                </c:pt>
                <c:pt idx="57">
                  <c:v>2021</c:v>
                </c:pt>
                <c:pt idx="58">
                  <c:v>2021.25</c:v>
                </c:pt>
                <c:pt idx="59">
                  <c:v>2021.5</c:v>
                </c:pt>
                <c:pt idx="60">
                  <c:v>2021.75</c:v>
                </c:pt>
                <c:pt idx="61">
                  <c:v>2022</c:v>
                </c:pt>
                <c:pt idx="62">
                  <c:v>2022.25</c:v>
                </c:pt>
                <c:pt idx="63">
                  <c:v>2022.5</c:v>
                </c:pt>
                <c:pt idx="64">
                  <c:v>2022.75</c:v>
                </c:pt>
                <c:pt idx="65">
                  <c:v>2023</c:v>
                </c:pt>
              </c:numCache>
            </c:numRef>
          </c:xVal>
          <c:yVal>
            <c:numRef>
              <c:f>'DeltaT Analysis 28th April 2012'!$E$3:$E$68</c:f>
              <c:numCache>
                <c:formatCode>0.0000</c:formatCode>
                <c:ptCount val="66"/>
                <c:pt idx="0">
                  <c:v>66.475099999999998</c:v>
                </c:pt>
                <c:pt idx="1">
                  <c:v>66.482900000000001</c:v>
                </c:pt>
                <c:pt idx="2">
                  <c:v>66.505600000000001</c:v>
                </c:pt>
                <c:pt idx="3">
                  <c:v>66.538300000000007</c:v>
                </c:pt>
                <c:pt idx="4">
                  <c:v>66.570599999999999</c:v>
                </c:pt>
                <c:pt idx="5">
                  <c:v>66.602999999999994</c:v>
                </c:pt>
                <c:pt idx="6">
                  <c:v>66.634</c:v>
                </c:pt>
                <c:pt idx="7">
                  <c:v>66.656899999999993</c:v>
                </c:pt>
                <c:pt idx="8">
                  <c:v>66.692499999999995</c:v>
                </c:pt>
                <c:pt idx="9">
                  <c:v>66.728899999999996</c:v>
                </c:pt>
                <c:pt idx="10">
                  <c:v>66.757900000000006</c:v>
                </c:pt>
                <c:pt idx="11">
                  <c:v>66.770799999999994</c:v>
                </c:pt>
                <c:pt idx="12">
                  <c:v>66.774000000000001</c:v>
                </c:pt>
                <c:pt idx="13">
                  <c:v>66.784599999999998</c:v>
                </c:pt>
                <c:pt idx="14">
                  <c:v>66.810299999999998</c:v>
                </c:pt>
                <c:pt idx="15">
                  <c:v>66.84</c:v>
                </c:pt>
                <c:pt idx="16">
                  <c:v>66.877899999999997</c:v>
                </c:pt>
                <c:pt idx="17">
                  <c:v>66.906899999999993</c:v>
                </c:pt>
                <c:pt idx="18">
                  <c:v>66.944299999999998</c:v>
                </c:pt>
                <c:pt idx="19">
                  <c:v>66.976299999999995</c:v>
                </c:pt>
                <c:pt idx="20">
                  <c:v>67.025800000000004</c:v>
                </c:pt>
                <c:pt idx="21" formatCode="General">
                  <c:v>67.071600000000004</c:v>
                </c:pt>
                <c:pt idx="22" formatCode="General">
                  <c:v>67.11</c:v>
                </c:pt>
                <c:pt idx="23" formatCode="General">
                  <c:v>67.126599999999996</c:v>
                </c:pt>
                <c:pt idx="24" formatCode="General">
                  <c:v>67.133099999999999</c:v>
                </c:pt>
                <c:pt idx="25" formatCode="General">
                  <c:v>67.145799999999994</c:v>
                </c:pt>
                <c:pt idx="26" formatCode="General">
                  <c:v>67.171700000000001</c:v>
                </c:pt>
                <c:pt idx="27" formatCode="General">
                  <c:v>67.209100000000007</c:v>
                </c:pt>
                <c:pt idx="28" formatCode="General">
                  <c:v>67.245999999999995</c:v>
                </c:pt>
                <c:pt idx="29" formatCode="General">
                  <c:v>67.281000000000006</c:v>
                </c:pt>
                <c:pt idx="30" formatCode="General">
                  <c:v>67.379000000000005</c:v>
                </c:pt>
                <c:pt idx="31" formatCode="General">
                  <c:v>67.7</c:v>
                </c:pt>
                <c:pt idx="32" formatCode="General">
                  <c:v>67.8</c:v>
                </c:pt>
                <c:pt idx="33" formatCode="General">
                  <c:v>67.900000000000006</c:v>
                </c:pt>
                <c:pt idx="34" formatCode="General">
                  <c:v>68</c:v>
                </c:pt>
                <c:pt idx="35">
                  <c:v>68.099999999999994</c:v>
                </c:pt>
                <c:pt idx="36">
                  <c:v>68.3</c:v>
                </c:pt>
                <c:pt idx="37">
                  <c:v>68.400000000000006</c:v>
                </c:pt>
                <c:pt idx="38">
                  <c:v>68.5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71</c:v>
                </c:pt>
                <c:pt idx="56">
                  <c:v>71</c:v>
                </c:pt>
                <c:pt idx="57">
                  <c:v>71</c:v>
                </c:pt>
                <c:pt idx="58">
                  <c:v>71</c:v>
                </c:pt>
                <c:pt idx="59">
                  <c:v>71</c:v>
                </c:pt>
                <c:pt idx="60">
                  <c:v>71</c:v>
                </c:pt>
                <c:pt idx="61">
                  <c:v>71</c:v>
                </c:pt>
                <c:pt idx="62">
                  <c:v>71</c:v>
                </c:pt>
                <c:pt idx="63">
                  <c:v>71</c:v>
                </c:pt>
                <c:pt idx="64">
                  <c:v>72</c:v>
                </c:pt>
                <c:pt idx="65">
                  <c:v>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8752"/>
        <c:axId val="249229144"/>
      </c:scatterChart>
      <c:valAx>
        <c:axId val="24922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229144"/>
        <c:crosses val="autoZero"/>
        <c:crossBetween val="midCat"/>
      </c:valAx>
      <c:valAx>
        <c:axId val="2492291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9228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276224</xdr:colOff>
      <xdr:row>12</xdr:row>
      <xdr:rowOff>76200</xdr:rowOff>
    </xdr:from>
    <xdr:to>
      <xdr:col>25</xdr:col>
      <xdr:colOff>247649</xdr:colOff>
      <xdr:row>52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A4" workbookViewId="0">
      <selection activeCell="L7" sqref="L7"/>
    </sheetView>
  </sheetViews>
  <sheetFormatPr defaultRowHeight="15" x14ac:dyDescent="0.25"/>
  <cols>
    <col min="3" max="3" width="9.140625" customWidth="1"/>
    <col min="4" max="4" width="13" customWidth="1"/>
    <col min="5" max="5" width="9.5703125" style="7" bestFit="1" customWidth="1"/>
    <col min="6" max="6" width="10.42578125" style="7" customWidth="1"/>
    <col min="7" max="7" width="9.140625" style="9"/>
    <col min="11" max="11" width="11.140625" customWidth="1"/>
    <col min="12" max="12" width="12.28515625" customWidth="1"/>
  </cols>
  <sheetData>
    <row r="1" spans="1:12" x14ac:dyDescent="0.25">
      <c r="C1" t="s">
        <v>0</v>
      </c>
      <c r="D1" t="s">
        <v>1</v>
      </c>
      <c r="E1" s="7" t="s">
        <v>2</v>
      </c>
      <c r="F1" s="7" t="s">
        <v>3</v>
      </c>
      <c r="G1" s="9" t="s">
        <v>4</v>
      </c>
      <c r="H1" t="s">
        <v>5</v>
      </c>
      <c r="I1" t="s">
        <v>6</v>
      </c>
      <c r="J1">
        <v>2012</v>
      </c>
    </row>
    <row r="2" spans="1:12" x14ac:dyDescent="0.25">
      <c r="A2" s="2" t="s">
        <v>9</v>
      </c>
      <c r="B2" s="2" t="s">
        <v>10</v>
      </c>
      <c r="C2" s="2" t="s">
        <v>11</v>
      </c>
      <c r="D2" s="2" t="s">
        <v>12</v>
      </c>
      <c r="E2" s="8" t="s">
        <v>7</v>
      </c>
      <c r="F2" s="8" t="s">
        <v>8</v>
      </c>
      <c r="G2" s="10" t="s">
        <v>18</v>
      </c>
    </row>
    <row r="3" spans="1:12" x14ac:dyDescent="0.25">
      <c r="A3">
        <v>2011</v>
      </c>
      <c r="B3">
        <v>8</v>
      </c>
      <c r="C3">
        <v>1</v>
      </c>
      <c r="D3">
        <f>A3+(B3-1)/12</f>
        <v>2011.5833333333333</v>
      </c>
      <c r="E3" s="7">
        <v>66.475099999999998</v>
      </c>
      <c r="F3" s="7">
        <f t="shared" ref="F3:F56" si="0">(CoefX2*D3*D3)+(CoefX*D3) +CoefC</f>
        <v>66.354031616459906</v>
      </c>
      <c r="G3" s="9">
        <f>E3-F3</f>
        <v>0.12106838354009142</v>
      </c>
      <c r="I3" s="7"/>
    </row>
    <row r="4" spans="1:12" x14ac:dyDescent="0.25">
      <c r="A4">
        <v>2011</v>
      </c>
      <c r="B4">
        <v>9</v>
      </c>
      <c r="C4">
        <v>1</v>
      </c>
      <c r="D4">
        <f t="shared" ref="D4:D32" si="1">A4+(B4-1)/12</f>
        <v>2011.6666666666667</v>
      </c>
      <c r="E4" s="7">
        <v>66.482900000000001</v>
      </c>
      <c r="F4" s="7">
        <f t="shared" si="0"/>
        <v>66.391447609999886</v>
      </c>
      <c r="G4" s="9">
        <f t="shared" ref="G4:G68" si="2">E4-F4</f>
        <v>9.1452390000114292E-2</v>
      </c>
      <c r="I4" s="7"/>
      <c r="K4" s="5" t="s">
        <v>14</v>
      </c>
      <c r="L4" s="6" t="s">
        <v>13</v>
      </c>
    </row>
    <row r="5" spans="1:12" x14ac:dyDescent="0.25">
      <c r="A5">
        <v>2011</v>
      </c>
      <c r="B5">
        <v>10</v>
      </c>
      <c r="C5">
        <v>1</v>
      </c>
      <c r="D5">
        <f t="shared" si="1"/>
        <v>2011.75</v>
      </c>
      <c r="E5" s="7">
        <v>66.505600000000001</v>
      </c>
      <c r="F5" s="7">
        <f t="shared" si="0"/>
        <v>66.428895713122984</v>
      </c>
      <c r="G5" s="9">
        <f t="shared" si="2"/>
        <v>7.670428687701758E-2</v>
      </c>
      <c r="I5" s="7"/>
      <c r="K5" s="3" t="s">
        <v>16</v>
      </c>
      <c r="L5">
        <v>2.31189E-3</v>
      </c>
    </row>
    <row r="6" spans="1:12" x14ac:dyDescent="0.25">
      <c r="A6">
        <v>2011</v>
      </c>
      <c r="B6">
        <v>11</v>
      </c>
      <c r="C6">
        <v>1</v>
      </c>
      <c r="D6">
        <f t="shared" si="1"/>
        <v>2011.8333333333333</v>
      </c>
      <c r="E6" s="7">
        <v>66.538300000000007</v>
      </c>
      <c r="F6" s="7">
        <f t="shared" si="0"/>
        <v>66.466375925836473</v>
      </c>
      <c r="G6" s="9">
        <f t="shared" si="2"/>
        <v>7.1924074163533191E-2</v>
      </c>
      <c r="I6" s="7"/>
      <c r="K6" s="3" t="s">
        <v>15</v>
      </c>
      <c r="L6">
        <v>-8.85231952</v>
      </c>
    </row>
    <row r="7" spans="1:12" x14ac:dyDescent="0.25">
      <c r="A7">
        <v>2011</v>
      </c>
      <c r="B7">
        <v>12</v>
      </c>
      <c r="C7">
        <v>1</v>
      </c>
      <c r="D7">
        <f t="shared" si="1"/>
        <v>2011.9166666666667</v>
      </c>
      <c r="E7" s="7">
        <v>66.570599999999999</v>
      </c>
      <c r="F7" s="7">
        <f t="shared" si="0"/>
        <v>66.503888248123985</v>
      </c>
      <c r="G7" s="9">
        <f t="shared" si="2"/>
        <v>6.6711751876013636E-2</v>
      </c>
      <c r="I7" s="7"/>
      <c r="K7" s="4" t="s">
        <v>17</v>
      </c>
      <c r="L7" s="1">
        <v>8518.5446747599999</v>
      </c>
    </row>
    <row r="8" spans="1:12" x14ac:dyDescent="0.25">
      <c r="A8">
        <v>2012</v>
      </c>
      <c r="B8">
        <v>1</v>
      </c>
      <c r="C8">
        <v>1</v>
      </c>
      <c r="D8">
        <f t="shared" si="1"/>
        <v>2012</v>
      </c>
      <c r="E8" s="7">
        <v>66.602999999999994</v>
      </c>
      <c r="F8" s="7">
        <f t="shared" si="0"/>
        <v>66.541432680000071</v>
      </c>
      <c r="G8" s="9">
        <f t="shared" si="2"/>
        <v>6.1567319999923598E-2</v>
      </c>
      <c r="I8" s="7"/>
    </row>
    <row r="9" spans="1:12" x14ac:dyDescent="0.25">
      <c r="A9">
        <v>2012</v>
      </c>
      <c r="B9">
        <v>2</v>
      </c>
      <c r="C9">
        <v>1</v>
      </c>
      <c r="D9">
        <f t="shared" si="1"/>
        <v>2012.0833333333333</v>
      </c>
      <c r="E9" s="7">
        <v>66.634</v>
      </c>
      <c r="F9" s="7">
        <f t="shared" si="0"/>
        <v>66.579009221457454</v>
      </c>
      <c r="G9" s="9">
        <f t="shared" si="2"/>
        <v>5.4990778542546082E-2</v>
      </c>
      <c r="I9" s="7"/>
    </row>
    <row r="10" spans="1:12" x14ac:dyDescent="0.25">
      <c r="A10">
        <v>2012</v>
      </c>
      <c r="B10">
        <v>3</v>
      </c>
      <c r="C10">
        <v>1</v>
      </c>
      <c r="D10">
        <f t="shared" si="1"/>
        <v>2012.1666666666667</v>
      </c>
      <c r="E10" s="7">
        <v>66.656899999999993</v>
      </c>
      <c r="F10" s="7">
        <f t="shared" si="0"/>
        <v>66.616617872501593</v>
      </c>
      <c r="G10" s="9">
        <f t="shared" si="2"/>
        <v>4.0282127498400655E-2</v>
      </c>
      <c r="I10" s="7"/>
    </row>
    <row r="11" spans="1:12" x14ac:dyDescent="0.25">
      <c r="A11">
        <v>2012</v>
      </c>
      <c r="B11">
        <v>4</v>
      </c>
      <c r="C11">
        <v>1</v>
      </c>
      <c r="D11">
        <f t="shared" si="1"/>
        <v>2012.25</v>
      </c>
      <c r="E11" s="7">
        <v>66.692499999999995</v>
      </c>
      <c r="F11" s="7">
        <f t="shared" si="0"/>
        <v>66.65425863312521</v>
      </c>
      <c r="G11" s="9">
        <f t="shared" si="2"/>
        <v>3.8241366874785854E-2</v>
      </c>
      <c r="I11" s="7"/>
    </row>
    <row r="12" spans="1:12" x14ac:dyDescent="0.25">
      <c r="A12">
        <v>2012</v>
      </c>
      <c r="B12">
        <v>5</v>
      </c>
      <c r="C12">
        <v>1</v>
      </c>
      <c r="D12">
        <f t="shared" si="1"/>
        <v>2012.3333333333333</v>
      </c>
      <c r="E12" s="7">
        <v>66.728899999999996</v>
      </c>
      <c r="F12" s="7">
        <f t="shared" si="0"/>
        <v>66.691931503333763</v>
      </c>
      <c r="G12" s="9">
        <f t="shared" si="2"/>
        <v>3.6968496666233364E-2</v>
      </c>
      <c r="I12" s="7"/>
    </row>
    <row r="13" spans="1:12" x14ac:dyDescent="0.25">
      <c r="A13">
        <v>2012</v>
      </c>
      <c r="B13">
        <v>6</v>
      </c>
      <c r="C13">
        <v>1</v>
      </c>
      <c r="D13">
        <f t="shared" si="1"/>
        <v>2012.4166666666667</v>
      </c>
      <c r="E13" s="7">
        <v>66.757900000000006</v>
      </c>
      <c r="F13" s="7">
        <f t="shared" si="0"/>
        <v>66.729636483123613</v>
      </c>
      <c r="G13" s="9">
        <f t="shared" si="2"/>
        <v>2.8263516876393169E-2</v>
      </c>
      <c r="I13" s="7"/>
    </row>
    <row r="14" spans="1:12" x14ac:dyDescent="0.25">
      <c r="A14">
        <v>2012</v>
      </c>
      <c r="B14">
        <v>7</v>
      </c>
      <c r="C14">
        <v>1</v>
      </c>
      <c r="D14">
        <f t="shared" si="1"/>
        <v>2012.5</v>
      </c>
      <c r="E14" s="7">
        <v>66.770799999999994</v>
      </c>
      <c r="F14" s="7">
        <f t="shared" si="0"/>
        <v>66.767373572502038</v>
      </c>
      <c r="G14" s="9">
        <f t="shared" si="2"/>
        <v>3.426427497956297E-3</v>
      </c>
      <c r="I14" s="7"/>
    </row>
    <row r="15" spans="1:12" x14ac:dyDescent="0.25">
      <c r="A15">
        <v>2012</v>
      </c>
      <c r="B15">
        <v>8</v>
      </c>
      <c r="C15">
        <v>1</v>
      </c>
      <c r="D15">
        <f t="shared" si="1"/>
        <v>2012.5833333333333</v>
      </c>
      <c r="E15" s="7">
        <v>66.774000000000001</v>
      </c>
      <c r="F15" s="7">
        <f t="shared" si="0"/>
        <v>66.805142771458122</v>
      </c>
      <c r="G15" s="9">
        <f t="shared" si="2"/>
        <v>-3.1142771458121388E-2</v>
      </c>
      <c r="I15" s="7"/>
    </row>
    <row r="16" spans="1:12" x14ac:dyDescent="0.25">
      <c r="A16">
        <v>2012</v>
      </c>
      <c r="B16">
        <v>9</v>
      </c>
      <c r="C16">
        <v>1</v>
      </c>
      <c r="D16">
        <f t="shared" si="1"/>
        <v>2012.6666666666667</v>
      </c>
      <c r="E16" s="7">
        <v>66.784599999999998</v>
      </c>
      <c r="F16" s="7">
        <f t="shared" si="0"/>
        <v>66.842944079999143</v>
      </c>
      <c r="G16" s="9">
        <f t="shared" si="2"/>
        <v>-5.8344079999145038E-2</v>
      </c>
      <c r="I16" s="7"/>
    </row>
    <row r="17" spans="1:9" x14ac:dyDescent="0.25">
      <c r="A17">
        <v>2012</v>
      </c>
      <c r="B17">
        <v>10</v>
      </c>
      <c r="C17">
        <v>1</v>
      </c>
      <c r="D17">
        <f t="shared" si="1"/>
        <v>2012.75</v>
      </c>
      <c r="E17" s="7">
        <v>66.810299999999998</v>
      </c>
      <c r="F17" s="7">
        <f t="shared" si="0"/>
        <v>66.880777498125099</v>
      </c>
      <c r="G17" s="9">
        <f t="shared" si="2"/>
        <v>-7.0477498125100624E-2</v>
      </c>
      <c r="I17" s="7"/>
    </row>
    <row r="18" spans="1:9" x14ac:dyDescent="0.25">
      <c r="A18">
        <v>2012</v>
      </c>
      <c r="B18">
        <v>11</v>
      </c>
      <c r="C18">
        <v>1</v>
      </c>
      <c r="D18">
        <f t="shared" si="1"/>
        <v>2012.8333333333333</v>
      </c>
      <c r="E18" s="7">
        <v>66.84</v>
      </c>
      <c r="F18" s="7">
        <f t="shared" si="0"/>
        <v>66.918643025832353</v>
      </c>
      <c r="G18" s="9">
        <f t="shared" si="2"/>
        <v>-7.8643025832349167E-2</v>
      </c>
      <c r="I18" s="7"/>
    </row>
    <row r="19" spans="1:9" x14ac:dyDescent="0.25">
      <c r="A19">
        <v>2012</v>
      </c>
      <c r="B19">
        <v>12</v>
      </c>
      <c r="C19">
        <v>1</v>
      </c>
      <c r="D19">
        <f t="shared" si="1"/>
        <v>2012.9166666666667</v>
      </c>
      <c r="E19" s="7">
        <v>66.877899999999997</v>
      </c>
      <c r="F19" s="7">
        <f t="shared" si="0"/>
        <v>66.956540663126361</v>
      </c>
      <c r="G19" s="9">
        <f t="shared" si="2"/>
        <v>-7.8640663126364529E-2</v>
      </c>
      <c r="I19" s="7"/>
    </row>
    <row r="20" spans="1:9" x14ac:dyDescent="0.25">
      <c r="A20">
        <v>2013</v>
      </c>
      <c r="B20">
        <v>1</v>
      </c>
      <c r="C20">
        <v>1</v>
      </c>
      <c r="D20">
        <f t="shared" si="1"/>
        <v>2013</v>
      </c>
      <c r="E20" s="7">
        <v>66.906899999999993</v>
      </c>
      <c r="F20" s="7">
        <f t="shared" si="0"/>
        <v>66.994470409999849</v>
      </c>
      <c r="G20" s="9">
        <f t="shared" si="2"/>
        <v>-8.7570409999855769E-2</v>
      </c>
      <c r="I20" s="7"/>
    </row>
    <row r="21" spans="1:9" x14ac:dyDescent="0.25">
      <c r="A21">
        <v>2013</v>
      </c>
      <c r="B21">
        <v>2</v>
      </c>
      <c r="C21">
        <v>1</v>
      </c>
      <c r="D21">
        <f t="shared" si="1"/>
        <v>2013.0833333333333</v>
      </c>
      <c r="E21" s="7">
        <v>66.944299999999998</v>
      </c>
      <c r="F21" s="7">
        <f t="shared" si="0"/>
        <v>67.032432266458272</v>
      </c>
      <c r="G21" s="9">
        <f t="shared" si="2"/>
        <v>-8.8132266458273989E-2</v>
      </c>
      <c r="I21" s="7"/>
    </row>
    <row r="22" spans="1:9" x14ac:dyDescent="0.25">
      <c r="A22">
        <v>2013</v>
      </c>
      <c r="B22">
        <v>3</v>
      </c>
      <c r="C22">
        <v>1</v>
      </c>
      <c r="D22">
        <f t="shared" si="1"/>
        <v>2013.1666666666667</v>
      </c>
      <c r="E22" s="7">
        <v>66.976299999999995</v>
      </c>
      <c r="F22" s="7">
        <f t="shared" si="0"/>
        <v>67.070426232499813</v>
      </c>
      <c r="G22" s="9">
        <f t="shared" si="2"/>
        <v>-9.4126232499817775E-2</v>
      </c>
      <c r="I22" s="7"/>
    </row>
    <row r="23" spans="1:9" x14ac:dyDescent="0.25">
      <c r="A23">
        <v>2013</v>
      </c>
      <c r="B23">
        <v>4</v>
      </c>
      <c r="C23">
        <v>1</v>
      </c>
      <c r="D23">
        <f t="shared" si="1"/>
        <v>2013.25</v>
      </c>
      <c r="E23" s="7">
        <v>67.025800000000004</v>
      </c>
      <c r="F23" s="7">
        <f t="shared" si="0"/>
        <v>67.108452308126289</v>
      </c>
      <c r="G23" s="9">
        <f t="shared" si="2"/>
        <v>-8.2652308126284879E-2</v>
      </c>
      <c r="I23" s="7"/>
    </row>
    <row r="24" spans="1:9" x14ac:dyDescent="0.25">
      <c r="A24">
        <v>2013</v>
      </c>
      <c r="B24">
        <v>5</v>
      </c>
      <c r="C24">
        <v>1</v>
      </c>
      <c r="D24">
        <f t="shared" si="1"/>
        <v>2013.3333333333333</v>
      </c>
      <c r="E24" s="11">
        <v>67.071600000000004</v>
      </c>
      <c r="F24" s="7">
        <f t="shared" ref="F24:F32" si="3">(CoefX2*D24*D24)+(CoefX*D24) +CoefC</f>
        <v>67.146510493334063</v>
      </c>
      <c r="G24" s="9">
        <f t="shared" ref="G24:G32" si="4">E24-F24</f>
        <v>-7.491049333405897E-2</v>
      </c>
      <c r="I24" s="7"/>
    </row>
    <row r="25" spans="1:9" ht="15.75" x14ac:dyDescent="0.3">
      <c r="A25">
        <v>2013</v>
      </c>
      <c r="B25">
        <v>6</v>
      </c>
      <c r="C25">
        <v>1</v>
      </c>
      <c r="D25">
        <f t="shared" si="1"/>
        <v>2013.4166666666667</v>
      </c>
      <c r="E25" s="12">
        <v>67.11</v>
      </c>
      <c r="F25" s="7">
        <f t="shared" si="3"/>
        <v>67.184600788123134</v>
      </c>
      <c r="G25" s="9">
        <f t="shared" si="4"/>
        <v>-7.4600788123134976E-2</v>
      </c>
      <c r="I25" s="7"/>
    </row>
    <row r="26" spans="1:9" ht="15.75" x14ac:dyDescent="0.3">
      <c r="A26">
        <v>2013</v>
      </c>
      <c r="B26">
        <v>7</v>
      </c>
      <c r="C26">
        <v>1</v>
      </c>
      <c r="D26">
        <f t="shared" si="1"/>
        <v>2013.5</v>
      </c>
      <c r="E26" s="12">
        <v>67.126599999999996</v>
      </c>
      <c r="F26" s="7">
        <f t="shared" si="3"/>
        <v>67.222723192497142</v>
      </c>
      <c r="G26" s="9">
        <f t="shared" si="4"/>
        <v>-9.6123192497145737E-2</v>
      </c>
      <c r="I26" s="7"/>
    </row>
    <row r="27" spans="1:9" ht="15.75" x14ac:dyDescent="0.3">
      <c r="A27">
        <v>2013</v>
      </c>
      <c r="B27">
        <v>8</v>
      </c>
      <c r="C27">
        <v>1</v>
      </c>
      <c r="D27">
        <f t="shared" si="1"/>
        <v>2013.5833333333333</v>
      </c>
      <c r="E27" s="12">
        <v>67.133099999999999</v>
      </c>
      <c r="F27" s="7">
        <f t="shared" si="3"/>
        <v>67.260877706459723</v>
      </c>
      <c r="G27" s="9">
        <f t="shared" si="4"/>
        <v>-0.12777770645972453</v>
      </c>
      <c r="I27" s="7"/>
    </row>
    <row r="28" spans="1:9" ht="15.75" x14ac:dyDescent="0.3">
      <c r="A28">
        <v>2013</v>
      </c>
      <c r="B28">
        <v>9</v>
      </c>
      <c r="C28">
        <v>1</v>
      </c>
      <c r="D28">
        <f t="shared" si="1"/>
        <v>2013.6666666666667</v>
      </c>
      <c r="E28" s="12">
        <v>67.145799999999994</v>
      </c>
      <c r="F28" s="7">
        <f t="shared" si="3"/>
        <v>67.299064329999965</v>
      </c>
      <c r="G28" s="9">
        <f t="shared" si="4"/>
        <v>-0.15326432999997053</v>
      </c>
      <c r="I28" s="7"/>
    </row>
    <row r="29" spans="1:9" ht="15.75" x14ac:dyDescent="0.3">
      <c r="A29">
        <v>2013</v>
      </c>
      <c r="B29">
        <v>10</v>
      </c>
      <c r="C29">
        <v>1</v>
      </c>
      <c r="D29">
        <f t="shared" si="1"/>
        <v>2013.75</v>
      </c>
      <c r="E29" s="12">
        <v>67.171700000000001</v>
      </c>
      <c r="F29" s="7">
        <f t="shared" si="3"/>
        <v>67.337283063125142</v>
      </c>
      <c r="G29" s="9">
        <f t="shared" si="4"/>
        <v>-0.16558306312514048</v>
      </c>
      <c r="I29" s="7"/>
    </row>
    <row r="30" spans="1:9" ht="15.75" x14ac:dyDescent="0.3">
      <c r="A30">
        <v>2013</v>
      </c>
      <c r="B30">
        <v>11</v>
      </c>
      <c r="C30">
        <v>1</v>
      </c>
      <c r="D30">
        <f t="shared" si="1"/>
        <v>2013.8333333333333</v>
      </c>
      <c r="E30" s="12">
        <v>67.209100000000007</v>
      </c>
      <c r="F30" s="7">
        <f t="shared" si="3"/>
        <v>67.375533905831617</v>
      </c>
      <c r="G30" s="9">
        <f t="shared" si="4"/>
        <v>-0.16643390583161022</v>
      </c>
      <c r="I30" s="7"/>
    </row>
    <row r="31" spans="1:9" ht="15.75" x14ac:dyDescent="0.3">
      <c r="A31">
        <v>2013</v>
      </c>
      <c r="B31">
        <v>12</v>
      </c>
      <c r="C31">
        <v>1</v>
      </c>
      <c r="D31">
        <f t="shared" si="1"/>
        <v>2013.9166666666667</v>
      </c>
      <c r="E31" s="12">
        <v>67.245999999999995</v>
      </c>
      <c r="F31" s="7">
        <f t="shared" si="3"/>
        <v>67.413816858124846</v>
      </c>
      <c r="G31" s="9">
        <f t="shared" si="4"/>
        <v>-0.16781685812485136</v>
      </c>
      <c r="I31" s="7"/>
    </row>
    <row r="32" spans="1:9" ht="15.75" x14ac:dyDescent="0.3">
      <c r="A32">
        <v>2014</v>
      </c>
      <c r="B32">
        <v>1</v>
      </c>
      <c r="C32">
        <v>1</v>
      </c>
      <c r="D32">
        <f t="shared" si="1"/>
        <v>2014</v>
      </c>
      <c r="E32" s="12">
        <v>67.281000000000006</v>
      </c>
      <c r="F32" s="7">
        <f t="shared" si="3"/>
        <v>67.452131920001193</v>
      </c>
      <c r="G32" s="9">
        <f t="shared" si="4"/>
        <v>-0.17113192000118715</v>
      </c>
      <c r="I32" s="7"/>
    </row>
    <row r="33" spans="4:9" ht="15.75" x14ac:dyDescent="0.3">
      <c r="D33">
        <v>2014.25</v>
      </c>
      <c r="E33" s="12">
        <v>67.379000000000005</v>
      </c>
      <c r="F33" s="7">
        <f t="shared" si="0"/>
        <v>67.567269763125296</v>
      </c>
      <c r="G33" s="9">
        <f t="shared" si="2"/>
        <v>-0.18826976312529098</v>
      </c>
      <c r="I33" s="7"/>
    </row>
    <row r="34" spans="4:9" ht="15.75" x14ac:dyDescent="0.3">
      <c r="D34">
        <v>2014.5</v>
      </c>
      <c r="E34" s="12">
        <v>67.7</v>
      </c>
      <c r="F34" s="7">
        <f t="shared" si="0"/>
        <v>67.682696592499269</v>
      </c>
      <c r="G34" s="9">
        <f t="shared" si="2"/>
        <v>1.730340750073367E-2</v>
      </c>
      <c r="I34" s="7"/>
    </row>
    <row r="35" spans="4:9" ht="15.75" x14ac:dyDescent="0.3">
      <c r="D35">
        <v>2014.75</v>
      </c>
      <c r="E35" s="12">
        <v>67.8</v>
      </c>
      <c r="F35" s="7">
        <f t="shared" si="0"/>
        <v>67.798412408124932</v>
      </c>
      <c r="G35" s="9">
        <f t="shared" si="2"/>
        <v>1.5875918750651863E-3</v>
      </c>
      <c r="I35" s="7"/>
    </row>
    <row r="36" spans="4:9" ht="15.75" x14ac:dyDescent="0.3">
      <c r="D36">
        <v>2015</v>
      </c>
      <c r="E36" s="12">
        <v>67.900000000000006</v>
      </c>
      <c r="F36" s="7">
        <f t="shared" si="0"/>
        <v>67.914417210000465</v>
      </c>
      <c r="G36" s="9">
        <f t="shared" si="2"/>
        <v>-1.441721000045959E-2</v>
      </c>
      <c r="I36" s="7"/>
    </row>
    <row r="37" spans="4:9" ht="15.75" x14ac:dyDescent="0.3">
      <c r="D37">
        <v>2015.25</v>
      </c>
      <c r="E37" s="12">
        <v>68</v>
      </c>
      <c r="F37" s="7">
        <f t="shared" si="0"/>
        <v>68.030710998127688</v>
      </c>
      <c r="G37" s="9">
        <f t="shared" si="2"/>
        <v>-3.0710998127688072E-2</v>
      </c>
      <c r="I37" s="7"/>
    </row>
    <row r="38" spans="4:9" x14ac:dyDescent="0.25">
      <c r="D38">
        <v>2015.5</v>
      </c>
      <c r="E38" s="7">
        <v>68.099999999999994</v>
      </c>
      <c r="F38" s="7">
        <f t="shared" si="0"/>
        <v>68.147293772499324</v>
      </c>
      <c r="G38" s="9">
        <f t="shared" si="2"/>
        <v>-4.7293772499330089E-2</v>
      </c>
      <c r="I38" s="7"/>
    </row>
    <row r="39" spans="4:9" x14ac:dyDescent="0.25">
      <c r="D39">
        <v>2015.75</v>
      </c>
      <c r="E39" s="7">
        <v>68.3</v>
      </c>
      <c r="F39" s="7">
        <f t="shared" si="0"/>
        <v>68.264165533126288</v>
      </c>
      <c r="G39" s="9">
        <f t="shared" si="2"/>
        <v>3.5834466873708948E-2</v>
      </c>
      <c r="I39" s="7"/>
    </row>
    <row r="40" spans="4:9" x14ac:dyDescent="0.25">
      <c r="D40">
        <v>2016</v>
      </c>
      <c r="E40" s="7">
        <v>68.400000000000006</v>
      </c>
      <c r="F40" s="7">
        <f t="shared" si="0"/>
        <v>68.381326280001304</v>
      </c>
      <c r="G40" s="9">
        <f t="shared" si="2"/>
        <v>1.8673719998702154E-2</v>
      </c>
      <c r="I40" s="7"/>
    </row>
    <row r="41" spans="4:9" x14ac:dyDescent="0.25">
      <c r="D41">
        <v>2016.25</v>
      </c>
      <c r="E41" s="7">
        <v>68.5</v>
      </c>
      <c r="F41" s="7">
        <f t="shared" si="0"/>
        <v>68.49877601312437</v>
      </c>
      <c r="G41" s="9">
        <f t="shared" si="2"/>
        <v>1.2239868756296346E-3</v>
      </c>
      <c r="I41" s="7"/>
    </row>
    <row r="42" spans="4:9" x14ac:dyDescent="0.25">
      <c r="D42">
        <v>2016.5</v>
      </c>
      <c r="E42" s="7">
        <v>69</v>
      </c>
      <c r="F42" s="7">
        <f t="shared" si="0"/>
        <v>68.616514732500946</v>
      </c>
      <c r="G42" s="9">
        <f t="shared" si="2"/>
        <v>0.38348526749905432</v>
      </c>
      <c r="I42" s="7"/>
    </row>
    <row r="43" spans="4:9" x14ac:dyDescent="0.25">
      <c r="D43">
        <v>2016.75</v>
      </c>
      <c r="E43" s="7">
        <v>69</v>
      </c>
      <c r="F43" s="7">
        <f t="shared" si="0"/>
        <v>68.734542438125573</v>
      </c>
      <c r="G43" s="9">
        <f t="shared" si="2"/>
        <v>0.26545756187442748</v>
      </c>
      <c r="I43" s="7"/>
    </row>
    <row r="44" spans="4:9" x14ac:dyDescent="0.25">
      <c r="D44">
        <v>2017</v>
      </c>
      <c r="E44" s="7">
        <v>69</v>
      </c>
      <c r="F44" s="7">
        <f t="shared" si="0"/>
        <v>68.852859130001889</v>
      </c>
      <c r="G44" s="9">
        <f t="shared" si="2"/>
        <v>0.14714086999811116</v>
      </c>
      <c r="I44" s="7"/>
    </row>
    <row r="45" spans="4:9" x14ac:dyDescent="0.25">
      <c r="D45">
        <v>2017.25</v>
      </c>
      <c r="E45" s="7">
        <v>69</v>
      </c>
      <c r="F45" s="7">
        <f t="shared" si="0"/>
        <v>68.971464808122619</v>
      </c>
      <c r="G45" s="9">
        <f t="shared" si="2"/>
        <v>2.8535191877381294E-2</v>
      </c>
      <c r="I45" s="7"/>
    </row>
    <row r="46" spans="4:9" x14ac:dyDescent="0.25">
      <c r="D46">
        <v>2017.5</v>
      </c>
      <c r="E46" s="7">
        <v>69</v>
      </c>
      <c r="F46" s="7">
        <f t="shared" si="0"/>
        <v>69.090359472500495</v>
      </c>
      <c r="G46" s="9">
        <f t="shared" si="2"/>
        <v>-9.0359472500495031E-2</v>
      </c>
      <c r="I46" s="7"/>
    </row>
    <row r="47" spans="4:9" x14ac:dyDescent="0.25">
      <c r="D47">
        <v>2017.75</v>
      </c>
      <c r="E47" s="7">
        <v>69</v>
      </c>
      <c r="F47" s="7">
        <f t="shared" si="0"/>
        <v>69.209543123126423</v>
      </c>
      <c r="G47" s="9">
        <f t="shared" si="2"/>
        <v>-0.20954312312642287</v>
      </c>
      <c r="I47" s="7"/>
    </row>
    <row r="48" spans="4:9" x14ac:dyDescent="0.25">
      <c r="D48">
        <v>2018</v>
      </c>
      <c r="E48" s="7">
        <v>69</v>
      </c>
      <c r="F48" s="7">
        <f t="shared" si="0"/>
        <v>69.329015759998583</v>
      </c>
      <c r="G48" s="9">
        <f t="shared" si="2"/>
        <v>-0.32901575999858323</v>
      </c>
      <c r="I48" s="7"/>
    </row>
    <row r="49" spans="4:9" x14ac:dyDescent="0.25">
      <c r="D49">
        <v>2018.25</v>
      </c>
      <c r="E49" s="7">
        <v>69</v>
      </c>
      <c r="F49" s="7">
        <f t="shared" si="0"/>
        <v>69.448777383124252</v>
      </c>
      <c r="G49" s="9">
        <f t="shared" si="2"/>
        <v>-0.44877738312425208</v>
      </c>
      <c r="I49" s="7"/>
    </row>
    <row r="50" spans="4:9" x14ac:dyDescent="0.25">
      <c r="D50">
        <v>2018.5</v>
      </c>
      <c r="E50" s="7">
        <v>70</v>
      </c>
      <c r="F50" s="7">
        <f t="shared" si="0"/>
        <v>69.568827992499791</v>
      </c>
      <c r="G50" s="9">
        <f t="shared" si="2"/>
        <v>0.43117200750020857</v>
      </c>
      <c r="I50" s="7"/>
    </row>
    <row r="51" spans="4:9" x14ac:dyDescent="0.25">
      <c r="D51">
        <v>2018.75</v>
      </c>
      <c r="E51" s="7">
        <v>70</v>
      </c>
      <c r="F51" s="7">
        <f t="shared" si="0"/>
        <v>69.68916758812702</v>
      </c>
      <c r="G51" s="9">
        <f t="shared" si="2"/>
        <v>0.31083241187297972</v>
      </c>
      <c r="I51" s="7"/>
    </row>
    <row r="52" spans="4:9" x14ac:dyDescent="0.25">
      <c r="D52">
        <v>2019</v>
      </c>
      <c r="E52" s="7">
        <v>70</v>
      </c>
      <c r="F52" s="7">
        <f t="shared" si="0"/>
        <v>69.809796170000482</v>
      </c>
      <c r="G52" s="9">
        <f t="shared" si="2"/>
        <v>0.19020382999951835</v>
      </c>
      <c r="I52" s="7"/>
    </row>
    <row r="53" spans="4:9" x14ac:dyDescent="0.25">
      <c r="D53">
        <v>2019.25</v>
      </c>
      <c r="E53" s="7">
        <v>70</v>
      </c>
      <c r="F53" s="7">
        <f t="shared" si="0"/>
        <v>69.930713738123814</v>
      </c>
      <c r="G53" s="9">
        <f t="shared" si="2"/>
        <v>6.9286261876186472E-2</v>
      </c>
      <c r="I53" s="7"/>
    </row>
    <row r="54" spans="4:9" x14ac:dyDescent="0.25">
      <c r="D54">
        <v>2019.5</v>
      </c>
      <c r="E54" s="7">
        <v>70</v>
      </c>
      <c r="F54" s="7">
        <f t="shared" si="0"/>
        <v>70.051920292500654</v>
      </c>
      <c r="G54" s="9">
        <f t="shared" si="2"/>
        <v>-5.1920292500653886E-2</v>
      </c>
      <c r="I54" s="7"/>
    </row>
    <row r="55" spans="4:9" x14ac:dyDescent="0.25">
      <c r="D55">
        <v>2019.75</v>
      </c>
      <c r="E55" s="7">
        <v>70</v>
      </c>
      <c r="F55" s="7">
        <f t="shared" si="0"/>
        <v>70.173415833121908</v>
      </c>
      <c r="G55" s="9">
        <f t="shared" si="2"/>
        <v>-0.17341583312190778</v>
      </c>
      <c r="I55" s="7"/>
    </row>
    <row r="56" spans="4:9" x14ac:dyDescent="0.25">
      <c r="D56">
        <v>2020</v>
      </c>
      <c r="E56" s="7">
        <v>70</v>
      </c>
      <c r="F56" s="7">
        <f t="shared" si="0"/>
        <v>70.295200359998489</v>
      </c>
      <c r="G56" s="9">
        <f t="shared" si="2"/>
        <v>-0.29520035999848915</v>
      </c>
      <c r="I56" s="7"/>
    </row>
    <row r="57" spans="4:9" x14ac:dyDescent="0.25">
      <c r="D57">
        <v>2020.25</v>
      </c>
      <c r="E57" s="7">
        <v>70</v>
      </c>
      <c r="F57" s="7">
        <f t="shared" ref="F57:G61" si="5">(CoefX2*D57*D57)+(CoefX*D57) +CoefC</f>
        <v>70.41727387312676</v>
      </c>
      <c r="G57" s="9">
        <f t="shared" ref="G57:G61" si="6">E57-F57</f>
        <v>-0.41727387312676001</v>
      </c>
      <c r="I57" s="7"/>
    </row>
    <row r="58" spans="4:9" x14ac:dyDescent="0.25">
      <c r="D58">
        <v>2020.5</v>
      </c>
      <c r="E58" s="7">
        <v>71</v>
      </c>
      <c r="F58" s="7">
        <f t="shared" si="5"/>
        <v>70.539636372501263</v>
      </c>
      <c r="G58" s="9">
        <f t="shared" si="6"/>
        <v>0.46036362749873661</v>
      </c>
      <c r="I58" s="7"/>
    </row>
    <row r="59" spans="4:9" x14ac:dyDescent="0.25">
      <c r="D59">
        <v>2020.75</v>
      </c>
      <c r="E59" s="7">
        <v>71</v>
      </c>
      <c r="F59" s="7">
        <f t="shared" si="5"/>
        <v>70.662287858123818</v>
      </c>
      <c r="G59" s="9">
        <f t="shared" si="6"/>
        <v>0.3377121418761817</v>
      </c>
      <c r="I59" s="7"/>
    </row>
    <row r="60" spans="4:9" x14ac:dyDescent="0.25">
      <c r="D60">
        <v>2021</v>
      </c>
      <c r="E60" s="7">
        <v>71</v>
      </c>
      <c r="F60" s="7">
        <f t="shared" si="5"/>
        <v>70.785228329999882</v>
      </c>
      <c r="G60" s="9">
        <f t="shared" si="6"/>
        <v>0.21477167000011832</v>
      </c>
      <c r="I60" s="7"/>
    </row>
    <row r="61" spans="4:9" x14ac:dyDescent="0.25">
      <c r="D61">
        <v>2021.25</v>
      </c>
      <c r="E61" s="7">
        <v>71</v>
      </c>
      <c r="F61" s="7">
        <f t="shared" ref="F61:F68" si="7">(CoefX2*D61*D61)+(CoefX*D61) +CoefC</f>
        <v>70.908457788125816</v>
      </c>
      <c r="G61" s="9">
        <f t="shared" ref="G61:G68" si="8">E61-F61</f>
        <v>9.1542211874184432E-2</v>
      </c>
      <c r="I61" s="7"/>
    </row>
    <row r="62" spans="4:9" x14ac:dyDescent="0.25">
      <c r="D62">
        <v>2021.5</v>
      </c>
      <c r="E62" s="7">
        <v>71</v>
      </c>
      <c r="F62" s="7">
        <f t="shared" si="7"/>
        <v>71.031976232503439</v>
      </c>
      <c r="G62" s="9">
        <f t="shared" si="8"/>
        <v>-3.1976232503438951E-2</v>
      </c>
    </row>
    <row r="63" spans="4:9" x14ac:dyDescent="0.25">
      <c r="D63">
        <v>2021.75</v>
      </c>
      <c r="E63" s="7">
        <v>71</v>
      </c>
      <c r="F63" s="7">
        <f t="shared" si="7"/>
        <v>71.155783663123657</v>
      </c>
      <c r="G63" s="9">
        <f t="shared" si="8"/>
        <v>-0.15578366312365688</v>
      </c>
    </row>
    <row r="64" spans="4:9" x14ac:dyDescent="0.25">
      <c r="D64">
        <v>2022</v>
      </c>
      <c r="E64" s="7">
        <v>71</v>
      </c>
      <c r="F64" s="7">
        <f t="shared" si="7"/>
        <v>71.279880080001021</v>
      </c>
      <c r="G64" s="9">
        <f t="shared" si="8"/>
        <v>-0.27988008000102127</v>
      </c>
    </row>
    <row r="65" spans="4:7" x14ac:dyDescent="0.25">
      <c r="D65">
        <v>2022.25</v>
      </c>
      <c r="E65" s="7">
        <v>71</v>
      </c>
      <c r="F65" s="7">
        <f t="shared" si="7"/>
        <v>71.404265483124618</v>
      </c>
      <c r="G65" s="9">
        <f t="shared" si="8"/>
        <v>-0.40426548312461819</v>
      </c>
    </row>
    <row r="66" spans="4:7" x14ac:dyDescent="0.25">
      <c r="D66">
        <v>2022.5</v>
      </c>
      <c r="E66" s="7">
        <v>71</v>
      </c>
      <c r="F66" s="7">
        <f t="shared" si="7"/>
        <v>71.528939872498086</v>
      </c>
      <c r="G66" s="9">
        <f t="shared" si="8"/>
        <v>-0.52893987249808561</v>
      </c>
    </row>
    <row r="67" spans="4:7" x14ac:dyDescent="0.25">
      <c r="D67">
        <v>2022.75</v>
      </c>
      <c r="E67" s="7">
        <v>72</v>
      </c>
      <c r="F67" s="7">
        <f t="shared" si="7"/>
        <v>71.653903248125062</v>
      </c>
      <c r="G67" s="9">
        <f t="shared" si="8"/>
        <v>0.34609675187493849</v>
      </c>
    </row>
    <row r="68" spans="4:7" x14ac:dyDescent="0.25">
      <c r="D68">
        <v>2023</v>
      </c>
      <c r="E68" s="7">
        <v>72</v>
      </c>
      <c r="F68" s="7">
        <f t="shared" si="7"/>
        <v>71.779155610000089</v>
      </c>
      <c r="G68" s="9">
        <f t="shared" si="8"/>
        <v>0.22084438999991107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DeltaT Analysis 28th April 2012</vt:lpstr>
      <vt:lpstr>CoefC</vt:lpstr>
      <vt:lpstr>CoefX</vt:lpstr>
      <vt:lpstr>CoefX2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Simpson</cp:lastModifiedBy>
  <dcterms:created xsi:type="dcterms:W3CDTF">2012-04-28T16:05:08Z</dcterms:created>
  <dcterms:modified xsi:type="dcterms:W3CDTF">2014-02-06T23:17:37Z</dcterms:modified>
</cp:coreProperties>
</file>