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COM\NOVAS\DeltaT Predictions\"/>
    </mc:Choice>
  </mc:AlternateContent>
  <bookViews>
    <workbookView xWindow="240" yWindow="375" windowWidth="18915" windowHeight="12045"/>
  </bookViews>
  <sheets>
    <sheet name="DeltaT Analysis 28th April 2012" sheetId="1" r:id="rId1"/>
  </sheets>
  <definedNames>
    <definedName name="CoefC">'DeltaT Analysis 28th April 2012'!$L$7</definedName>
    <definedName name="CoefX">'DeltaT Analysis 28th April 2012'!$L$6</definedName>
    <definedName name="CoefX2">'DeltaT Analysis 28th April 2012'!$L$5</definedName>
  </definedName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G7" i="1" s="1"/>
  <c r="F8" i="1"/>
  <c r="G8" i="1" s="1"/>
  <c r="F9" i="1"/>
  <c r="G9" i="1" s="1"/>
  <c r="F10" i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3" i="1"/>
  <c r="G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  <c r="G5" i="1"/>
  <c r="G6" i="1"/>
  <c r="G24" i="1"/>
  <c r="G32" i="1"/>
  <c r="G40" i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G11" i="1" l="1"/>
  <c r="G10" i="1"/>
  <c r="G4" i="1"/>
</calcChain>
</file>

<file path=xl/sharedStrings.xml><?xml version="1.0" encoding="utf-8"?>
<sst xmlns="http://schemas.openxmlformats.org/spreadsheetml/2006/main" count="19" uniqueCount="19">
  <si>
    <t>Data</t>
  </si>
  <si>
    <t>imported</t>
  </si>
  <si>
    <t>from</t>
  </si>
  <si>
    <t>http://maia.usno.navy.mil/ser7/deltat.data</t>
  </si>
  <si>
    <t>on</t>
  </si>
  <si>
    <t>28th</t>
  </si>
  <si>
    <t>April</t>
  </si>
  <si>
    <t>TT-UT</t>
  </si>
  <si>
    <t>Calculated</t>
  </si>
  <si>
    <t>Year</t>
  </si>
  <si>
    <t>Month</t>
  </si>
  <si>
    <t>Day</t>
  </si>
  <si>
    <t>YEAR Fraction</t>
  </si>
  <si>
    <t>Value</t>
  </si>
  <si>
    <t>Paameter</t>
  </si>
  <si>
    <t>X</t>
  </si>
  <si>
    <t>X Squared</t>
  </si>
  <si>
    <t>C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</si>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</sst>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8" fontId="0" fillId="0" borderId="0" xfId="0" applyNumberFormat="1"/>
    <xf numFmtId="168" fontId="16" fillId="0" borderId="0" xfId="0" applyNumberFormat="1" applyFon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#,##0.00000000" sourceLinked="0"/>
            </c:trendlineLbl>
          </c:trendline>
          <c:xVal>
            <c:numRef>
              <c:f>'DeltaT Analysis 28th April 2012'!$D$3:$D$54</c:f>
              <c:numCache>
                <c:formatCode>General</c:formatCode>
                <c:ptCount val="5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2013.5</c:v>
                </c:pt>
                <c:pt idx="22">
                  <c:v>2013.75</c:v>
                </c:pt>
                <c:pt idx="23">
                  <c:v>2014</c:v>
                </c:pt>
                <c:pt idx="24">
                  <c:v>2014.25</c:v>
                </c:pt>
                <c:pt idx="25">
                  <c:v>2014.5</c:v>
                </c:pt>
                <c:pt idx="26">
                  <c:v>2014.75</c:v>
                </c:pt>
                <c:pt idx="27">
                  <c:v>2015</c:v>
                </c:pt>
                <c:pt idx="28">
                  <c:v>2015.25</c:v>
                </c:pt>
                <c:pt idx="29">
                  <c:v>2015.5</c:v>
                </c:pt>
                <c:pt idx="30">
                  <c:v>2015.75</c:v>
                </c:pt>
                <c:pt idx="31">
                  <c:v>2016</c:v>
                </c:pt>
                <c:pt idx="32">
                  <c:v>2016.25</c:v>
                </c:pt>
                <c:pt idx="33">
                  <c:v>2016.5</c:v>
                </c:pt>
                <c:pt idx="34">
                  <c:v>2016.75</c:v>
                </c:pt>
                <c:pt idx="35">
                  <c:v>2017</c:v>
                </c:pt>
                <c:pt idx="36">
                  <c:v>2017.25</c:v>
                </c:pt>
                <c:pt idx="37">
                  <c:v>2017.5</c:v>
                </c:pt>
                <c:pt idx="38">
                  <c:v>2017.75</c:v>
                </c:pt>
                <c:pt idx="39">
                  <c:v>2018</c:v>
                </c:pt>
                <c:pt idx="40">
                  <c:v>2018.25</c:v>
                </c:pt>
                <c:pt idx="41">
                  <c:v>2018.5</c:v>
                </c:pt>
                <c:pt idx="42">
                  <c:v>2018.75</c:v>
                </c:pt>
                <c:pt idx="43">
                  <c:v>2019</c:v>
                </c:pt>
                <c:pt idx="44">
                  <c:v>2019.25</c:v>
                </c:pt>
                <c:pt idx="45">
                  <c:v>2019.5</c:v>
                </c:pt>
                <c:pt idx="46">
                  <c:v>2019.75</c:v>
                </c:pt>
                <c:pt idx="47">
                  <c:v>2020</c:v>
                </c:pt>
                <c:pt idx="48">
                  <c:v>2020.25</c:v>
                </c:pt>
                <c:pt idx="49">
                  <c:v>2020.5</c:v>
                </c:pt>
                <c:pt idx="50">
                  <c:v>2020.75</c:v>
                </c:pt>
                <c:pt idx="51">
                  <c:v>2021</c:v>
                </c:pt>
              </c:numCache>
            </c:numRef>
          </c:xVal>
          <c:yVal>
            <c:numRef>
              <c:f>'DeltaT Analysis 28th April 2012'!$E$3:$E$54</c:f>
              <c:numCache>
                <c:formatCode>0.0000</c:formatCode>
                <c:ptCount val="5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>
                  <c:v>67.025800000000004</c:v>
                </c:pt>
                <c:pt idx="21">
                  <c:v>67.120999999999995</c:v>
                </c:pt>
                <c:pt idx="22">
                  <c:v>67.158000000000001</c:v>
                </c:pt>
                <c:pt idx="23">
                  <c:v>67.266999999999996</c:v>
                </c:pt>
                <c:pt idx="24">
                  <c:v>67.379000000000005</c:v>
                </c:pt>
                <c:pt idx="25">
                  <c:v>67.7</c:v>
                </c:pt>
                <c:pt idx="26">
                  <c:v>67.8</c:v>
                </c:pt>
                <c:pt idx="27">
                  <c:v>67.900000000000006</c:v>
                </c:pt>
                <c:pt idx="28">
                  <c:v>68</c:v>
                </c:pt>
                <c:pt idx="29">
                  <c:v>68.099999999999994</c:v>
                </c:pt>
                <c:pt idx="30">
                  <c:v>68.3</c:v>
                </c:pt>
                <c:pt idx="31">
                  <c:v>68.400000000000006</c:v>
                </c:pt>
                <c:pt idx="32">
                  <c:v>68.5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69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69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71</c:v>
                </c:pt>
                <c:pt idx="50">
                  <c:v>71</c:v>
                </c:pt>
                <c:pt idx="51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5720"/>
        <c:axId val="210869512"/>
      </c:scatterChart>
      <c:valAx>
        <c:axId val="210825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9512"/>
        <c:crosses val="autoZero"/>
        <c:crossBetween val="midCat"/>
      </c:valAx>
      <c:valAx>
        <c:axId val="21086951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0825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276224</xdr:colOff>
      <xdr:row>12</xdr:row>
      <xdr:rowOff>76200</xdr:rowOff>
    </xdr:from>
    <xdr:to>
      <xdr:col>25</xdr:col>
      <xdr:colOff>247649</xdr:colOff>
      <xdr:row>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/>
  </sheetViews>
  <sheetFormatPr defaultRowHeight="15" x14ac:dyDescent="0.25"/>
  <cols>
    <col min="3" max="3" width="9.140625" customWidth="1"/>
    <col min="4" max="4" width="13" customWidth="1"/>
    <col min="5" max="5" width="9.5703125" style="7" bestFit="1" customWidth="1"/>
    <col min="6" max="6" width="10.42578125" style="7" customWidth="1"/>
    <col min="7" max="7" width="9.140625" style="9"/>
    <col min="11" max="11" width="11.140625" customWidth="1"/>
    <col min="12" max="12" width="12.28515625" customWidth="1"/>
  </cols>
  <sheetData>
    <row r="1" spans="1:12" x14ac:dyDescent="0.25">
      <c r="C1" t="s">
        <v>0</v>
      </c>
      <c r="D1" t="s">
        <v>1</v>
      </c>
      <c r="E1" s="7" t="s">
        <v>2</v>
      </c>
      <c r="F1" s="7" t="s">
        <v>3</v>
      </c>
      <c r="G1" s="9" t="s">
        <v>4</v>
      </c>
      <c r="H1" t="s">
        <v>5</v>
      </c>
      <c r="I1" t="s">
        <v>6</v>
      </c>
      <c r="J1">
        <v>2012</v>
      </c>
    </row>
    <row r="2" spans="1:12" x14ac:dyDescent="0.25">
      <c r="A2" s="2" t="s">
        <v>9</v>
      </c>
      <c r="B2" s="2" t="s">
        <v>10</v>
      </c>
      <c r="C2" s="2" t="s">
        <v>11</v>
      </c>
      <c r="D2" s="2" t="s">
        <v>12</v>
      </c>
      <c r="E2" s="8" t="s">
        <v>7</v>
      </c>
      <c r="F2" s="8" t="s">
        <v>8</v>
      </c>
      <c r="G2" s="10" t="s">
        <v>18</v>
      </c>
    </row>
    <row r="3" spans="1:12" x14ac:dyDescent="0.25">
      <c r="A3">
        <v>2011</v>
      </c>
      <c r="B3">
        <v>8</v>
      </c>
      <c r="C3">
        <v>1</v>
      </c>
      <c r="D3">
        <f>A3+(B3-1)/12</f>
        <v>2011.5833333333333</v>
      </c>
      <c r="E3" s="7">
        <v>66.475099999999998</v>
      </c>
      <c r="F3" s="7">
        <f>(CoefX2*D3*D3)+(CoefX*D3) +CoefC</f>
        <v>66.46057956761797</v>
      </c>
      <c r="G3" s="9">
        <f>E3-F3</f>
        <v>1.4520432382028048E-2</v>
      </c>
      <c r="I3" s="7"/>
    </row>
    <row r="4" spans="1:12" x14ac:dyDescent="0.25">
      <c r="A4">
        <v>2011</v>
      </c>
      <c r="B4">
        <v>9</v>
      </c>
      <c r="C4">
        <v>1</v>
      </c>
      <c r="D4">
        <f t="shared" ref="D4:D23" si="0">A4+(B4-1)/12</f>
        <v>2011.6666666666667</v>
      </c>
      <c r="E4" s="7">
        <v>66.482900000000001</v>
      </c>
      <c r="F4" s="7">
        <f>(CoefX2*D4*D4)+(CoefX*D4) +CoefC</f>
        <v>66.482770542235812</v>
      </c>
      <c r="G4" s="9">
        <f t="shared" ref="G4:G54" si="1">E4-F4</f>
        <v>1.2945776418860078E-4</v>
      </c>
      <c r="I4" s="7"/>
      <c r="K4" s="5" t="s">
        <v>14</v>
      </c>
      <c r="L4" s="6" t="s">
        <v>13</v>
      </c>
    </row>
    <row r="5" spans="1:12" x14ac:dyDescent="0.25">
      <c r="A5">
        <v>2011</v>
      </c>
      <c r="B5">
        <v>10</v>
      </c>
      <c r="C5">
        <v>1</v>
      </c>
      <c r="D5">
        <f t="shared" si="0"/>
        <v>2011.75</v>
      </c>
      <c r="E5" s="7">
        <v>66.505600000000001</v>
      </c>
      <c r="F5" s="7">
        <f>(CoefX2*D5*D5)+(CoefX*D5) +CoefC</f>
        <v>66.505516348726815</v>
      </c>
      <c r="G5" s="9">
        <f t="shared" si="1"/>
        <v>8.365127318654686E-5</v>
      </c>
      <c r="I5" s="7"/>
      <c r="K5" s="3" t="s">
        <v>16</v>
      </c>
      <c r="L5">
        <v>3.9947900000000001E-2</v>
      </c>
    </row>
    <row r="6" spans="1:12" x14ac:dyDescent="0.25">
      <c r="A6">
        <v>2011</v>
      </c>
      <c r="B6">
        <v>11</v>
      </c>
      <c r="C6">
        <v>1</v>
      </c>
      <c r="D6">
        <f t="shared" si="0"/>
        <v>2011.8333333333333</v>
      </c>
      <c r="E6" s="7">
        <v>66.538300000000007</v>
      </c>
      <c r="F6" s="7">
        <f>(CoefX2*D6*D6)+(CoefX*D6) +CoefC</f>
        <v>66.528816987236496</v>
      </c>
      <c r="G6" s="9">
        <f t="shared" si="1"/>
        <v>9.483012763510601E-3</v>
      </c>
      <c r="I6" s="7"/>
      <c r="K6" s="3" t="s">
        <v>15</v>
      </c>
      <c r="L6">
        <v>-160.45409698</v>
      </c>
    </row>
    <row r="7" spans="1:12" x14ac:dyDescent="0.25">
      <c r="A7">
        <v>2011</v>
      </c>
      <c r="B7">
        <v>12</v>
      </c>
      <c r="C7">
        <v>1</v>
      </c>
      <c r="D7">
        <f t="shared" si="0"/>
        <v>2011.9166666666667</v>
      </c>
      <c r="E7" s="7">
        <v>66.570599999999999</v>
      </c>
      <c r="F7" s="7">
        <f>(CoefX2*D7*D7)+(CoefX*D7) +CoefC</f>
        <v>66.552672457648441</v>
      </c>
      <c r="G7" s="9">
        <f t="shared" si="1"/>
        <v>1.792754235155769E-2</v>
      </c>
      <c r="I7" s="7"/>
      <c r="K7" s="4" t="s">
        <v>17</v>
      </c>
      <c r="L7" s="1">
        <v>161185.36850891999</v>
      </c>
    </row>
    <row r="8" spans="1:12" x14ac:dyDescent="0.25">
      <c r="A8">
        <v>2012</v>
      </c>
      <c r="B8">
        <v>1</v>
      </c>
      <c r="C8">
        <v>1</v>
      </c>
      <c r="D8">
        <f t="shared" si="0"/>
        <v>2012</v>
      </c>
      <c r="E8" s="7">
        <v>66.602999999999994</v>
      </c>
      <c r="F8" s="7">
        <f>(CoefX2*D8*D8)+(CoefX*D8) +CoefC</f>
        <v>66.57708275996265</v>
      </c>
      <c r="G8" s="9">
        <f t="shared" si="1"/>
        <v>2.5917240037344413E-2</v>
      </c>
      <c r="I8" s="7"/>
    </row>
    <row r="9" spans="1:12" x14ac:dyDescent="0.25">
      <c r="A9">
        <v>2012</v>
      </c>
      <c r="B9">
        <v>2</v>
      </c>
      <c r="C9">
        <v>1</v>
      </c>
      <c r="D9">
        <f t="shared" si="0"/>
        <v>2012.0833333333333</v>
      </c>
      <c r="E9" s="7">
        <v>66.634</v>
      </c>
      <c r="F9" s="7">
        <f>(CoefX2*D9*D9)+(CoefX*D9) +CoefC</f>
        <v>66.602047894266434</v>
      </c>
      <c r="G9" s="9">
        <f t="shared" si="1"/>
        <v>3.1952105733566327E-2</v>
      </c>
      <c r="I9" s="7"/>
    </row>
    <row r="10" spans="1:12" x14ac:dyDescent="0.25">
      <c r="A10">
        <v>2012</v>
      </c>
      <c r="B10">
        <v>3</v>
      </c>
      <c r="C10">
        <v>1</v>
      </c>
      <c r="D10">
        <f t="shared" si="0"/>
        <v>2012.1666666666667</v>
      </c>
      <c r="E10" s="7">
        <v>66.656899999999993</v>
      </c>
      <c r="F10" s="7">
        <f>(CoefX2*D10*D10)+(CoefX*D10) +CoefC</f>
        <v>66.627567860530689</v>
      </c>
      <c r="G10" s="9">
        <f t="shared" si="1"/>
        <v>2.9332139469303797E-2</v>
      </c>
      <c r="I10" s="7"/>
    </row>
    <row r="11" spans="1:12" x14ac:dyDescent="0.25">
      <c r="A11">
        <v>2012</v>
      </c>
      <c r="B11">
        <v>4</v>
      </c>
      <c r="C11">
        <v>1</v>
      </c>
      <c r="D11">
        <f t="shared" si="0"/>
        <v>2012.25</v>
      </c>
      <c r="E11" s="7">
        <v>66.692499999999995</v>
      </c>
      <c r="F11" s="7">
        <f>(CoefX2*D11*D11)+(CoefX*D11) +CoefC</f>
        <v>66.653642658755416</v>
      </c>
      <c r="G11" s="9">
        <f t="shared" si="1"/>
        <v>3.8857341244579402E-2</v>
      </c>
      <c r="I11" s="7"/>
    </row>
    <row r="12" spans="1:12" x14ac:dyDescent="0.25">
      <c r="A12">
        <v>2012</v>
      </c>
      <c r="B12">
        <v>5</v>
      </c>
      <c r="C12">
        <v>1</v>
      </c>
      <c r="D12">
        <f t="shared" si="0"/>
        <v>2012.3333333333333</v>
      </c>
      <c r="E12" s="7">
        <v>66.728899999999996</v>
      </c>
      <c r="F12" s="7">
        <f>(CoefX2*D12*D12)+(CoefX*D12) +CoefC</f>
        <v>66.680272288853303</v>
      </c>
      <c r="G12" s="9">
        <f t="shared" si="1"/>
        <v>4.8627711146693287E-2</v>
      </c>
      <c r="I12" s="7"/>
    </row>
    <row r="13" spans="1:12" x14ac:dyDescent="0.25">
      <c r="A13">
        <v>2012</v>
      </c>
      <c r="B13">
        <v>6</v>
      </c>
      <c r="C13">
        <v>1</v>
      </c>
      <c r="D13">
        <f t="shared" si="0"/>
        <v>2012.4166666666667</v>
      </c>
      <c r="E13" s="7">
        <v>66.757900000000006</v>
      </c>
      <c r="F13" s="7">
        <f>(CoefX2*D13*D13)+(CoefX*D13) +CoefC</f>
        <v>66.707456750969868</v>
      </c>
      <c r="G13" s="9">
        <f t="shared" si="1"/>
        <v>5.0443249030138304E-2</v>
      </c>
      <c r="I13" s="7"/>
    </row>
    <row r="14" spans="1:12" x14ac:dyDescent="0.25">
      <c r="A14">
        <v>2012</v>
      </c>
      <c r="B14">
        <v>7</v>
      </c>
      <c r="C14">
        <v>1</v>
      </c>
      <c r="D14">
        <f t="shared" si="0"/>
        <v>2012.5</v>
      </c>
      <c r="E14" s="7">
        <v>66.770799999999994</v>
      </c>
      <c r="F14" s="7">
        <f>(CoefX2*D14*D14)+(CoefX*D14) +CoefC</f>
        <v>66.735196044959594</v>
      </c>
      <c r="G14" s="9">
        <f t="shared" si="1"/>
        <v>3.5603955040400592E-2</v>
      </c>
      <c r="I14" s="7"/>
    </row>
    <row r="15" spans="1:12" x14ac:dyDescent="0.25">
      <c r="A15">
        <v>2012</v>
      </c>
      <c r="B15">
        <v>8</v>
      </c>
      <c r="C15">
        <v>1</v>
      </c>
      <c r="D15">
        <f t="shared" si="0"/>
        <v>2012.5833333333333</v>
      </c>
      <c r="E15" s="7">
        <v>66.774000000000001</v>
      </c>
      <c r="F15" s="7">
        <f>(CoefX2*D15*D15)+(CoefX*D15) +CoefC</f>
        <v>66.763490170967998</v>
      </c>
      <c r="G15" s="9">
        <f t="shared" si="1"/>
        <v>1.0509829032002926E-2</v>
      </c>
      <c r="I15" s="7"/>
    </row>
    <row r="16" spans="1:12" x14ac:dyDescent="0.25">
      <c r="A16">
        <v>2012</v>
      </c>
      <c r="B16">
        <v>9</v>
      </c>
      <c r="C16">
        <v>1</v>
      </c>
      <c r="D16">
        <f t="shared" si="0"/>
        <v>2012.6666666666667</v>
      </c>
      <c r="E16" s="7">
        <v>66.784599999999998</v>
      </c>
      <c r="F16" s="7">
        <f>(CoefX2*D16*D16)+(CoefX*D16) +CoefC</f>
        <v>66.79233912890777</v>
      </c>
      <c r="G16" s="9">
        <f t="shared" si="1"/>
        <v>-7.7391289077723968E-3</v>
      </c>
      <c r="I16" s="7"/>
    </row>
    <row r="17" spans="1:9" x14ac:dyDescent="0.25">
      <c r="A17">
        <v>2012</v>
      </c>
      <c r="B17">
        <v>10</v>
      </c>
      <c r="C17">
        <v>1</v>
      </c>
      <c r="D17">
        <f t="shared" si="0"/>
        <v>2012.75</v>
      </c>
      <c r="E17" s="7">
        <v>66.810299999999998</v>
      </c>
      <c r="F17" s="7">
        <f>(CoefX2*D17*D17)+(CoefX*D17) +CoefC</f>
        <v>66.821742918749806</v>
      </c>
      <c r="G17" s="9">
        <f t="shared" si="1"/>
        <v>-1.1442918749807518E-2</v>
      </c>
      <c r="I17" s="7"/>
    </row>
    <row r="18" spans="1:9" x14ac:dyDescent="0.25">
      <c r="A18">
        <v>2012</v>
      </c>
      <c r="B18">
        <v>11</v>
      </c>
      <c r="C18">
        <v>1</v>
      </c>
      <c r="D18">
        <f t="shared" si="0"/>
        <v>2012.8333333333333</v>
      </c>
      <c r="E18" s="7">
        <v>66.84</v>
      </c>
      <c r="F18" s="7">
        <f>(CoefX2*D18*D18)+(CoefX*D18) +CoefC</f>
        <v>66.851701540523209</v>
      </c>
      <c r="G18" s="9">
        <f t="shared" si="1"/>
        <v>-1.1701540523205267E-2</v>
      </c>
      <c r="I18" s="7"/>
    </row>
    <row r="19" spans="1:9" x14ac:dyDescent="0.25">
      <c r="A19">
        <v>2012</v>
      </c>
      <c r="B19">
        <v>12</v>
      </c>
      <c r="C19">
        <v>1</v>
      </c>
      <c r="D19">
        <f t="shared" si="0"/>
        <v>2012.9166666666667</v>
      </c>
      <c r="E19" s="7">
        <v>66.877899999999997</v>
      </c>
      <c r="F19" s="7">
        <f>(CoefX2*D19*D19)+(CoefX*D19) +CoefC</f>
        <v>66.882214994257083</v>
      </c>
      <c r="G19" s="9">
        <f t="shared" si="1"/>
        <v>-4.3149942570863686E-3</v>
      </c>
      <c r="I19" s="7"/>
    </row>
    <row r="20" spans="1:9" x14ac:dyDescent="0.25">
      <c r="A20">
        <v>2013</v>
      </c>
      <c r="B20">
        <v>1</v>
      </c>
      <c r="C20">
        <v>1</v>
      </c>
      <c r="D20">
        <f t="shared" si="0"/>
        <v>2013</v>
      </c>
      <c r="E20" s="7">
        <v>66.906899999999993</v>
      </c>
      <c r="F20" s="7">
        <f>(CoefX2*D20*D20)+(CoefX*D20) +CoefC</f>
        <v>66.913283279980533</v>
      </c>
      <c r="G20" s="9">
        <f t="shared" si="1"/>
        <v>-6.3832799805396689E-3</v>
      </c>
      <c r="I20" s="7"/>
    </row>
    <row r="21" spans="1:9" x14ac:dyDescent="0.25">
      <c r="A21">
        <v>2013</v>
      </c>
      <c r="B21">
        <v>2</v>
      </c>
      <c r="C21">
        <v>1</v>
      </c>
      <c r="D21">
        <f t="shared" si="0"/>
        <v>2013.0833333333333</v>
      </c>
      <c r="E21" s="7">
        <v>66.944299999999998</v>
      </c>
      <c r="F21" s="7">
        <f>(CoefX2*D21*D21)+(CoefX*D21) +CoefC</f>
        <v>66.944906397606246</v>
      </c>
      <c r="G21" s="9">
        <f t="shared" si="1"/>
        <v>-6.0639760624781047E-4</v>
      </c>
      <c r="I21" s="7"/>
    </row>
    <row r="22" spans="1:9" x14ac:dyDescent="0.25">
      <c r="A22">
        <v>2013</v>
      </c>
      <c r="B22">
        <v>3</v>
      </c>
      <c r="C22">
        <v>1</v>
      </c>
      <c r="D22">
        <f t="shared" si="0"/>
        <v>2013.1666666666667</v>
      </c>
      <c r="E22" s="7">
        <v>66.976299999999995</v>
      </c>
      <c r="F22" s="7">
        <f>(CoefX2*D22*D22)+(CoefX*D22) +CoefC</f>
        <v>66.977084347221535</v>
      </c>
      <c r="G22" s="9">
        <f t="shared" si="1"/>
        <v>-7.8434722153986058E-4</v>
      </c>
      <c r="I22" s="7"/>
    </row>
    <row r="23" spans="1:9" x14ac:dyDescent="0.25">
      <c r="A23">
        <v>2013</v>
      </c>
      <c r="B23">
        <v>4</v>
      </c>
      <c r="C23">
        <v>1</v>
      </c>
      <c r="D23">
        <f t="shared" si="0"/>
        <v>2013.25</v>
      </c>
      <c r="E23" s="7">
        <v>67.025800000000004</v>
      </c>
      <c r="F23" s="7">
        <f>(CoefX2*D23*D23)+(CoefX*D23) +CoefC</f>
        <v>67.009817128709983</v>
      </c>
      <c r="G23" s="9">
        <f t="shared" si="1"/>
        <v>1.5982871290020739E-2</v>
      </c>
      <c r="I23" s="7"/>
    </row>
    <row r="24" spans="1:9" x14ac:dyDescent="0.25">
      <c r="D24">
        <v>2013.5</v>
      </c>
      <c r="E24" s="7">
        <v>67.120999999999995</v>
      </c>
      <c r="F24" s="7">
        <f>(CoefX2*D24*D24)+(CoefX*D24) +CoefC</f>
        <v>67.111344464996364</v>
      </c>
      <c r="G24" s="9">
        <f t="shared" si="1"/>
        <v>9.6555350036311438E-3</v>
      </c>
      <c r="I24" s="7"/>
    </row>
    <row r="25" spans="1:9" x14ac:dyDescent="0.25">
      <c r="D25">
        <v>2013.75</v>
      </c>
      <c r="E25" s="7">
        <v>67.158000000000001</v>
      </c>
      <c r="F25" s="7">
        <f>(CoefX2*D25*D25)+(CoefX*D25) +CoefC</f>
        <v>67.217865288752364</v>
      </c>
      <c r="G25" s="9">
        <f t="shared" si="1"/>
        <v>-5.9865288752362744E-2</v>
      </c>
      <c r="I25" s="7"/>
    </row>
    <row r="26" spans="1:9" x14ac:dyDescent="0.25">
      <c r="D26">
        <v>2014</v>
      </c>
      <c r="E26" s="7">
        <v>67.266999999999996</v>
      </c>
      <c r="F26" s="7">
        <f>(CoefX2*D26*D26)+(CoefX*D26) +CoefC</f>
        <v>67.329379599948879</v>
      </c>
      <c r="G26" s="9">
        <f t="shared" si="1"/>
        <v>-6.2379599948883424E-2</v>
      </c>
      <c r="I26" s="7"/>
    </row>
    <row r="27" spans="1:9" x14ac:dyDescent="0.25">
      <c r="D27">
        <v>2014.25</v>
      </c>
      <c r="E27" s="7">
        <v>67.379000000000005</v>
      </c>
      <c r="F27" s="7">
        <f>(CoefX2*D27*D27)+(CoefX*D27) +CoefC</f>
        <v>67.445887398731429</v>
      </c>
      <c r="G27" s="9">
        <f t="shared" si="1"/>
        <v>-6.6887398731424241E-2</v>
      </c>
      <c r="I27" s="7"/>
    </row>
    <row r="28" spans="1:9" x14ac:dyDescent="0.25">
      <c r="D28">
        <v>2014.5</v>
      </c>
      <c r="E28" s="7">
        <v>67.7</v>
      </c>
      <c r="F28" s="7">
        <f>(CoefX2*D28*D28)+(CoefX*D28) +CoefC</f>
        <v>67.567388685012702</v>
      </c>
      <c r="G28" s="9">
        <f t="shared" si="1"/>
        <v>0.13261131498730094</v>
      </c>
      <c r="I28" s="7"/>
    </row>
    <row r="29" spans="1:9" x14ac:dyDescent="0.25">
      <c r="D29">
        <v>2014.75</v>
      </c>
      <c r="E29" s="7">
        <v>67.8</v>
      </c>
      <c r="F29" s="7">
        <f>(CoefX2*D29*D29)+(CoefX*D29) +CoefC</f>
        <v>67.693883458763594</v>
      </c>
      <c r="G29" s="9">
        <f t="shared" si="1"/>
        <v>0.10611654123640335</v>
      </c>
      <c r="I29" s="7"/>
    </row>
    <row r="30" spans="1:9" x14ac:dyDescent="0.25">
      <c r="D30">
        <v>2015</v>
      </c>
      <c r="E30" s="7">
        <v>67.900000000000006</v>
      </c>
      <c r="F30" s="7">
        <f>(CoefX2*D30*D30)+(CoefX*D30) +CoefC</f>
        <v>67.825371719955001</v>
      </c>
      <c r="G30" s="9">
        <f t="shared" si="1"/>
        <v>7.4628280045004658E-2</v>
      </c>
      <c r="I30" s="7"/>
    </row>
    <row r="31" spans="1:9" x14ac:dyDescent="0.25">
      <c r="D31">
        <v>2015.25</v>
      </c>
      <c r="E31" s="7">
        <v>68</v>
      </c>
      <c r="F31" s="7">
        <f>(CoefX2*D31*D31)+(CoefX*D31) +CoefC</f>
        <v>67.961853468732443</v>
      </c>
      <c r="G31" s="9">
        <f t="shared" si="1"/>
        <v>3.8146531267557293E-2</v>
      </c>
      <c r="I31" s="7"/>
    </row>
    <row r="32" spans="1:9" x14ac:dyDescent="0.25">
      <c r="D32">
        <v>2015.5</v>
      </c>
      <c r="E32" s="7">
        <v>68.099999999999994</v>
      </c>
      <c r="F32" s="7">
        <f>(CoefX2*D32*D32)+(CoefX*D32) +CoefC</f>
        <v>68.103328705008607</v>
      </c>
      <c r="G32" s="9">
        <f t="shared" si="1"/>
        <v>-3.3287050086130421E-3</v>
      </c>
      <c r="I32" s="7"/>
    </row>
    <row r="33" spans="4:9" x14ac:dyDescent="0.25">
      <c r="D33">
        <v>2015.75</v>
      </c>
      <c r="E33" s="7">
        <v>68.3</v>
      </c>
      <c r="F33" s="7">
        <f>(CoefX2*D33*D33)+(CoefX*D33) +CoefC</f>
        <v>68.249797428696183</v>
      </c>
      <c r="G33" s="9">
        <f t="shared" si="1"/>
        <v>5.020257130381367E-2</v>
      </c>
      <c r="I33" s="7"/>
    </row>
    <row r="34" spans="4:9" x14ac:dyDescent="0.25">
      <c r="D34">
        <v>2016</v>
      </c>
      <c r="E34" s="7">
        <v>68.400000000000006</v>
      </c>
      <c r="F34" s="7">
        <f>(CoefX2*D34*D34)+(CoefX*D34) +CoefC</f>
        <v>68.401259639998898</v>
      </c>
      <c r="G34" s="9">
        <f t="shared" si="1"/>
        <v>-1.2596399988922258E-3</v>
      </c>
      <c r="I34" s="7"/>
    </row>
    <row r="35" spans="4:9" x14ac:dyDescent="0.25">
      <c r="D35">
        <v>2016.25</v>
      </c>
      <c r="E35" s="7">
        <v>68.5</v>
      </c>
      <c r="F35" s="7">
        <f>(CoefX2*D35*D35)+(CoefX*D35) +CoefC</f>
        <v>68.557715338771231</v>
      </c>
      <c r="G35" s="9">
        <f t="shared" si="1"/>
        <v>-5.7715338771231472E-2</v>
      </c>
      <c r="I35" s="7"/>
    </row>
    <row r="36" spans="4:9" x14ac:dyDescent="0.25">
      <c r="D36">
        <v>2016.5</v>
      </c>
      <c r="E36" s="7">
        <v>69</v>
      </c>
      <c r="F36" s="7">
        <f>(CoefX2*D36*D36)+(CoefX*D36) +CoefC</f>
        <v>68.71916452498408</v>
      </c>
      <c r="G36" s="9">
        <f t="shared" si="1"/>
        <v>0.28083547501591966</v>
      </c>
      <c r="I36" s="7"/>
    </row>
    <row r="37" spans="4:9" x14ac:dyDescent="0.25">
      <c r="D37">
        <v>2016.75</v>
      </c>
      <c r="E37" s="7">
        <v>69</v>
      </c>
      <c r="F37" s="7">
        <f>(CoefX2*D37*D37)+(CoefX*D37) +CoefC</f>
        <v>68.885607198724756</v>
      </c>
      <c r="G37" s="9">
        <f t="shared" si="1"/>
        <v>0.11439280127524398</v>
      </c>
      <c r="I37" s="7"/>
    </row>
    <row r="38" spans="4:9" x14ac:dyDescent="0.25">
      <c r="D38">
        <v>2017</v>
      </c>
      <c r="E38" s="7">
        <v>69</v>
      </c>
      <c r="F38" s="7">
        <f>(CoefX2*D38*D38)+(CoefX*D38) +CoefC</f>
        <v>69.057043359993258</v>
      </c>
      <c r="G38" s="9">
        <f t="shared" si="1"/>
        <v>-5.7043359993258491E-2</v>
      </c>
      <c r="I38" s="7"/>
    </row>
    <row r="39" spans="4:9" x14ac:dyDescent="0.25">
      <c r="D39">
        <v>2017.25</v>
      </c>
      <c r="E39" s="7">
        <v>69</v>
      </c>
      <c r="F39" s="7">
        <f>(CoefX2*D39*D39)+(CoefX*D39) +CoefC</f>
        <v>69.23347300873138</v>
      </c>
      <c r="G39" s="9">
        <f t="shared" si="1"/>
        <v>-0.23347300873138011</v>
      </c>
      <c r="I39" s="7"/>
    </row>
    <row r="40" spans="4:9" x14ac:dyDescent="0.25">
      <c r="D40">
        <v>2017.5</v>
      </c>
      <c r="E40" s="7">
        <v>69</v>
      </c>
      <c r="F40" s="7">
        <f>(CoefX2*D40*D40)+(CoefX*D40) +CoefC</f>
        <v>69.414896144968225</v>
      </c>
      <c r="G40" s="9">
        <f t="shared" si="1"/>
        <v>-0.41489614496822469</v>
      </c>
      <c r="I40" s="7"/>
    </row>
    <row r="41" spans="4:9" x14ac:dyDescent="0.25">
      <c r="D41">
        <v>2017.75</v>
      </c>
      <c r="E41" s="7">
        <v>69</v>
      </c>
      <c r="F41" s="7">
        <f>(CoefX2*D41*D41)+(CoefX*D41) +CoefC</f>
        <v>69.601312768732896</v>
      </c>
      <c r="G41" s="9">
        <f t="shared" si="1"/>
        <v>-0.60131276873289607</v>
      </c>
      <c r="I41" s="7"/>
    </row>
    <row r="42" spans="4:9" x14ac:dyDescent="0.25">
      <c r="D42">
        <v>2018</v>
      </c>
      <c r="E42" s="7">
        <v>69</v>
      </c>
      <c r="F42" s="7">
        <f>(CoefX2*D42*D42)+(CoefX*D42) +CoefC</f>
        <v>69.792722879967187</v>
      </c>
      <c r="G42" s="9">
        <f t="shared" si="1"/>
        <v>-0.7927228799671866</v>
      </c>
      <c r="I42" s="7"/>
    </row>
    <row r="43" spans="4:9" x14ac:dyDescent="0.25">
      <c r="D43">
        <v>2018.25</v>
      </c>
      <c r="E43" s="7">
        <v>69</v>
      </c>
      <c r="F43" s="7">
        <f>(CoefX2*D43*D43)+(CoefX*D43) +CoefC</f>
        <v>69.989126478729304</v>
      </c>
      <c r="G43" s="9">
        <f t="shared" si="1"/>
        <v>-0.98912647872930393</v>
      </c>
      <c r="I43" s="7"/>
    </row>
    <row r="44" spans="4:9" x14ac:dyDescent="0.25">
      <c r="D44">
        <v>2018.5</v>
      </c>
      <c r="E44" s="7">
        <v>70</v>
      </c>
      <c r="F44" s="7">
        <f>(CoefX2*D44*D44)+(CoefX*D44) +CoefC</f>
        <v>70.190523564990144</v>
      </c>
      <c r="G44" s="9">
        <f t="shared" si="1"/>
        <v>-0.19052356499014422</v>
      </c>
      <c r="I44" s="7"/>
    </row>
    <row r="45" spans="4:9" x14ac:dyDescent="0.25">
      <c r="D45">
        <v>2018.75</v>
      </c>
      <c r="E45" s="7">
        <v>70</v>
      </c>
      <c r="F45" s="7">
        <f>(CoefX2*D45*D45)+(CoefX*D45) +CoefC</f>
        <v>70.396914138749707</v>
      </c>
      <c r="G45" s="9">
        <f t="shared" si="1"/>
        <v>-0.39691413874970749</v>
      </c>
      <c r="I45" s="7"/>
    </row>
    <row r="46" spans="4:9" x14ac:dyDescent="0.25">
      <c r="D46">
        <v>2019</v>
      </c>
      <c r="E46" s="7">
        <v>70</v>
      </c>
      <c r="F46" s="7">
        <f>(CoefX2*D46*D46)+(CoefX*D46) +CoefC</f>
        <v>70.60829819997889</v>
      </c>
      <c r="G46" s="9">
        <f t="shared" si="1"/>
        <v>-0.6082981999788899</v>
      </c>
      <c r="I46" s="7"/>
    </row>
    <row r="47" spans="4:9" x14ac:dyDescent="0.25">
      <c r="D47">
        <v>2019.25</v>
      </c>
      <c r="E47" s="7">
        <v>70</v>
      </c>
      <c r="F47" s="7">
        <f>(CoefX2*D47*D47)+(CoefX*D47) +CoefC</f>
        <v>70.824675748765003</v>
      </c>
      <c r="G47" s="9">
        <f t="shared" si="1"/>
        <v>-0.82467574876500294</v>
      </c>
      <c r="I47" s="7"/>
    </row>
    <row r="48" spans="4:9" x14ac:dyDescent="0.25">
      <c r="D48">
        <v>2019.5</v>
      </c>
      <c r="E48" s="7">
        <v>70</v>
      </c>
      <c r="F48" s="7">
        <f t="shared" ref="F4:F54" si="2">(0.11155549*D48*D48)-(448.55087851*D48) +450958.24151344</f>
        <v>75.449557567480952</v>
      </c>
      <c r="G48" s="9">
        <f t="shared" si="1"/>
        <v>-5.4495575674809515</v>
      </c>
    </row>
    <row r="49" spans="4:7" x14ac:dyDescent="0.25">
      <c r="D49">
        <v>2019.75</v>
      </c>
      <c r="E49" s="7">
        <v>70</v>
      </c>
      <c r="F49" s="7">
        <f t="shared" si="2"/>
        <v>75.961966185539495</v>
      </c>
      <c r="G49" s="9">
        <f t="shared" si="1"/>
        <v>-5.9619661855394952</v>
      </c>
    </row>
    <row r="50" spans="4:7" x14ac:dyDescent="0.25">
      <c r="D50">
        <v>2020</v>
      </c>
      <c r="E50" s="7">
        <v>70</v>
      </c>
      <c r="F50" s="7">
        <f t="shared" si="2"/>
        <v>76.488319239928387</v>
      </c>
      <c r="G50" s="9">
        <f t="shared" si="1"/>
        <v>-6.4883192399283871</v>
      </c>
    </row>
    <row r="51" spans="4:7" x14ac:dyDescent="0.25">
      <c r="D51">
        <v>2020.25</v>
      </c>
      <c r="E51" s="7">
        <v>70</v>
      </c>
      <c r="F51" s="7">
        <f t="shared" si="2"/>
        <v>77.02861673058942</v>
      </c>
      <c r="G51" s="9">
        <f t="shared" si="1"/>
        <v>-7.0286167305894196</v>
      </c>
    </row>
    <row r="52" spans="4:7" x14ac:dyDescent="0.25">
      <c r="D52">
        <v>2020.5</v>
      </c>
      <c r="E52" s="7">
        <v>71</v>
      </c>
      <c r="F52" s="7">
        <f t="shared" si="2"/>
        <v>77.582858657464385</v>
      </c>
      <c r="G52" s="9">
        <f t="shared" si="1"/>
        <v>-6.582858657464385</v>
      </c>
    </row>
    <row r="53" spans="4:7" x14ac:dyDescent="0.25">
      <c r="D53">
        <v>2020.75</v>
      </c>
      <c r="E53" s="7">
        <v>71</v>
      </c>
      <c r="F53" s="7">
        <f t="shared" si="2"/>
        <v>78.151045020553283</v>
      </c>
      <c r="G53" s="9">
        <f t="shared" si="1"/>
        <v>-7.1510450205532834</v>
      </c>
    </row>
    <row r="54" spans="4:7" x14ac:dyDescent="0.25">
      <c r="D54">
        <v>2021</v>
      </c>
      <c r="E54" s="7">
        <v>71</v>
      </c>
      <c r="F54" s="7">
        <f t="shared" si="2"/>
        <v>78.733175819914322</v>
      </c>
      <c r="G54" s="9">
        <f t="shared" si="1"/>
        <v>-7.7331758199143223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DeltaT Analysis 28th April 2012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2013-06-08T10:12:51Z</dcterms:modified>
</cp:coreProperties>
</file>