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200" windowHeight="11595"/>
  </bookViews>
  <sheets>
    <sheet name="Тарифы на монтаж Росс-Дент" sheetId="1" r:id="rId1"/>
    <sheet name="Тарифы на ремонт инструмента" sheetId="3" r:id="rId2"/>
    <sheet name="коэффициент" sheetId="5" r:id="rId3"/>
    <sheet name="Прайс Юг-Стоммаркет" sheetId="2" r:id="rId4"/>
    <sheet name="Прайс (чужой)" sheetId="4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9" i="1"/>
  <c r="B34" i="1" l="1"/>
  <c r="B28" i="1"/>
  <c r="B21" i="1"/>
  <c r="B20" i="1"/>
  <c r="B18" i="1"/>
  <c r="B17" i="1"/>
  <c r="B16" i="1"/>
  <c r="B15" i="1"/>
  <c r="B14" i="1"/>
  <c r="B13" i="1"/>
  <c r="B12" i="1"/>
  <c r="B11" i="1"/>
  <c r="B7" i="1"/>
  <c r="B6" i="1"/>
  <c r="B4" i="1"/>
</calcChain>
</file>

<file path=xl/sharedStrings.xml><?xml version="1.0" encoding="utf-8"?>
<sst xmlns="http://schemas.openxmlformats.org/spreadsheetml/2006/main" count="178" uniqueCount="158">
  <si>
    <t>Наименование оборудования</t>
  </si>
  <si>
    <t>Стоимость, руб. с учетом НДС*</t>
  </si>
  <si>
    <t>Стоматологические установки</t>
  </si>
  <si>
    <r>
      <t xml:space="preserve">Монтаж KaVo </t>
    </r>
    <r>
      <rPr>
        <b/>
        <sz val="10"/>
        <color theme="1"/>
        <rFont val="Verdana"/>
        <family val="2"/>
        <charset val="204"/>
      </rPr>
      <t>Primus 1058</t>
    </r>
    <r>
      <rPr>
        <sz val="10"/>
        <color theme="1"/>
        <rFont val="Verdana"/>
        <family val="2"/>
        <charset val="204"/>
      </rPr>
      <t>,</t>
    </r>
  </si>
  <si>
    <r>
      <t xml:space="preserve">Estetica </t>
    </r>
    <r>
      <rPr>
        <b/>
        <sz val="10"/>
        <color theme="1"/>
        <rFont val="Verdana"/>
        <family val="2"/>
        <charset val="204"/>
      </rPr>
      <t>E30, Е50</t>
    </r>
  </si>
  <si>
    <r>
      <t xml:space="preserve">Монтаж KaVo Estetica </t>
    </r>
    <r>
      <rPr>
        <b/>
        <sz val="10"/>
        <color theme="1"/>
        <rFont val="Verdana"/>
        <family val="2"/>
        <charset val="204"/>
      </rPr>
      <t>E70/E80</t>
    </r>
  </si>
  <si>
    <r>
      <t xml:space="preserve">Монтаж KaVo </t>
    </r>
    <r>
      <rPr>
        <b/>
        <sz val="10"/>
        <color theme="1"/>
        <rFont val="Verdana"/>
        <family val="2"/>
        <charset val="204"/>
      </rPr>
      <t>Multimedia +</t>
    </r>
  </si>
  <si>
    <t>Настройка ПО Conexio</t>
  </si>
  <si>
    <r>
      <t xml:space="preserve">ТО установки KaVo, 1 раз в полгода </t>
    </r>
    <r>
      <rPr>
        <sz val="8"/>
        <color theme="1"/>
        <rFont val="Verdana"/>
        <family val="2"/>
        <charset val="204"/>
      </rPr>
      <t>(набор ТО в стоимость не включен)</t>
    </r>
  </si>
  <si>
    <r>
      <t xml:space="preserve">ТО установки KaVo, 1 раз в год </t>
    </r>
    <r>
      <rPr>
        <sz val="8"/>
        <color theme="1"/>
        <rFont val="Verdana"/>
        <family val="2"/>
        <charset val="204"/>
      </rPr>
      <t>(набор ТО в стоимость не включен)</t>
    </r>
  </si>
  <si>
    <r>
      <t xml:space="preserve">Монтаж KaVo </t>
    </r>
    <r>
      <rPr>
        <b/>
        <sz val="10"/>
        <color theme="1"/>
        <rFont val="Verdana"/>
        <family val="2"/>
        <charset val="204"/>
      </rPr>
      <t>Centro</t>
    </r>
  </si>
  <si>
    <r>
      <t xml:space="preserve">Монтаж дополнительной единицы оборудования </t>
    </r>
    <r>
      <rPr>
        <sz val="8"/>
        <color theme="1"/>
        <rFont val="Verdana"/>
        <family val="2"/>
        <charset val="204"/>
      </rPr>
      <t>(компрессор, аспиратор)</t>
    </r>
  </si>
  <si>
    <r>
      <t xml:space="preserve">Монтаж микроскоп </t>
    </r>
    <r>
      <rPr>
        <b/>
        <sz val="10"/>
        <color theme="1"/>
        <rFont val="Verdana"/>
        <family val="2"/>
        <charset val="204"/>
      </rPr>
      <t>Leica</t>
    </r>
  </si>
  <si>
    <r>
      <t xml:space="preserve">Монтаж </t>
    </r>
    <r>
      <rPr>
        <b/>
        <sz val="10"/>
        <color theme="1"/>
        <rFont val="Verdana"/>
        <family val="2"/>
        <charset val="204"/>
      </rPr>
      <t>зуботехнического стола</t>
    </r>
    <r>
      <rPr>
        <sz val="10"/>
        <color theme="1"/>
        <rFont val="Verdana"/>
        <family val="2"/>
        <charset val="204"/>
      </rPr>
      <t xml:space="preserve"> KaVo </t>
    </r>
    <r>
      <rPr>
        <sz val="8"/>
        <color theme="1"/>
        <rFont val="Verdana"/>
        <family val="2"/>
        <charset val="204"/>
      </rPr>
      <t xml:space="preserve">(стол должен быть с заводской предсборкой) </t>
    </r>
  </si>
  <si>
    <r>
      <t xml:space="preserve">Монтаж </t>
    </r>
    <r>
      <rPr>
        <b/>
        <sz val="10"/>
        <color theme="1"/>
        <rFont val="Verdana"/>
        <family val="2"/>
        <charset val="204"/>
      </rPr>
      <t>Фантом</t>
    </r>
    <r>
      <rPr>
        <sz val="10"/>
        <color theme="1"/>
        <rFont val="Verdana"/>
        <family val="2"/>
        <charset val="204"/>
      </rPr>
      <t xml:space="preserve"> KaVo</t>
    </r>
  </si>
  <si>
    <t>Демонтаж установки</t>
  </si>
  <si>
    <t>Нормо-час Установки</t>
  </si>
  <si>
    <t>Монтаж стоматологической мебели (одна единица)</t>
  </si>
  <si>
    <t>Рентгеновское оборудование</t>
  </si>
  <si>
    <r>
      <t xml:space="preserve">Монтаж </t>
    </r>
    <r>
      <rPr>
        <b/>
        <sz val="10"/>
        <color theme="1"/>
        <rFont val="Verdana"/>
        <family val="2"/>
        <charset val="204"/>
      </rPr>
      <t xml:space="preserve">Интраоральный прицельный рентген </t>
    </r>
  </si>
  <si>
    <r>
      <t xml:space="preserve">Монтаж (установка ПО) </t>
    </r>
    <r>
      <rPr>
        <b/>
        <sz val="10"/>
        <color theme="1"/>
        <rFont val="Verdana"/>
        <family val="2"/>
        <charset val="204"/>
      </rPr>
      <t xml:space="preserve">Радиовизиограф </t>
    </r>
  </si>
  <si>
    <r>
      <t xml:space="preserve">Монтаж </t>
    </r>
    <r>
      <rPr>
        <b/>
        <sz val="10"/>
        <color theme="1"/>
        <rFont val="Verdana"/>
        <family val="2"/>
        <charset val="204"/>
      </rPr>
      <t>3D аппарат</t>
    </r>
  </si>
  <si>
    <r>
      <t xml:space="preserve">Монтаж </t>
    </r>
    <r>
      <rPr>
        <b/>
        <sz val="10"/>
        <color theme="1"/>
        <rFont val="Verdana"/>
        <family val="2"/>
        <charset val="204"/>
      </rPr>
      <t>2D аппарат</t>
    </r>
  </si>
  <si>
    <r>
      <t xml:space="preserve">Апгрейд </t>
    </r>
    <r>
      <rPr>
        <b/>
        <sz val="10"/>
        <color theme="1"/>
        <rFont val="Verdana"/>
        <family val="2"/>
        <charset val="204"/>
      </rPr>
      <t>2D – 3D</t>
    </r>
    <r>
      <rPr>
        <b/>
        <sz val="8"/>
        <color theme="1"/>
        <rFont val="Verdana"/>
        <family val="2"/>
        <charset val="204"/>
      </rPr>
      <t xml:space="preserve"> (только услуга)</t>
    </r>
  </si>
  <si>
    <r>
      <t xml:space="preserve">ТО </t>
    </r>
    <r>
      <rPr>
        <b/>
        <sz val="10"/>
        <color theme="1"/>
        <rFont val="Verdana"/>
        <family val="2"/>
        <charset val="204"/>
      </rPr>
      <t>3D</t>
    </r>
    <r>
      <rPr>
        <sz val="10"/>
        <color theme="1"/>
        <rFont val="Verdana"/>
        <family val="2"/>
        <charset val="204"/>
      </rPr>
      <t xml:space="preserve"> рентгеновского аппарата</t>
    </r>
  </si>
  <si>
    <t>Нормо-час Рентген</t>
  </si>
  <si>
    <r>
      <t xml:space="preserve">Удаленное подключение Рентген </t>
    </r>
    <r>
      <rPr>
        <sz val="8"/>
        <color theme="1"/>
        <rFont val="Verdana"/>
        <family val="2"/>
        <charset val="204"/>
      </rPr>
      <t xml:space="preserve">(1 ед. = 15 мин.) </t>
    </r>
  </si>
  <si>
    <t>Демонтаж панорамного (3D) рентгена</t>
  </si>
  <si>
    <t>CAD/CAM</t>
  </si>
  <si>
    <r>
      <t>Монтаж</t>
    </r>
    <r>
      <rPr>
        <b/>
        <sz val="10"/>
        <color theme="1"/>
        <rFont val="Verdana"/>
        <family val="2"/>
        <charset val="204"/>
      </rPr>
      <t xml:space="preserve"> CAD/CAM система</t>
    </r>
  </si>
  <si>
    <r>
      <t xml:space="preserve">Ежегодное ТО </t>
    </r>
    <r>
      <rPr>
        <b/>
        <sz val="10"/>
        <color theme="1"/>
        <rFont val="Verdana"/>
        <family val="2"/>
        <charset val="204"/>
      </rPr>
      <t>CAD/CAM система</t>
    </r>
    <r>
      <rPr>
        <sz val="10"/>
        <color theme="1"/>
        <rFont val="Verdana"/>
        <family val="2"/>
        <charset val="204"/>
      </rPr>
      <t xml:space="preserve"> </t>
    </r>
    <r>
      <rPr>
        <sz val="8"/>
        <color theme="1"/>
        <rFont val="Verdana"/>
        <family val="2"/>
        <charset val="204"/>
      </rPr>
      <t>(запчасти не включены в стоимость)</t>
    </r>
  </si>
  <si>
    <r>
      <t xml:space="preserve">Удаленное подключение CAD/CAM система </t>
    </r>
    <r>
      <rPr>
        <sz val="8"/>
        <color theme="1"/>
        <rFont val="Verdana"/>
        <family val="2"/>
        <charset val="204"/>
      </rPr>
      <t xml:space="preserve">(1 ед. = 15 мин.) </t>
    </r>
  </si>
  <si>
    <t>Лазер</t>
  </si>
  <si>
    <r>
      <t xml:space="preserve">ТО </t>
    </r>
    <r>
      <rPr>
        <b/>
        <sz val="10"/>
        <color theme="1"/>
        <rFont val="Verdana"/>
        <family val="2"/>
        <charset val="204"/>
      </rPr>
      <t>Лазер</t>
    </r>
    <r>
      <rPr>
        <sz val="10"/>
        <color theme="1"/>
        <rFont val="Verdana"/>
        <family val="2"/>
        <charset val="204"/>
      </rPr>
      <t xml:space="preserve"> (набор для ТО не включен)</t>
    </r>
  </si>
  <si>
    <t xml:space="preserve">* Стоимость указана без учета транспортных расходов. </t>
  </si>
  <si>
    <t>Инструмент</t>
  </si>
  <si>
    <t>Стоимость с учетом НДС, руб.</t>
  </si>
  <si>
    <t>Коэффициент</t>
  </si>
  <si>
    <t>К11</t>
  </si>
  <si>
    <t>Гарантия, мес.</t>
  </si>
  <si>
    <t>Лазерная маркировка</t>
  </si>
  <si>
    <t>500*</t>
  </si>
  <si>
    <t>MULTIflex</t>
  </si>
  <si>
    <t>чистка</t>
  </si>
  <si>
    <t>-</t>
  </si>
  <si>
    <t>ремонт</t>
  </si>
  <si>
    <t>ремонт подсветки</t>
  </si>
  <si>
    <t>Турбинный наконечник:</t>
  </si>
  <si>
    <t>Замена роторной группы</t>
  </si>
  <si>
    <t>Ремонт роторной группы</t>
  </si>
  <si>
    <t>(замена подшипников)</t>
  </si>
  <si>
    <t>Чистка канала спрея</t>
  </si>
  <si>
    <t>–</t>
  </si>
  <si>
    <t>Прочее:</t>
  </si>
  <si>
    <t>(Замена световода, корпуса головки и т.д.)</t>
  </si>
  <si>
    <t>Механические головки</t>
  </si>
  <si>
    <t>Замена картриджа</t>
  </si>
  <si>
    <t>Ремонт</t>
  </si>
  <si>
    <t>Механические наконечники</t>
  </si>
  <si>
    <t>Высокоскоростные механические наконечники</t>
  </si>
  <si>
    <t>Понижающие механические наконечники</t>
  </si>
  <si>
    <t>SONICflex</t>
  </si>
  <si>
    <t>SONICFill</t>
  </si>
  <si>
    <t>Микромоторы</t>
  </si>
  <si>
    <t>1200 - 2400</t>
  </si>
  <si>
    <t>PROPHYflex, CORONAflex</t>
  </si>
  <si>
    <t>Чистка канюли</t>
  </si>
  <si>
    <t>Пустеры</t>
  </si>
  <si>
    <t>Ремонт Диагнокама</t>
  </si>
  <si>
    <t>Ремонт наконечника KEY Laser</t>
  </si>
  <si>
    <t>PIEZOlux, SONOsoft</t>
  </si>
  <si>
    <t>Зуботехнические моторы</t>
  </si>
  <si>
    <t>3 – 6</t>
  </si>
  <si>
    <t>Хирургический инструмент</t>
  </si>
  <si>
    <t>Диагностика неисправности</t>
  </si>
  <si>
    <t>(все типы наконечников кроме EWL и микромоторов)</t>
  </si>
  <si>
    <t>Диагностика неисправности оборудования,</t>
  </si>
  <si>
    <t>З/Т моторов EWL и микромоторов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</si>
  <si>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 </t>
    </r>
    <r>
      <rPr>
        <b/>
        <sz val="9"/>
        <color rgb="FF000000"/>
        <rFont val="Verdana"/>
        <family val="2"/>
        <charset val="204"/>
      </rPr>
      <t>* Для дилера применяется спец цена.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</si>
  <si>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 </t>
    </r>
    <r>
      <rPr>
        <b/>
        <sz val="9"/>
        <color theme="1"/>
        <rFont val="Verdana"/>
        <family val="2"/>
        <charset val="204"/>
      </rPr>
      <t>Коэффициент К2 – 1,5 к тарифному плану.</t>
    </r>
  </si>
  <si>
    <t>1 Коэффициенты К1, К2 могут быть применены инженерами в зависимости от сложности производимой работы, обусловленной сильной загрязненностью или деформацией инструмента, что существенно увеличивает длительность его ремонта.</t>
  </si>
  <si>
    <t>Тарифный план на ремонт инструмента 2018</t>
  </si>
  <si>
    <t>Оборудование / услуги</t>
  </si>
  <si>
    <t>Описание работ</t>
  </si>
  <si>
    <t>Стоимость работ, руб.</t>
  </si>
  <si>
    <t>Вызов инженера</t>
  </si>
  <si>
    <t>По Краснодару без ремонта</t>
  </si>
  <si>
    <t>Вызов специалиста для диагностики или исправления мелких неисправностей, без применения запасных частей</t>
  </si>
  <si>
    <t>По Краснодару с ремонтом</t>
  </si>
  <si>
    <t>Вызов специалиста для ремонта стоматологического оборудования с применением запасных частей, диагностика бесплатно</t>
  </si>
  <si>
    <t>Стоимость ремонта</t>
  </si>
  <si>
    <t>За пределы г. Кранодара без ремонта</t>
  </si>
  <si>
    <t>За пределы г. Кранодара с ремонтом</t>
  </si>
  <si>
    <t>Диагностика и ремонт в мастерской</t>
  </si>
  <si>
    <t>Диагностика</t>
  </si>
  <si>
    <t>При дальнейшем ремонте диагностика любого оборудования БЕСПЛАТНО</t>
  </si>
  <si>
    <t>Наконечник, микромотор, скалер</t>
  </si>
  <si>
    <t>Выявление причин неисправностей, оценка технического состояния оборудования, анализ скрытых поломок и износившихся элементов</t>
  </si>
  <si>
    <t>Компрессор, аспирационная система</t>
  </si>
  <si>
    <t>Автоклав, сухожар</t>
  </si>
  <si>
    <t>Другое оборудование</t>
  </si>
  <si>
    <t>Диагностика оборудования от наконечника до рентгена</t>
  </si>
  <si>
    <t>по запросу</t>
  </si>
  <si>
    <t>Устранение неисправностей, ремонт скрытых поломок и замена износившихся элементов</t>
  </si>
  <si>
    <t>Ремонт оборудования от наконечника до рентгена</t>
  </si>
  <si>
    <t>Монтаж / Демонтаж</t>
  </si>
  <si>
    <t>Монтаж в установку</t>
  </si>
  <si>
    <t>Скалер (встраеваемый)</t>
  </si>
  <si>
    <t>Подключение водно-воздушной системы + обучение персонала</t>
  </si>
  <si>
    <t>Микромотор</t>
  </si>
  <si>
    <t>Подключение водно-воздушной системы и блока управления микромотором</t>
  </si>
  <si>
    <t>Фиброоптика</t>
  </si>
  <si>
    <t>Монтаж блока управления светом и подключение шланга фиброоптики</t>
  </si>
  <si>
    <t>Интрооральная камера</t>
  </si>
  <si>
    <t>Монтаж блока управления камерой и подключение к монитору</t>
  </si>
  <si>
    <t>Монтаж оборудования отсутствующего в списке</t>
  </si>
  <si>
    <t>Монтаж внешнего оборудования</t>
  </si>
  <si>
    <t>Стоматологическая установка (монтаж/демонтаж)</t>
  </si>
  <si>
    <t>Сборка с подключением воздушной, водной, канализационной магистралей</t>
  </si>
  <si>
    <t>Компрессор</t>
  </si>
  <si>
    <t>Подключения воздушной магистрали</t>
  </si>
  <si>
    <t>Аспирационная система</t>
  </si>
  <si>
    <t>Монтаж с подключением воздушной, водной, канализационной магистралей</t>
  </si>
  <si>
    <t>от 2000</t>
  </si>
  <si>
    <t>Стерилизационное оборудование</t>
  </si>
  <si>
    <t>Монтаж с подключением коммуникаций + обучение персонала</t>
  </si>
  <si>
    <t>Скалер (автономный)</t>
  </si>
  <si>
    <t>Монтаж с подключением дистиллированной воды от установки + обучение персонала</t>
  </si>
  <si>
    <t>Рентген</t>
  </si>
  <si>
    <t>Сборка перекатного рентгена или монтаж навесного</t>
  </si>
  <si>
    <t>от 4000</t>
  </si>
  <si>
    <t>Дополнительные услуги</t>
  </si>
  <si>
    <t>Реновация</t>
  </si>
  <si>
    <t>Восстановление внутренних ресурсов стом. установки (замена внутренних шлангов и износившихся узлов, прочистка пневматических элементов, эл.маг. клапанов и переключателей, регуляторов, редукторов, эжекторов и мн. др.)</t>
  </si>
  <si>
    <t>Проектирование рентген кабинета</t>
  </si>
  <si>
    <t>Составление проектного плана и подготовка помещения</t>
  </si>
  <si>
    <t>Бесплатное ТО</t>
  </si>
  <si>
    <t>Профессиональная оценка технического состояния оборудования, анализ скрытых поломок и износившихся элементов</t>
  </si>
  <si>
    <t>бесплатно</t>
  </si>
  <si>
    <t>Консультация инженера при выборе оборудования</t>
  </si>
  <si>
    <t>Консультация по техническим вопросам на основе опыта и практики инженерной службы – 1 н/ч</t>
  </si>
  <si>
    <t>Сайт</t>
  </si>
  <si>
    <t>http://yug-stommarket.ru/vyzov-inzhenera/#uslug</t>
  </si>
  <si>
    <t>Монтаж стоматологической установки</t>
  </si>
  <si>
    <r>
      <t>от 12 000 </t>
    </r>
    <r>
      <rPr>
        <sz val="12"/>
        <color rgb="FFEF1E15"/>
        <rFont val="PT Rouble Sans"/>
      </rPr>
      <t>)</t>
    </r>
  </si>
  <si>
    <t>Монтаж дентального рентгена</t>
  </si>
  <si>
    <r>
      <t>8 000 </t>
    </r>
    <r>
      <rPr>
        <sz val="12"/>
        <color rgb="FFEF1E15"/>
        <rFont val="PT Rouble Sans"/>
      </rPr>
      <t>)</t>
    </r>
  </si>
  <si>
    <t>Монтаж визиографа</t>
  </si>
  <si>
    <r>
      <t>4 000 </t>
    </r>
    <r>
      <rPr>
        <sz val="12"/>
        <color rgb="FFEF1E15"/>
        <rFont val="PT Rouble Sans"/>
      </rPr>
      <t>)</t>
    </r>
  </si>
  <si>
    <t>Монтаж ортопантомографа ( в зависимости от модели аппарата)</t>
  </si>
  <si>
    <r>
      <t>от 30 000 </t>
    </r>
    <r>
      <rPr>
        <sz val="12"/>
        <color rgb="FFEF1E15"/>
        <rFont val="PT Rouble Sans"/>
      </rPr>
      <t>)</t>
    </r>
  </si>
  <si>
    <t>Монтаж микроскопа Leica (на стойке\потолочный)</t>
  </si>
  <si>
    <t>7 000 /</t>
  </si>
  <si>
    <r>
      <t>10 000 </t>
    </r>
    <r>
      <rPr>
        <sz val="12"/>
        <color rgb="FFEF1E15"/>
        <rFont val="PT Rouble Sans"/>
      </rPr>
      <t>)</t>
    </r>
  </si>
  <si>
    <t>Монтаж стерилизационного оборудования</t>
  </si>
  <si>
    <r>
      <t>4 500 </t>
    </r>
    <r>
      <rPr>
        <sz val="12"/>
        <color rgb="FFEF1E15"/>
        <rFont val="PT Rouble Sans"/>
      </rPr>
      <t>)</t>
    </r>
  </si>
  <si>
    <t>Монтаж аспирационного оборудования</t>
  </si>
  <si>
    <t>Коэф-т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</si>
</sst>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sz val="11"/>
      <color theme="1"/>
      <name val="Verdana"/>
      <family val="2"/>
      <charset val="204"/>
    </font>
    <font>
      <b/>
      <sz val="11"/>
      <color rgb="FF943634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11"/>
      <color rgb="FF000080"/>
      <name val="Verdana"/>
      <family val="2"/>
      <charset val="204"/>
    </font>
    <font>
      <sz val="8"/>
      <color theme="1"/>
      <name val="Verdana"/>
      <family val="2"/>
      <charset val="204"/>
    </font>
    <font>
      <b/>
      <sz val="8"/>
      <color theme="1"/>
      <name val="Verdana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i/>
      <sz val="8"/>
      <color theme="1"/>
      <name val="Verdana"/>
      <family val="2"/>
      <charset val="204"/>
    </font>
    <font>
      <b/>
      <i/>
      <sz val="8"/>
      <color rgb="FF000080"/>
      <name val="Verdana"/>
      <family val="2"/>
      <charset val="204"/>
    </font>
    <font>
      <b/>
      <i/>
      <sz val="8"/>
      <color rgb="FFFF0000"/>
      <name val="Verdana"/>
      <family val="2"/>
      <charset val="204"/>
    </font>
    <font>
      <b/>
      <i/>
      <sz val="8"/>
      <color rgb="FF339966"/>
      <name val="Verdana"/>
      <family val="2"/>
      <charset val="204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  <charset val="204"/>
    </font>
    <font>
      <b/>
      <sz val="9"/>
      <color rgb="FF000000"/>
      <name val="Verdana"/>
      <family val="2"/>
      <charset val="204"/>
    </font>
    <font>
      <b/>
      <sz val="9"/>
      <color theme="1"/>
      <name val="Verdana"/>
      <family val="2"/>
      <charset val="204"/>
    </font>
    <font>
      <sz val="9"/>
      <color theme="1"/>
      <name val="Verdana"/>
      <family val="2"/>
      <charset val="204"/>
    </font>
    <font>
      <i/>
      <sz val="9"/>
      <color theme="1"/>
      <name val="Verdana"/>
      <family val="2"/>
      <charset val="204"/>
    </font>
    <font>
      <sz val="9"/>
      <color theme="1"/>
      <name val="Times New Roman"/>
      <family val="1"/>
      <charset val="204"/>
    </font>
    <font>
      <sz val="11"/>
      <color rgb="FF686868"/>
      <name val="Helvetica"/>
      <family val="2"/>
    </font>
    <font>
      <sz val="11"/>
      <color rgb="FF000000"/>
      <name val="Helvetic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Open Sans"/>
      <family val="2"/>
      <charset val="204"/>
    </font>
    <font>
      <b/>
      <sz val="12"/>
      <color rgb="FFEF1E15"/>
      <name val="Arial"/>
      <family val="2"/>
      <charset val="204"/>
    </font>
    <font>
      <sz val="12"/>
      <color rgb="FFEF1E15"/>
      <name val="PT Rouble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CD5B4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/>
      <top style="medium">
        <color rgb="FFD1D1D1"/>
      </top>
      <bottom style="medium">
        <color rgb="FFD1D1D1"/>
      </bottom>
      <diagonal/>
    </border>
    <border>
      <left/>
      <right/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/>
      <diagonal/>
    </border>
    <border>
      <left style="medium">
        <color rgb="FFD1D1D1"/>
      </left>
      <right style="medium">
        <color rgb="FFD1D1D1"/>
      </right>
      <top/>
      <bottom/>
      <diagonal/>
    </border>
    <border>
      <left style="medium">
        <color rgb="FFD1D1D1"/>
      </left>
      <right style="medium">
        <color rgb="FFD1D1D1"/>
      </right>
      <top/>
      <bottom style="medium">
        <color rgb="FFD1D1D1"/>
      </bottom>
      <diagonal/>
    </border>
    <border>
      <left/>
      <right/>
      <top/>
      <bottom style="medium">
        <color rgb="FF28166F"/>
      </bottom>
      <diagonal/>
    </border>
    <border>
      <left/>
      <right/>
      <top style="medium">
        <color rgb="FF28166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" fontId="7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 indent="6"/>
    </xf>
    <xf numFmtId="0" fontId="22" fillId="2" borderId="9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3" fillId="2" borderId="9" xfId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2" fillId="2" borderId="14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3" fillId="0" borderId="0" xfId="1"/>
    <xf numFmtId="0" fontId="24" fillId="0" borderId="16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left" vertical="center" wrapText="1" indent="2"/>
    </xf>
    <xf numFmtId="0" fontId="25" fillId="0" borderId="16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left" vertical="center" wrapText="1" indent="2"/>
    </xf>
    <xf numFmtId="3" fontId="5" fillId="0" borderId="7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2" fillId="2" borderId="13" xfId="0" applyFont="1" applyFill="1" applyBorder="1" applyAlignment="1">
      <alignment horizontal="center" vertical="center" wrapText="1"/>
    </xf>
    <xf numFmtId="0" fontId="22" fillId="2" borderId="14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horizontal="center" vertical="center" wrapText="1"/>
    </xf>
    <xf numFmtId="0" fontId="22" fillId="2" borderId="12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left" vertical="center" wrapText="1" indent="2"/>
    </xf>
    <xf numFmtId="0" fontId="24" fillId="0" borderId="16" xfId="0" applyFont="1" applyBorder="1" applyAlignment="1">
      <alignment horizontal="left" vertical="center" wrapText="1" indent="2"/>
    </xf>
    <xf numFmtId="0" fontId="3" fillId="0" borderId="19" xfId="0" applyFont="1" applyBorder="1" applyAlignment="1">
      <alignment vertical="center" wrapText="1"/>
    </xf>
    <xf numFmtId="3" fontId="5" fillId="0" borderId="18" xfId="0" applyNumberFormat="1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19853</xdr:rowOff>
    </xdr:from>
    <xdr:to>
      <xdr:col>0</xdr:col>
      <xdr:colOff>2743200</xdr:colOff>
      <xdr:row>0</xdr:row>
      <xdr:rowOff>2081981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9853"/>
          <a:ext cx="2305050" cy="2062128"/>
        </a:xfrm>
        <a:prstGeom prst="rect">
          <a:avLst/>
        </a:prstGeom>
      </xdr:spPr>
    </xdr:pic>
    <xdr:clientData/>
  </xdr:twoCellAnchor>
  <xdr:twoCellAnchor editAs="oneCell">
    <xdr:from>
      <xdr:col>1</xdr:col>
      <xdr:colOff>1114426</xdr:colOff>
      <xdr:row>0</xdr:row>
      <xdr:rowOff>9525</xdr:rowOff>
    </xdr:from>
    <xdr:to>
      <xdr:col>1</xdr:col>
      <xdr:colOff>4152900</xdr:colOff>
      <xdr:row>0</xdr:row>
      <xdr:rowOff>2066010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6" y="9525"/>
          <a:ext cx="3038474" cy="2056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48</xdr:row>
      <xdr:rowOff>152400</xdr:rowOff>
    </xdr:from>
    <xdr:to>
      <xdr:col>4</xdr:col>
      <xdr:colOff>466725</xdr:colOff>
      <xdr:row>48</xdr:row>
      <xdr:rowOff>165100</xdr:rowOff>
    </xdr:to>
    <xdr:sp macro="" textlink="">
      <xdr:nvSpPr>
        <xdr:cNvPr id="3" name="Полилиния 3">
          <a:extLst>
            <a:ext uri="{FF2B5EF4-FFF2-40B4-BE49-F238E27FC236}">
              <a16:creationId xmlns="" xmlns:a16="http://schemas.microsoft.com/office/drawing/2014/main" id="{8ED14205-387F-476E-9D44-844AAD75DED1}"/>
            </a:ext>
          </a:extLst>
        </xdr:cNvPr>
        <xdr:cNvSpPr>
          <a:spLocks/>
        </xdr:cNvSpPr>
      </xdr:nvSpPr>
      <xdr:spPr bwMode="auto">
        <a:xfrm>
          <a:off x="1080770" y="9148445"/>
          <a:ext cx="1828800" cy="12700"/>
        </a:xfrm>
        <a:custGeom>
          <a:avLst/>
          <a:gdLst>
            <a:gd name="T0" fmla="*/ 0 w 2880"/>
            <a:gd name="T1" fmla="*/ 0 h 20"/>
            <a:gd name="T2" fmla="*/ 2880 w 2880"/>
            <a:gd name="T3" fmla="*/ 0 h 20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2880" h="20">
              <a:moveTo>
                <a:pt x="0" y="0"/>
              </a:moveTo>
              <a:lnTo>
                <a:pt x="2880" y="0"/>
              </a:lnTo>
            </a:path>
          </a:pathLst>
        </a:custGeom>
        <a:noFill/>
        <a:ln w="10413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ru-RU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0</xdr:col>
      <xdr:colOff>542925</xdr:colOff>
      <xdr:row>35</xdr:row>
      <xdr:rowOff>542925</xdr:rowOff>
    </xdr:to>
    <xdr:pic>
      <xdr:nvPicPr>
        <xdr:cNvPr id="4" name="Рисунок 3" descr="http://yug-stommarket.ru/wp-content/uploads/2017/03/Sale-150x150.png">
          <a:extLst>
            <a:ext uri="{FF2B5EF4-FFF2-40B4-BE49-F238E27FC236}">
              <a16:creationId xmlns="" xmlns:a16="http://schemas.microsoft.com/office/drawing/2014/main" id="{9C9930A6-B15E-4DFB-B1D0-87E5F21A2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24825"/>
          <a:ext cx="5429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542925</xdr:colOff>
      <xdr:row>42</xdr:row>
      <xdr:rowOff>152400</xdr:rowOff>
    </xdr:to>
    <xdr:pic>
      <xdr:nvPicPr>
        <xdr:cNvPr id="5" name="Рисунок 4" descr="http://yug-stommarket.ru/wp-content/uploads/2017/03/Sale-150x150.png">
          <a:extLst>
            <a:ext uri="{FF2B5EF4-FFF2-40B4-BE49-F238E27FC236}">
              <a16:creationId xmlns="" xmlns:a16="http://schemas.microsoft.com/office/drawing/2014/main" id="{389A0C6D-98FF-4A23-B622-20122B67B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40325"/>
          <a:ext cx="5429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yug-stommarket.ru/vyzov-inzhenera/" TargetMode="External"/><Relationship Id="rId2" Type="http://schemas.openxmlformats.org/officeDocument/2006/relationships/hyperlink" Target="http://yug-stommarket.ru/remont-stomatologicheskix-nakonechnikov-i-mikromotorov/" TargetMode="External"/><Relationship Id="rId1" Type="http://schemas.openxmlformats.org/officeDocument/2006/relationships/hyperlink" Target="http://yug-stommarket.ru/remont-stomatologicheskix-nakonechnikov-i-mikromotorov/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7"/>
  <sheetViews>
    <sheetView tabSelected="1" topLeftCell="A16" workbookViewId="0">
      <selection activeCell="B30" sqref="B30"/>
    </sheetView>
  </sheetViews>
  <sheetFormatPr defaultRowHeight="15"/>
  <cols>
    <col min="1" max="1" width="66.28515625" bestFit="1" customWidth="1"/>
    <col min="2" max="2" width="64" customWidth="1"/>
  </cols>
  <sheetData>
    <row r="1" spans="1:2" ht="166.5" customHeight="1" thickBot="1">
      <c r="A1" s="37"/>
      <c r="B1" s="38"/>
    </row>
    <row r="2" spans="1:2" ht="15.75" thickBot="1">
      <c r="A2" s="1" t="s">
        <v>0</v>
      </c>
      <c r="B2" s="2" t="s">
        <v>1</v>
      </c>
    </row>
    <row r="3" spans="1:2" ht="42.75" customHeight="1" thickBot="1">
      <c r="A3" s="40" t="s">
        <v>2</v>
      </c>
      <c r="B3" s="41"/>
    </row>
    <row r="4" spans="1:2">
      <c r="A4" s="3" t="s">
        <v>3</v>
      </c>
      <c r="B4" s="42">
        <f>28000*коэффициент!A2</f>
        <v>16800</v>
      </c>
    </row>
    <row r="5" spans="1:2" ht="15.75" thickBot="1">
      <c r="A5" s="4" t="s">
        <v>4</v>
      </c>
      <c r="B5" s="43"/>
    </row>
    <row r="6" spans="1:2" ht="15.75" thickBot="1">
      <c r="A6" s="4" t="s">
        <v>5</v>
      </c>
      <c r="B6" s="5">
        <f>38000*коэффициент!A2</f>
        <v>22800</v>
      </c>
    </row>
    <row r="7" spans="1:2" ht="15.75" thickBot="1">
      <c r="A7" s="4" t="s">
        <v>6</v>
      </c>
      <c r="B7" s="42">
        <f>10000*коэффициент!A2</f>
        <v>6000</v>
      </c>
    </row>
    <row r="8" spans="1:2" ht="15.75" thickBot="1">
      <c r="A8" s="4" t="s">
        <v>7</v>
      </c>
      <c r="B8" s="43"/>
    </row>
    <row r="9" spans="1:2" ht="24" thickBot="1">
      <c r="A9" s="4" t="s">
        <v>8</v>
      </c>
      <c r="B9" s="39">
        <f>10000*коэффициент!A2</f>
        <v>6000</v>
      </c>
    </row>
    <row r="10" spans="1:2" ht="15.75" thickBot="1">
      <c r="A10" s="62" t="s">
        <v>9</v>
      </c>
      <c r="B10" s="63">
        <v>10000</v>
      </c>
    </row>
    <row r="11" spans="1:2" ht="15.75" thickBot="1">
      <c r="A11" s="4" t="s">
        <v>10</v>
      </c>
      <c r="B11" s="5">
        <f>10000*коэффициент!A2</f>
        <v>6000</v>
      </c>
    </row>
    <row r="12" spans="1:2" ht="24" thickBot="1">
      <c r="A12" s="4" t="s">
        <v>11</v>
      </c>
      <c r="B12" s="5">
        <f>6000*коэффициент!A2</f>
        <v>3600</v>
      </c>
    </row>
    <row r="13" spans="1:2" ht="15.75" thickBot="1">
      <c r="A13" s="4" t="s">
        <v>12</v>
      </c>
      <c r="B13" s="5">
        <f>10000*коэффициент!A2</f>
        <v>6000</v>
      </c>
    </row>
    <row r="14" spans="1:2" ht="24" thickBot="1">
      <c r="A14" s="4" t="s">
        <v>13</v>
      </c>
      <c r="B14" s="5">
        <f>6000*коэффициент!A2</f>
        <v>3600</v>
      </c>
    </row>
    <row r="15" spans="1:2" ht="15.75" thickBot="1">
      <c r="A15" s="4" t="s">
        <v>14</v>
      </c>
      <c r="B15" s="5">
        <f>10000*коэффициент!A2</f>
        <v>6000</v>
      </c>
    </row>
    <row r="16" spans="1:2" ht="15.75" thickBot="1">
      <c r="A16" s="4" t="s">
        <v>15</v>
      </c>
      <c r="B16" s="5">
        <f>10000*коэффициент!A2</f>
        <v>6000</v>
      </c>
    </row>
    <row r="17" spans="1:2" ht="15.75" thickBot="1">
      <c r="A17" s="4" t="s">
        <v>16</v>
      </c>
      <c r="B17" s="5">
        <f>4000*коэффициент!A2</f>
        <v>2400</v>
      </c>
    </row>
    <row r="18" spans="1:2" ht="15.75" thickBot="1">
      <c r="A18" s="4" t="s">
        <v>17</v>
      </c>
      <c r="B18" s="5">
        <f>3000*коэффициент!A2</f>
        <v>1800</v>
      </c>
    </row>
    <row r="19" spans="1:2" ht="42.75" customHeight="1" thickBot="1">
      <c r="A19" s="40" t="s">
        <v>18</v>
      </c>
      <c r="B19" s="41"/>
    </row>
    <row r="20" spans="1:2" ht="15.75" thickBot="1">
      <c r="A20" s="4" t="s">
        <v>19</v>
      </c>
      <c r="B20" s="5">
        <f>10000*коэффициент!A2</f>
        <v>6000</v>
      </c>
    </row>
    <row r="21" spans="1:2" ht="15.75" thickBot="1">
      <c r="A21" s="4" t="s">
        <v>20</v>
      </c>
      <c r="B21" s="5">
        <f>6000*коэффициент!A2</f>
        <v>3600</v>
      </c>
    </row>
    <row r="22" spans="1:2" ht="15.75" thickBot="1">
      <c r="A22" s="4" t="s">
        <v>21</v>
      </c>
      <c r="B22" s="5">
        <v>90000</v>
      </c>
    </row>
    <row r="23" spans="1:2" ht="15.75" thickBot="1">
      <c r="A23" s="4" t="s">
        <v>22</v>
      </c>
      <c r="B23" s="5">
        <v>40000</v>
      </c>
    </row>
    <row r="24" spans="1:2" ht="15.75" thickBot="1">
      <c r="A24" s="4" t="s">
        <v>23</v>
      </c>
      <c r="B24" s="5">
        <f>50000</f>
        <v>50000</v>
      </c>
    </row>
    <row r="25" spans="1:2" ht="15.75" thickBot="1">
      <c r="A25" s="4" t="s">
        <v>24</v>
      </c>
      <c r="B25" s="5">
        <v>30000</v>
      </c>
    </row>
    <row r="26" spans="1:2" ht="15.75" thickBot="1">
      <c r="A26" s="4" t="s">
        <v>25</v>
      </c>
      <c r="B26" s="5">
        <v>6000</v>
      </c>
    </row>
    <row r="27" spans="1:2" ht="15.75" thickBot="1">
      <c r="A27" s="4" t="s">
        <v>26</v>
      </c>
      <c r="B27" s="6">
        <v>10000</v>
      </c>
    </row>
    <row r="28" spans="1:2" ht="15.75" thickBot="1">
      <c r="A28" s="4" t="s">
        <v>27</v>
      </c>
      <c r="B28" s="5">
        <f>10000*коэффициент!A2</f>
        <v>6000</v>
      </c>
    </row>
    <row r="29" spans="1:2" ht="15.75" thickBot="1">
      <c r="A29" s="40" t="s">
        <v>28</v>
      </c>
      <c r="B29" s="41"/>
    </row>
    <row r="30" spans="1:2" ht="15.75" thickBot="1">
      <c r="A30" s="4" t="s">
        <v>29</v>
      </c>
      <c r="B30" s="5">
        <v>90000</v>
      </c>
    </row>
    <row r="31" spans="1:2" ht="24" thickBot="1">
      <c r="A31" s="4" t="s">
        <v>30</v>
      </c>
      <c r="B31" s="5">
        <v>36000</v>
      </c>
    </row>
    <row r="32" spans="1:2" ht="15.75" thickBot="1">
      <c r="A32" s="4" t="s">
        <v>31</v>
      </c>
      <c r="B32" s="6">
        <v>1000</v>
      </c>
    </row>
    <row r="33" spans="1:2" ht="15.75" thickBot="1">
      <c r="A33" s="40" t="s">
        <v>32</v>
      </c>
      <c r="B33" s="41"/>
    </row>
    <row r="34" spans="1:2" ht="15.75" thickBot="1">
      <c r="A34" s="4" t="s">
        <v>33</v>
      </c>
      <c r="B34" s="5">
        <f>30000*коэффициент!A2</f>
        <v>18000</v>
      </c>
    </row>
    <row r="35" spans="1:2">
      <c r="A35" s="7"/>
    </row>
    <row r="36" spans="1:2">
      <c r="A36" s="7" t="s">
        <v>34</v>
      </c>
    </row>
    <row r="37" spans="1:2" ht="21">
      <c r="A37" s="8"/>
    </row>
  </sheetData>
  <mergeCells count="6">
    <mergeCell ref="A33:B33"/>
    <mergeCell ref="A3:B3"/>
    <mergeCell ref="B4:B5"/>
    <mergeCell ref="B7:B8"/>
    <mergeCell ref="A19:B19"/>
    <mergeCell ref="A29:B29"/>
  </mergeCells>
  <pageMargins left="0.7" right="0.7" top="0.75" bottom="0.75" header="0.3" footer="0.3"/>
  <pageSetup paperSize="9" scale="33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22" zoomScale="80" zoomScaleNormal="80" workbookViewId="0">
      <selection activeCell="A50" sqref="A50"/>
    </sheetView>
  </sheetViews>
  <sheetFormatPr defaultRowHeight="15"/>
  <cols>
    <col min="1" max="1" width="84.42578125" customWidth="1"/>
    <col min="3" max="3" width="8.42578125" bestFit="1" customWidth="1"/>
  </cols>
  <sheetData>
    <row r="1" spans="1:3" ht="21" customHeight="1" thickBot="1">
      <c r="A1" s="44" t="s">
        <v>81</v>
      </c>
      <c r="B1" s="45"/>
      <c r="C1" s="46"/>
    </row>
    <row r="2" spans="1:3" ht="52.5">
      <c r="A2" s="9"/>
      <c r="B2" s="11" t="s">
        <v>36</v>
      </c>
      <c r="C2" s="11"/>
    </row>
    <row r="3" spans="1:3" ht="21">
      <c r="A3" s="9"/>
      <c r="B3" s="11" t="s">
        <v>37</v>
      </c>
      <c r="C3" s="11" t="s">
        <v>39</v>
      </c>
    </row>
    <row r="4" spans="1:3" ht="15.75" thickBot="1">
      <c r="A4" s="10" t="s">
        <v>35</v>
      </c>
      <c r="B4" s="12" t="s">
        <v>38</v>
      </c>
      <c r="C4" s="13"/>
    </row>
    <row r="5" spans="1:3" ht="15.75" thickBot="1">
      <c r="A5" s="14" t="s">
        <v>40</v>
      </c>
      <c r="B5" s="12" t="s">
        <v>41</v>
      </c>
      <c r="C5" s="12"/>
    </row>
    <row r="6" spans="1:3" ht="15.75" thickBot="1">
      <c r="A6" s="14" t="s">
        <v>42</v>
      </c>
      <c r="B6" s="12"/>
      <c r="C6" s="12"/>
    </row>
    <row r="7" spans="1:3" ht="15.75" thickBot="1">
      <c r="A7" s="15" t="s">
        <v>43</v>
      </c>
      <c r="B7" s="12">
        <v>1000</v>
      </c>
      <c r="C7" s="12" t="s">
        <v>44</v>
      </c>
    </row>
    <row r="8" spans="1:3" ht="15.75" thickBot="1">
      <c r="A8" s="15" t="s">
        <v>45</v>
      </c>
      <c r="B8" s="12">
        <v>1000</v>
      </c>
      <c r="C8" s="12">
        <v>3</v>
      </c>
    </row>
    <row r="9" spans="1:3" ht="15.75" thickBot="1">
      <c r="A9" s="15" t="s">
        <v>46</v>
      </c>
      <c r="B9" s="12">
        <v>1500</v>
      </c>
      <c r="C9" s="12">
        <v>1</v>
      </c>
    </row>
    <row r="10" spans="1:3" ht="15.75" thickBot="1">
      <c r="A10" s="14" t="s">
        <v>47</v>
      </c>
      <c r="B10" s="12"/>
      <c r="C10" s="12"/>
    </row>
    <row r="11" spans="1:3" ht="15.75" thickBot="1">
      <c r="A11" s="15" t="s">
        <v>48</v>
      </c>
      <c r="B11" s="12">
        <v>1000</v>
      </c>
      <c r="C11" s="16">
        <v>43440</v>
      </c>
    </row>
    <row r="12" spans="1:3" ht="15.75" thickBot="1">
      <c r="A12" s="15" t="s">
        <v>49</v>
      </c>
      <c r="B12" s="12">
        <v>1000</v>
      </c>
      <c r="C12" s="12">
        <v>3</v>
      </c>
    </row>
    <row r="13" spans="1:3" ht="15.75" thickBot="1">
      <c r="A13" s="15" t="s">
        <v>50</v>
      </c>
      <c r="B13" s="12"/>
      <c r="C13" s="12"/>
    </row>
    <row r="14" spans="1:3" ht="15.75" thickBot="1">
      <c r="A14" s="15" t="s">
        <v>51</v>
      </c>
      <c r="B14" s="12">
        <v>1000</v>
      </c>
      <c r="C14" s="12" t="s">
        <v>52</v>
      </c>
    </row>
    <row r="15" spans="1:3">
      <c r="A15" s="17" t="s">
        <v>53</v>
      </c>
      <c r="B15" s="47">
        <v>2000</v>
      </c>
      <c r="C15" s="47">
        <v>3</v>
      </c>
    </row>
    <row r="16" spans="1:3" ht="15.75" thickBot="1">
      <c r="A16" s="15" t="s">
        <v>54</v>
      </c>
      <c r="B16" s="48"/>
      <c r="C16" s="48"/>
    </row>
    <row r="17" spans="1:3" ht="15.75" thickBot="1">
      <c r="A17" s="18"/>
      <c r="B17" s="12"/>
      <c r="C17" s="12"/>
    </row>
    <row r="18" spans="1:3" ht="15.75" thickBot="1">
      <c r="A18" s="14" t="s">
        <v>55</v>
      </c>
      <c r="B18" s="12"/>
      <c r="C18" s="12"/>
    </row>
    <row r="19" spans="1:3" ht="15.75" thickBot="1">
      <c r="A19" s="15" t="s">
        <v>56</v>
      </c>
      <c r="B19" s="12">
        <v>1000</v>
      </c>
      <c r="C19" s="16">
        <v>43254</v>
      </c>
    </row>
    <row r="20" spans="1:3" ht="15.75" thickBot="1">
      <c r="A20" s="15" t="s">
        <v>57</v>
      </c>
      <c r="B20" s="12">
        <v>1000</v>
      </c>
      <c r="C20" s="16">
        <v>43160</v>
      </c>
    </row>
    <row r="21" spans="1:3" ht="15.75" thickBot="1">
      <c r="A21" s="18"/>
      <c r="B21" s="12"/>
      <c r="C21" s="12"/>
    </row>
    <row r="22" spans="1:3" ht="15.75" thickBot="1">
      <c r="A22" s="19" t="s">
        <v>58</v>
      </c>
      <c r="B22" s="12">
        <v>1000</v>
      </c>
      <c r="C22" s="16">
        <v>43160</v>
      </c>
    </row>
    <row r="23" spans="1:3" ht="15.75" thickBot="1">
      <c r="A23" s="20" t="s">
        <v>59</v>
      </c>
      <c r="B23" s="12">
        <v>1000</v>
      </c>
      <c r="C23" s="16">
        <v>43254</v>
      </c>
    </row>
    <row r="24" spans="1:3" ht="15.75" thickBot="1">
      <c r="A24" s="21" t="s">
        <v>60</v>
      </c>
      <c r="B24" s="12">
        <v>1200</v>
      </c>
      <c r="C24" s="12">
        <v>3</v>
      </c>
    </row>
    <row r="25" spans="1:3" ht="15.75" thickBot="1">
      <c r="A25" s="18"/>
      <c r="B25" s="12"/>
      <c r="C25" s="12"/>
    </row>
    <row r="26" spans="1:3" ht="15.75" thickBot="1">
      <c r="A26" s="14" t="s">
        <v>61</v>
      </c>
      <c r="B26" s="12">
        <v>1200</v>
      </c>
      <c r="C26" s="12">
        <v>3</v>
      </c>
    </row>
    <row r="27" spans="1:3" ht="15.75" thickBot="1">
      <c r="A27" s="14" t="s">
        <v>62</v>
      </c>
      <c r="B27" s="12">
        <v>2000</v>
      </c>
      <c r="C27" s="12">
        <v>3</v>
      </c>
    </row>
    <row r="28" spans="1:3" ht="15.75" thickBot="1">
      <c r="A28" s="14"/>
      <c r="B28" s="12"/>
      <c r="C28" s="12"/>
    </row>
    <row r="29" spans="1:3" ht="21.75" thickBot="1">
      <c r="A29" s="14" t="s">
        <v>63</v>
      </c>
      <c r="B29" s="12" t="s">
        <v>64</v>
      </c>
      <c r="C29" s="16">
        <v>43252</v>
      </c>
    </row>
    <row r="30" spans="1:3" ht="15.75" thickBot="1">
      <c r="A30" s="18"/>
      <c r="B30" s="12"/>
      <c r="C30" s="12"/>
    </row>
    <row r="31" spans="1:3" ht="15.75" thickBot="1">
      <c r="A31" s="14" t="s">
        <v>65</v>
      </c>
      <c r="B31" s="12">
        <v>1200</v>
      </c>
      <c r="C31" s="12">
        <v>3</v>
      </c>
    </row>
    <row r="32" spans="1:3" ht="15.75" thickBot="1">
      <c r="A32" s="15" t="s">
        <v>66</v>
      </c>
      <c r="B32" s="12">
        <v>1200</v>
      </c>
      <c r="C32" s="12" t="s">
        <v>44</v>
      </c>
    </row>
    <row r="33" spans="1:3" ht="15.75" thickBot="1">
      <c r="A33" s="18"/>
      <c r="B33" s="12"/>
      <c r="C33" s="12"/>
    </row>
    <row r="34" spans="1:3" ht="15.75" thickBot="1">
      <c r="A34" s="14" t="s">
        <v>67</v>
      </c>
      <c r="B34" s="12">
        <v>1200</v>
      </c>
      <c r="C34" s="16">
        <v>43160</v>
      </c>
    </row>
    <row r="35" spans="1:3" ht="15.75" thickBot="1">
      <c r="A35" s="18"/>
      <c r="B35" s="12"/>
      <c r="C35" s="12"/>
    </row>
    <row r="36" spans="1:3" ht="15.75" thickBot="1">
      <c r="A36" s="14" t="s">
        <v>68</v>
      </c>
      <c r="B36" s="12">
        <v>8000</v>
      </c>
      <c r="C36" s="16">
        <v>43254</v>
      </c>
    </row>
    <row r="37" spans="1:3" ht="15.75" thickBot="1">
      <c r="A37" s="14" t="s">
        <v>69</v>
      </c>
      <c r="B37" s="12">
        <v>8000</v>
      </c>
      <c r="C37" s="16">
        <v>43254</v>
      </c>
    </row>
    <row r="38" spans="1:3" ht="15.75" thickBot="1">
      <c r="A38" s="14" t="s">
        <v>70</v>
      </c>
      <c r="B38" s="12">
        <v>2000</v>
      </c>
      <c r="C38" s="16">
        <v>43254</v>
      </c>
    </row>
    <row r="39" spans="1:3" ht="15.75" thickBot="1">
      <c r="A39" s="18"/>
      <c r="B39" s="12"/>
      <c r="C39" s="12"/>
    </row>
    <row r="40" spans="1:3" ht="15.75" thickBot="1">
      <c r="A40" s="14" t="s">
        <v>71</v>
      </c>
      <c r="B40" s="12">
        <v>2000</v>
      </c>
      <c r="C40" s="12" t="s">
        <v>72</v>
      </c>
    </row>
    <row r="41" spans="1:3" ht="15.75" thickBot="1">
      <c r="A41" s="14" t="s">
        <v>73</v>
      </c>
      <c r="B41" s="12">
        <v>2000</v>
      </c>
      <c r="C41" s="12">
        <v>3</v>
      </c>
    </row>
    <row r="42" spans="1:3">
      <c r="A42" s="17" t="s">
        <v>74</v>
      </c>
      <c r="B42" s="11"/>
      <c r="C42" s="11"/>
    </row>
    <row r="43" spans="1:3" ht="15.75" thickBot="1">
      <c r="A43" s="15" t="s">
        <v>75</v>
      </c>
      <c r="B43" s="12" t="s">
        <v>52</v>
      </c>
      <c r="C43" s="12" t="s">
        <v>52</v>
      </c>
    </row>
    <row r="44" spans="1:3">
      <c r="A44" s="17" t="s">
        <v>76</v>
      </c>
      <c r="B44" s="11"/>
      <c r="C44" s="11"/>
    </row>
    <row r="45" spans="1:3" ht="15.75" thickBot="1">
      <c r="A45" s="15" t="s">
        <v>77</v>
      </c>
      <c r="B45" s="12">
        <v>1000</v>
      </c>
      <c r="C45" s="12" t="s">
        <v>52</v>
      </c>
    </row>
    <row r="46" spans="1:3">
      <c r="A46" s="22" t="s">
        <v>78</v>
      </c>
    </row>
    <row r="47" spans="1:3">
      <c r="A47" s="22" t="s">
        <v>79</v>
      </c>
    </row>
    <row r="48" spans="1:3">
      <c r="A48" s="23"/>
    </row>
    <row r="49" spans="1:1">
      <c r="A49" s="24"/>
    </row>
    <row r="50" spans="1:1">
      <c r="A50" s="25" t="s">
        <v>80</v>
      </c>
    </row>
  </sheetData>
  <mergeCells count="3">
    <mergeCell ref="A1:C1"/>
    <mergeCell ref="B15:B16"/>
    <mergeCell ref="C15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13" sqref="G13"/>
    </sheetView>
  </sheetViews>
  <sheetFormatPr defaultRowHeight="15"/>
  <sheetData>
    <row r="1" spans="1:1">
      <c r="A1" t="s">
        <v>157</v>
      </c>
    </row>
    <row r="2" spans="1:1">
      <c r="A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D1" sqref="D1"/>
    </sheetView>
  </sheetViews>
  <sheetFormatPr defaultRowHeight="15"/>
  <cols>
    <col min="1" max="1" width="33.140625" customWidth="1"/>
    <col min="2" max="2" width="41.85546875" customWidth="1"/>
    <col min="3" max="3" width="27.28515625" customWidth="1"/>
    <col min="4" max="4" width="11.28515625" bestFit="1" customWidth="1"/>
  </cols>
  <sheetData>
    <row r="1" spans="1:3" ht="15.75" thickBot="1">
      <c r="A1" t="s">
        <v>141</v>
      </c>
      <c r="B1" s="32" t="s">
        <v>142</v>
      </c>
    </row>
    <row r="2" spans="1:3" ht="15.75" thickBot="1">
      <c r="A2" s="26" t="s">
        <v>82</v>
      </c>
      <c r="B2" s="26" t="s">
        <v>83</v>
      </c>
      <c r="C2" s="26" t="s">
        <v>84</v>
      </c>
    </row>
    <row r="3" spans="1:3" ht="15.75" thickBot="1">
      <c r="A3" s="49" t="s">
        <v>85</v>
      </c>
      <c r="B3" s="50"/>
      <c r="C3" s="51"/>
    </row>
    <row r="4" spans="1:3" ht="57.75" thickBot="1">
      <c r="A4" s="26" t="s">
        <v>86</v>
      </c>
      <c r="B4" s="26" t="s">
        <v>87</v>
      </c>
      <c r="C4" s="26">
        <v>500</v>
      </c>
    </row>
    <row r="5" spans="1:3" ht="57.75" thickBot="1">
      <c r="A5" s="26" t="s">
        <v>88</v>
      </c>
      <c r="B5" s="26" t="s">
        <v>89</v>
      </c>
      <c r="C5" s="26" t="s">
        <v>90</v>
      </c>
    </row>
    <row r="6" spans="1:3" ht="57.75" thickBot="1">
      <c r="A6" s="26" t="s">
        <v>91</v>
      </c>
      <c r="B6" s="26" t="s">
        <v>87</v>
      </c>
      <c r="C6" s="26">
        <v>1000</v>
      </c>
    </row>
    <row r="7" spans="1:3" ht="57.75" thickBot="1">
      <c r="A7" s="26" t="s">
        <v>92</v>
      </c>
      <c r="B7" s="26" t="s">
        <v>89</v>
      </c>
      <c r="C7" s="26" t="s">
        <v>90</v>
      </c>
    </row>
    <row r="8" spans="1:3" ht="28.5" customHeight="1" thickBot="1">
      <c r="A8" s="49" t="s">
        <v>93</v>
      </c>
      <c r="B8" s="50"/>
      <c r="C8" s="51"/>
    </row>
    <row r="9" spans="1:3" ht="15.75" thickBot="1">
      <c r="A9" s="26"/>
      <c r="B9" s="27" t="s">
        <v>94</v>
      </c>
      <c r="C9" s="26"/>
    </row>
    <row r="10" spans="1:3" ht="42.75" customHeight="1" thickBot="1">
      <c r="A10" s="55" t="s">
        <v>95</v>
      </c>
      <c r="B10" s="56"/>
      <c r="C10" s="57"/>
    </row>
    <row r="11" spans="1:3" ht="169.5" customHeight="1" thickBot="1">
      <c r="A11" s="26" t="s">
        <v>96</v>
      </c>
      <c r="B11" s="52" t="s">
        <v>97</v>
      </c>
      <c r="C11" s="26">
        <v>500</v>
      </c>
    </row>
    <row r="12" spans="1:3" ht="29.25" thickBot="1">
      <c r="A12" s="26" t="s">
        <v>98</v>
      </c>
      <c r="B12" s="53"/>
      <c r="C12" s="26">
        <v>900</v>
      </c>
    </row>
    <row r="13" spans="1:3" ht="15.75" thickBot="1">
      <c r="A13" s="26" t="s">
        <v>99</v>
      </c>
      <c r="B13" s="54"/>
      <c r="C13" s="26">
        <v>1000</v>
      </c>
    </row>
    <row r="14" spans="1:3" ht="29.25" thickBot="1">
      <c r="A14" s="26" t="s">
        <v>100</v>
      </c>
      <c r="B14" s="26" t="s">
        <v>101</v>
      </c>
      <c r="C14" s="26" t="s">
        <v>102</v>
      </c>
    </row>
    <row r="15" spans="1:3" ht="15.75" thickBot="1">
      <c r="A15" s="26"/>
      <c r="B15" s="27" t="s">
        <v>57</v>
      </c>
      <c r="C15" s="26"/>
    </row>
    <row r="16" spans="1:3" ht="15.75" thickBot="1">
      <c r="A16" s="28" t="s">
        <v>96</v>
      </c>
      <c r="B16" s="52" t="s">
        <v>103</v>
      </c>
      <c r="C16" s="26">
        <v>1000</v>
      </c>
    </row>
    <row r="17" spans="1:3" ht="29.25" thickBot="1">
      <c r="A17" s="26" t="s">
        <v>98</v>
      </c>
      <c r="B17" s="53"/>
      <c r="C17" s="26">
        <v>1500</v>
      </c>
    </row>
    <row r="18" spans="1:3" ht="15.75" thickBot="1">
      <c r="A18" s="26" t="s">
        <v>99</v>
      </c>
      <c r="B18" s="54"/>
      <c r="C18" s="26">
        <v>1500</v>
      </c>
    </row>
    <row r="19" spans="1:3" ht="30.75" thickBot="1">
      <c r="A19" s="26" t="s">
        <v>100</v>
      </c>
      <c r="B19" s="28" t="s">
        <v>104</v>
      </c>
      <c r="C19" s="26" t="s">
        <v>102</v>
      </c>
    </row>
    <row r="20" spans="1:3" ht="15.75" thickBot="1">
      <c r="A20" s="49" t="s">
        <v>105</v>
      </c>
      <c r="B20" s="50"/>
      <c r="C20" s="51"/>
    </row>
    <row r="21" spans="1:3" ht="15.75" thickBot="1">
      <c r="A21" s="26"/>
      <c r="B21" s="27" t="s">
        <v>106</v>
      </c>
      <c r="C21" s="26"/>
    </row>
    <row r="22" spans="1:3" ht="29.25" thickBot="1">
      <c r="A22" s="26" t="s">
        <v>107</v>
      </c>
      <c r="B22" s="26" t="s">
        <v>108</v>
      </c>
      <c r="C22" s="26">
        <v>1000</v>
      </c>
    </row>
    <row r="23" spans="1:3" ht="43.5" thickBot="1">
      <c r="A23" s="26" t="s">
        <v>109</v>
      </c>
      <c r="B23" s="26" t="s">
        <v>110</v>
      </c>
      <c r="C23" s="26">
        <v>1400</v>
      </c>
    </row>
    <row r="24" spans="1:3" ht="29.25" thickBot="1">
      <c r="A24" s="26" t="s">
        <v>111</v>
      </c>
      <c r="B24" s="26" t="s">
        <v>112</v>
      </c>
      <c r="C24" s="26">
        <v>800</v>
      </c>
    </row>
    <row r="25" spans="1:3" ht="29.25" thickBot="1">
      <c r="A25" s="26" t="s">
        <v>113</v>
      </c>
      <c r="B25" s="26" t="s">
        <v>114</v>
      </c>
      <c r="C25" s="26">
        <v>900</v>
      </c>
    </row>
    <row r="26" spans="1:3" ht="29.25" thickBot="1">
      <c r="A26" s="26" t="s">
        <v>100</v>
      </c>
      <c r="B26" s="26" t="s">
        <v>115</v>
      </c>
      <c r="C26" s="26" t="s">
        <v>102</v>
      </c>
    </row>
    <row r="27" spans="1:3" ht="15.75" thickBot="1">
      <c r="A27" s="26"/>
      <c r="B27" s="27" t="s">
        <v>116</v>
      </c>
      <c r="C27" s="26"/>
    </row>
    <row r="28" spans="1:3" ht="29.25" thickBot="1">
      <c r="A28" s="26" t="s">
        <v>117</v>
      </c>
      <c r="B28" s="26" t="s">
        <v>118</v>
      </c>
      <c r="C28" s="26">
        <v>6000</v>
      </c>
    </row>
    <row r="29" spans="1:3" ht="15.75" thickBot="1">
      <c r="A29" s="26" t="s">
        <v>119</v>
      </c>
      <c r="B29" s="26" t="s">
        <v>120</v>
      </c>
      <c r="C29" s="26">
        <v>1500</v>
      </c>
    </row>
    <row r="30" spans="1:3" ht="29.25" thickBot="1">
      <c r="A30" s="26" t="s">
        <v>121</v>
      </c>
      <c r="B30" s="26" t="s">
        <v>122</v>
      </c>
      <c r="C30" s="26" t="s">
        <v>123</v>
      </c>
    </row>
    <row r="31" spans="1:3" ht="29.25" thickBot="1">
      <c r="A31" s="26" t="s">
        <v>124</v>
      </c>
      <c r="B31" s="26" t="s">
        <v>125</v>
      </c>
      <c r="C31" s="26">
        <v>1000</v>
      </c>
    </row>
    <row r="32" spans="1:3" ht="43.5" thickBot="1">
      <c r="A32" s="26" t="s">
        <v>126</v>
      </c>
      <c r="B32" s="26" t="s">
        <v>127</v>
      </c>
      <c r="C32" s="26">
        <v>500</v>
      </c>
    </row>
    <row r="33" spans="1:3" ht="29.25" thickBot="1">
      <c r="A33" s="26" t="s">
        <v>128</v>
      </c>
      <c r="B33" s="26" t="s">
        <v>129</v>
      </c>
      <c r="C33" s="26" t="s">
        <v>130</v>
      </c>
    </row>
    <row r="34" spans="1:3" ht="29.25" thickBot="1">
      <c r="A34" s="26" t="s">
        <v>100</v>
      </c>
      <c r="B34" s="26" t="s">
        <v>115</v>
      </c>
      <c r="C34" s="26" t="s">
        <v>102</v>
      </c>
    </row>
    <row r="35" spans="1:3" ht="15.75" thickBot="1">
      <c r="A35" s="49" t="s">
        <v>131</v>
      </c>
      <c r="B35" s="50"/>
      <c r="C35" s="51"/>
    </row>
    <row r="36" spans="1:3" ht="100.5" thickBot="1">
      <c r="A36" s="26" t="s">
        <v>132</v>
      </c>
      <c r="B36" s="26" t="s">
        <v>133</v>
      </c>
      <c r="C36" s="26">
        <v>4000</v>
      </c>
    </row>
    <row r="37" spans="1:3" ht="29.25" thickBot="1">
      <c r="A37" s="26" t="s">
        <v>134</v>
      </c>
      <c r="B37" s="26" t="s">
        <v>135</v>
      </c>
      <c r="C37" s="26" t="s">
        <v>102</v>
      </c>
    </row>
    <row r="38" spans="1:3" ht="182.25" customHeight="1">
      <c r="A38" s="29"/>
      <c r="B38" s="52" t="s">
        <v>137</v>
      </c>
      <c r="C38" s="52" t="s">
        <v>138</v>
      </c>
    </row>
    <row r="39" spans="1:3">
      <c r="A39" s="30"/>
      <c r="B39" s="53"/>
      <c r="C39" s="53"/>
    </row>
    <row r="40" spans="1:3">
      <c r="A40" s="30" t="s">
        <v>136</v>
      </c>
      <c r="B40" s="53"/>
      <c r="C40" s="53"/>
    </row>
    <row r="41" spans="1:3">
      <c r="A41" s="30"/>
      <c r="B41" s="53"/>
      <c r="C41" s="53"/>
    </row>
    <row r="42" spans="1:3" ht="15.75" thickBot="1">
      <c r="A42" s="31"/>
      <c r="B42" s="54"/>
      <c r="C42" s="54"/>
    </row>
    <row r="43" spans="1:3" ht="43.5" thickBot="1">
      <c r="A43" s="26" t="s">
        <v>139</v>
      </c>
      <c r="B43" s="26" t="s">
        <v>140</v>
      </c>
      <c r="C43" s="26">
        <v>500</v>
      </c>
    </row>
  </sheetData>
  <mergeCells count="9">
    <mergeCell ref="A35:C35"/>
    <mergeCell ref="B38:B42"/>
    <mergeCell ref="C38:C42"/>
    <mergeCell ref="A3:C3"/>
    <mergeCell ref="A8:C8"/>
    <mergeCell ref="A10:C10"/>
    <mergeCell ref="B11:B13"/>
    <mergeCell ref="B16:B18"/>
    <mergeCell ref="A20:C20"/>
  </mergeCells>
  <hyperlinks>
    <hyperlink ref="A16" r:id="rId1" display="http://yug-stommarket.ru/remont-stomatologicheskix-nakonechnikov-i-mikromotorov/"/>
    <hyperlink ref="B19" r:id="rId2" display="http://yug-stommarket.ru/remont-stomatologicheskix-nakonechnikov-i-mikromotorov/"/>
    <hyperlink ref="B1" r:id="rId3" location="uslug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C10"/>
  <sheetViews>
    <sheetView workbookViewId="0">
      <selection activeCell="C3" sqref="C3"/>
    </sheetView>
  </sheetViews>
  <sheetFormatPr defaultRowHeight="15"/>
  <cols>
    <col min="1" max="1" width="2.5703125" bestFit="1" customWidth="1"/>
    <col min="2" max="2" width="24.5703125" customWidth="1"/>
    <col min="3" max="3" width="35.7109375" customWidth="1"/>
  </cols>
  <sheetData>
    <row r="3" spans="1:3" ht="43.5" thickBot="1">
      <c r="A3" s="33">
        <v>1</v>
      </c>
      <c r="B3" s="34" t="s">
        <v>143</v>
      </c>
      <c r="C3" s="35" t="s">
        <v>144</v>
      </c>
    </row>
    <row r="4" spans="1:3" ht="29.25" thickBot="1">
      <c r="A4" s="33">
        <v>2</v>
      </c>
      <c r="B4" s="34" t="s">
        <v>145</v>
      </c>
      <c r="C4" s="35" t="s">
        <v>146</v>
      </c>
    </row>
    <row r="5" spans="1:3" ht="16.5" thickBot="1">
      <c r="A5" s="33">
        <v>3</v>
      </c>
      <c r="B5" s="34" t="s">
        <v>147</v>
      </c>
      <c r="C5" s="35" t="s">
        <v>148</v>
      </c>
    </row>
    <row r="6" spans="1:3" ht="57.75" thickBot="1">
      <c r="A6" s="33">
        <v>4</v>
      </c>
      <c r="B6" s="34" t="s">
        <v>149</v>
      </c>
      <c r="C6" s="35" t="s">
        <v>150</v>
      </c>
    </row>
    <row r="7" spans="1:3" ht="116.25" customHeight="1">
      <c r="A7" s="58">
        <v>5</v>
      </c>
      <c r="B7" s="60" t="s">
        <v>151</v>
      </c>
      <c r="C7" s="36" t="s">
        <v>152</v>
      </c>
    </row>
    <row r="8" spans="1:3" ht="16.5" thickBot="1">
      <c r="A8" s="59"/>
      <c r="B8" s="61"/>
      <c r="C8" s="35" t="s">
        <v>153</v>
      </c>
    </row>
    <row r="9" spans="1:3" ht="43.5" thickBot="1">
      <c r="A9" s="33">
        <v>6</v>
      </c>
      <c r="B9" s="34" t="s">
        <v>154</v>
      </c>
      <c r="C9" s="35" t="s">
        <v>155</v>
      </c>
    </row>
    <row r="10" spans="1:3" ht="43.5" thickBot="1">
      <c r="A10" s="33">
        <v>7</v>
      </c>
      <c r="B10" s="34" t="s">
        <v>156</v>
      </c>
      <c r="C10" s="35" t="s">
        <v>148</v>
      </c>
    </row>
  </sheetData>
  <mergeCells count="2">
    <mergeCell ref="A7:A8"/>
    <mergeCell ref="B7:B8"/>
  </mergeCells>
  <pageMargins left="0.7" right="0.7" top="0.75" bottom="0.75" header="0.3" footer="0.3"/>
  <pageSetup paperSize="9" scale="7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Тарифы на монтаж Росс-Дент</vt:lpstr>
      <vt:lpstr>Тарифы на ремонт инструмента</vt:lpstr>
      <vt:lpstr>коэффициент</vt:lpstr>
      <vt:lpstr>Прайс Юг-Стоммаркет</vt:lpstr>
      <vt:lpstr>Прайс (чужой)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2018-03-16T07:12:16Z</dcterms:modified>
</cp:coreProperties>
</file>