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e32ad02d28d11/GitHub/codes_for_reports/MMWR/files/"/>
    </mc:Choice>
  </mc:AlternateContent>
  <xr:revisionPtr revIDLastSave="0" documentId="8_{2EEA8777-7312-BB46-9288-CE97909D6234}" xr6:coauthVersionLast="47" xr6:coauthVersionMax="47" xr10:uidLastSave="{00000000-0000-0000-0000-000000000000}"/>
  <bookViews>
    <workbookView xWindow="0" yWindow="740" windowWidth="30240" windowHeight="18900" xr2:uid="{C61664DC-7850-4A4C-83D2-496E0DC907DA}"/>
  </bookViews>
  <sheets>
    <sheet name="COVID-19" sheetId="1" r:id="rId1"/>
    <sheet name="Vaccine" sheetId="4" r:id="rId2"/>
    <sheet name="epi_curve" sheetId="3" r:id="rId3"/>
    <sheet name="Mpox" sheetId="2" r:id="rId4"/>
    <sheet name="varian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N62" i="1"/>
  <c r="M62" i="1"/>
  <c r="R5" i="2"/>
  <c r="M6" i="2"/>
  <c r="O20" i="2"/>
  <c r="N16" i="2"/>
  <c r="G16" i="2"/>
  <c r="M16" i="2" s="1"/>
  <c r="P20" i="2"/>
  <c r="N20" i="2"/>
  <c r="P19" i="2"/>
  <c r="N19" i="2"/>
  <c r="P18" i="2"/>
  <c r="N18" i="2"/>
  <c r="P17" i="2"/>
  <c r="N17" i="2"/>
  <c r="P16" i="2"/>
  <c r="P15" i="2"/>
  <c r="N15" i="2"/>
  <c r="P14" i="2"/>
  <c r="N14" i="2"/>
  <c r="P13" i="2"/>
  <c r="N13" i="2"/>
  <c r="P12" i="2"/>
  <c r="N12" i="2"/>
  <c r="K4" i="2" l="1"/>
  <c r="U3" i="2"/>
  <c r="P61" i="1"/>
  <c r="N61" i="1"/>
  <c r="M61" i="1"/>
  <c r="P60" i="1"/>
  <c r="N60" i="1"/>
  <c r="M60" i="1"/>
  <c r="D19" i="1"/>
  <c r="P59" i="1"/>
  <c r="N59" i="1"/>
  <c r="M59" i="1"/>
  <c r="F6" i="1"/>
  <c r="P57" i="1"/>
  <c r="P58" i="1"/>
  <c r="N58" i="1"/>
  <c r="M58" i="1"/>
  <c r="M57" i="1"/>
  <c r="E4" i="2"/>
  <c r="E5" i="2"/>
  <c r="E6" i="2"/>
  <c r="E7" i="2"/>
  <c r="B3" i="2"/>
  <c r="K18" i="2"/>
  <c r="K19" i="2"/>
  <c r="N57" i="1"/>
  <c r="P56" i="1"/>
  <c r="N56" i="1"/>
  <c r="B13" i="2"/>
  <c r="B14" i="2"/>
  <c r="B15" i="2"/>
  <c r="B16" i="2"/>
  <c r="B17" i="2"/>
  <c r="B18" i="2"/>
  <c r="B19" i="2"/>
  <c r="B12" i="2"/>
  <c r="P55" i="1"/>
  <c r="N55" i="1"/>
  <c r="H13" i="2"/>
  <c r="H14" i="2"/>
  <c r="H15" i="2"/>
  <c r="H16" i="2"/>
  <c r="H17" i="2"/>
  <c r="H18" i="2"/>
  <c r="H19" i="2"/>
  <c r="H12" i="2"/>
  <c r="K12" i="2" s="1"/>
  <c r="J20" i="2"/>
  <c r="G13" i="2"/>
  <c r="G14" i="2"/>
  <c r="G15" i="2"/>
  <c r="G17" i="2"/>
  <c r="G18" i="2"/>
  <c r="G19" i="2"/>
  <c r="G12" i="2"/>
  <c r="F20" i="2"/>
  <c r="AFV19" i="6"/>
  <c r="AFW4" i="6" s="1"/>
  <c r="AFT19" i="6"/>
  <c r="AFU18" i="6" s="1"/>
  <c r="AFR19" i="6"/>
  <c r="AFS17" i="6" s="1"/>
  <c r="AFN19" i="6"/>
  <c r="AFL19" i="6"/>
  <c r="AFJ19" i="6"/>
  <c r="AFK18" i="6" s="1"/>
  <c r="AFH19" i="6"/>
  <c r="AFI6" i="6" s="1"/>
  <c r="AFX18" i="6"/>
  <c r="AFZ18" i="6" s="1"/>
  <c r="AFP18" i="6"/>
  <c r="AFM18" i="6"/>
  <c r="AFF18" i="6"/>
  <c r="AFX17" i="6"/>
  <c r="AFZ17" i="6" s="1"/>
  <c r="AFP17" i="6"/>
  <c r="AFO17" i="6"/>
  <c r="AFM17" i="6"/>
  <c r="AFF17" i="6"/>
  <c r="AFX16" i="6"/>
  <c r="AFZ16" i="6" s="1"/>
  <c r="AFP16" i="6"/>
  <c r="AFO16" i="6"/>
  <c r="AFM16" i="6"/>
  <c r="AFF16" i="6"/>
  <c r="AFX15" i="6"/>
  <c r="AFZ15" i="6" s="1"/>
  <c r="AFP15" i="6"/>
  <c r="AFO15" i="6"/>
  <c r="AFM15" i="6"/>
  <c r="AFF15" i="6"/>
  <c r="AFX14" i="6"/>
  <c r="AFZ14" i="6" s="1"/>
  <c r="AFP14" i="6"/>
  <c r="AFO14" i="6"/>
  <c r="AFM14" i="6"/>
  <c r="AFF14" i="6"/>
  <c r="AFX13" i="6"/>
  <c r="AFZ13" i="6" s="1"/>
  <c r="AFP13" i="6"/>
  <c r="AFO13" i="6"/>
  <c r="AFM13" i="6"/>
  <c r="AFK13" i="6"/>
  <c r="AFF13" i="6"/>
  <c r="AFX12" i="6"/>
  <c r="AFZ12" i="6" s="1"/>
  <c r="AFP12" i="6"/>
  <c r="AFO12" i="6"/>
  <c r="AFM12" i="6"/>
  <c r="AFF12" i="6"/>
  <c r="AFX11" i="6"/>
  <c r="AFZ11" i="6" s="1"/>
  <c r="AFP11" i="6"/>
  <c r="AFO11" i="6"/>
  <c r="AFM11" i="6"/>
  <c r="AFF11" i="6"/>
  <c r="AFX10" i="6"/>
  <c r="AFZ10" i="6" s="1"/>
  <c r="AFP10" i="6"/>
  <c r="AFO10" i="6"/>
  <c r="AFM10" i="6"/>
  <c r="AFF10" i="6"/>
  <c r="AFX9" i="6"/>
  <c r="AFZ9" i="6" s="1"/>
  <c r="AFP9" i="6"/>
  <c r="AFO9" i="6"/>
  <c r="AFM9" i="6"/>
  <c r="AFF9" i="6"/>
  <c r="AFX8" i="6"/>
  <c r="AFZ8" i="6" s="1"/>
  <c r="AFP8" i="6"/>
  <c r="AFO8" i="6"/>
  <c r="AFM8" i="6"/>
  <c r="AFK8" i="6"/>
  <c r="AFF8" i="6"/>
  <c r="AFX7" i="6"/>
  <c r="AFZ7" i="6" s="1"/>
  <c r="AFP7" i="6"/>
  <c r="AFO7" i="6"/>
  <c r="AFM7" i="6"/>
  <c r="AFF7" i="6"/>
  <c r="AFX6" i="6"/>
  <c r="AFZ6" i="6" s="1"/>
  <c r="AFS6" i="6"/>
  <c r="AFP6" i="6"/>
  <c r="AFO6" i="6"/>
  <c r="AFM6" i="6"/>
  <c r="AFK6" i="6"/>
  <c r="AFF6" i="6"/>
  <c r="AFX5" i="6"/>
  <c r="AFZ5" i="6" s="1"/>
  <c r="AFP5" i="6"/>
  <c r="AFO5" i="6"/>
  <c r="AFM5" i="6"/>
  <c r="AFK5" i="6"/>
  <c r="AFF5" i="6"/>
  <c r="AFX4" i="6"/>
  <c r="AFZ4" i="6" s="1"/>
  <c r="AFP4" i="6"/>
  <c r="AFO4" i="6"/>
  <c r="AFM4" i="6"/>
  <c r="AFK4" i="6"/>
  <c r="AFF4" i="6"/>
  <c r="AFX3" i="6"/>
  <c r="AFZ3" i="6" s="1"/>
  <c r="AFP3" i="6"/>
  <c r="AFO3" i="6"/>
  <c r="AFM3" i="6"/>
  <c r="AFK3" i="6"/>
  <c r="AFI3" i="6"/>
  <c r="AFF3" i="6"/>
  <c r="AEZ19" i="6"/>
  <c r="AFA4" i="6" s="1"/>
  <c r="AEX19" i="6"/>
  <c r="AEY17" i="6" s="1"/>
  <c r="AEV19" i="6"/>
  <c r="AEW5" i="6" s="1"/>
  <c r="AER19" i="6"/>
  <c r="AES5" i="6" s="1"/>
  <c r="AEP19" i="6"/>
  <c r="AEQ18" i="6" s="1"/>
  <c r="AEN19" i="6"/>
  <c r="AEO6" i="6" s="1"/>
  <c r="AEL19" i="6"/>
  <c r="AEM5" i="6" s="1"/>
  <c r="AFD18" i="6"/>
  <c r="AFB18" i="6"/>
  <c r="AET18" i="6"/>
  <c r="AEJ18" i="6"/>
  <c r="AFD17" i="6"/>
  <c r="AFB17" i="6"/>
  <c r="AET17" i="6"/>
  <c r="AEJ17" i="6"/>
  <c r="AFD16" i="6"/>
  <c r="AFB16" i="6"/>
  <c r="AET16" i="6"/>
  <c r="AEJ16" i="6"/>
  <c r="AFD15" i="6"/>
  <c r="AFB15" i="6"/>
  <c r="AET15" i="6"/>
  <c r="AEQ15" i="6"/>
  <c r="AEJ15" i="6"/>
  <c r="AFB14" i="6"/>
  <c r="AFD14" i="6" s="1"/>
  <c r="AET14" i="6"/>
  <c r="AEJ14" i="6"/>
  <c r="AFB13" i="6"/>
  <c r="AFD13" i="6" s="1"/>
  <c r="AET13" i="6"/>
  <c r="AEO13" i="6"/>
  <c r="AEJ13" i="6"/>
  <c r="AFB12" i="6"/>
  <c r="AFD12" i="6" s="1"/>
  <c r="AET12" i="6"/>
  <c r="AEJ12" i="6"/>
  <c r="AFB11" i="6"/>
  <c r="AFD11" i="6" s="1"/>
  <c r="AET11" i="6"/>
  <c r="AEJ11" i="6"/>
  <c r="AFB10" i="6"/>
  <c r="AFD10" i="6" s="1"/>
  <c r="AET10" i="6"/>
  <c r="AEJ10" i="6"/>
  <c r="AFB9" i="6"/>
  <c r="AFD9" i="6" s="1"/>
  <c r="AET9" i="6"/>
  <c r="AEJ9" i="6"/>
  <c r="AFB8" i="6"/>
  <c r="AFD8" i="6" s="1"/>
  <c r="AET8" i="6"/>
  <c r="AEO8" i="6"/>
  <c r="AEJ8" i="6"/>
  <c r="AFB7" i="6"/>
  <c r="AFD7" i="6" s="1"/>
  <c r="AET7" i="6"/>
  <c r="AEJ7" i="6"/>
  <c r="AFB6" i="6"/>
  <c r="AFD6" i="6" s="1"/>
  <c r="AET6" i="6"/>
  <c r="AEJ6" i="6"/>
  <c r="AFD5" i="6"/>
  <c r="AFB5" i="6"/>
  <c r="AET5" i="6"/>
  <c r="AEJ5" i="6"/>
  <c r="AFD4" i="6"/>
  <c r="AFB4" i="6"/>
  <c r="AET4" i="6"/>
  <c r="AEJ4" i="6"/>
  <c r="AFD3" i="6"/>
  <c r="AFB3" i="6"/>
  <c r="AET3" i="6"/>
  <c r="AEJ3" i="6"/>
  <c r="G2" i="1"/>
  <c r="F2" i="1"/>
  <c r="P54" i="1"/>
  <c r="N54" i="1"/>
  <c r="C3" i="2" l="1"/>
  <c r="D3" i="2" s="1"/>
  <c r="K15" i="2"/>
  <c r="K17" i="2"/>
  <c r="K14" i="2"/>
  <c r="K16" i="2"/>
  <c r="K13" i="2"/>
  <c r="H20" i="2"/>
  <c r="B20" i="2"/>
  <c r="L5" i="2" s="1"/>
  <c r="AFU8" i="6"/>
  <c r="AFU7" i="6"/>
  <c r="AFI5" i="6"/>
  <c r="AFI4" i="6"/>
  <c r="AFZ19" i="6"/>
  <c r="AGA10" i="6" s="1"/>
  <c r="AFU9" i="6"/>
  <c r="AFU10" i="6"/>
  <c r="AFU11" i="6"/>
  <c r="AFU12" i="6"/>
  <c r="AFU13" i="6"/>
  <c r="AFU14" i="6"/>
  <c r="AFU15" i="6"/>
  <c r="AFU16" i="6"/>
  <c r="AFU17" i="6"/>
  <c r="AFW18" i="6"/>
  <c r="AFS3" i="6"/>
  <c r="AFS4" i="6"/>
  <c r="AFS5" i="6"/>
  <c r="AFW6" i="6"/>
  <c r="AFW7" i="6"/>
  <c r="AFW8" i="6"/>
  <c r="AFW9" i="6"/>
  <c r="AFW10" i="6"/>
  <c r="AFW11" i="6"/>
  <c r="AFW12" i="6"/>
  <c r="AFW13" i="6"/>
  <c r="AFW14" i="6"/>
  <c r="AFW15" i="6"/>
  <c r="AFW16" i="6"/>
  <c r="AFW17" i="6"/>
  <c r="AFU3" i="6"/>
  <c r="AFU4" i="6"/>
  <c r="AFW5" i="6"/>
  <c r="AFW3" i="6"/>
  <c r="AFI7" i="6"/>
  <c r="AFI8" i="6"/>
  <c r="AFI9" i="6"/>
  <c r="AFI10" i="6"/>
  <c r="AFI11" i="6"/>
  <c r="AFI12" i="6"/>
  <c r="AFI13" i="6"/>
  <c r="AFI14" i="6"/>
  <c r="AFI15" i="6"/>
  <c r="AFI16" i="6"/>
  <c r="AFI17" i="6"/>
  <c r="AFI18" i="6"/>
  <c r="AFK7" i="6"/>
  <c r="AFK9" i="6"/>
  <c r="AFK10" i="6"/>
  <c r="AFK11" i="6"/>
  <c r="AFK12" i="6"/>
  <c r="AFK14" i="6"/>
  <c r="AFK15" i="6"/>
  <c r="AFK16" i="6"/>
  <c r="AFK17" i="6"/>
  <c r="AFS18" i="6"/>
  <c r="AFS7" i="6"/>
  <c r="AFS8" i="6"/>
  <c r="AFS9" i="6"/>
  <c r="AFS10" i="6"/>
  <c r="AFS11" i="6"/>
  <c r="AFS12" i="6"/>
  <c r="AFS13" i="6"/>
  <c r="AFS14" i="6"/>
  <c r="AFS15" i="6"/>
  <c r="AFS16" i="6"/>
  <c r="AEY4" i="6"/>
  <c r="AEY3" i="6"/>
  <c r="AFD19" i="6"/>
  <c r="AFE18" i="6" s="1"/>
  <c r="AEO3" i="6"/>
  <c r="AEO4" i="6"/>
  <c r="AEO5" i="6"/>
  <c r="AEQ6" i="6"/>
  <c r="AES7" i="6"/>
  <c r="AES8" i="6"/>
  <c r="AES9" i="6"/>
  <c r="AES10" i="6"/>
  <c r="AES11" i="6"/>
  <c r="AES12" i="6"/>
  <c r="AES13" i="6"/>
  <c r="AES14" i="6"/>
  <c r="AES15" i="6"/>
  <c r="AES16" i="6"/>
  <c r="AES17" i="6"/>
  <c r="AEQ3" i="6"/>
  <c r="AEQ4" i="6"/>
  <c r="AEQ5" i="6"/>
  <c r="AES6" i="6"/>
  <c r="AEW18" i="6"/>
  <c r="AES3" i="6"/>
  <c r="AES4" i="6"/>
  <c r="AEW7" i="6"/>
  <c r="AEW8" i="6"/>
  <c r="AEW9" i="6"/>
  <c r="AEW10" i="6"/>
  <c r="AEW11" i="6"/>
  <c r="AEW12" i="6"/>
  <c r="AEW13" i="6"/>
  <c r="AEW14" i="6"/>
  <c r="AEW15" i="6"/>
  <c r="AEW16" i="6"/>
  <c r="AEW17" i="6"/>
  <c r="AEY18" i="6"/>
  <c r="AEW6" i="6"/>
  <c r="AEY7" i="6"/>
  <c r="AEY8" i="6"/>
  <c r="AEY9" i="6"/>
  <c r="AEY10" i="6"/>
  <c r="AEY11" i="6"/>
  <c r="AEY12" i="6"/>
  <c r="AEY13" i="6"/>
  <c r="AEY14" i="6"/>
  <c r="AEY15" i="6"/>
  <c r="AEY16" i="6"/>
  <c r="AFA18" i="6"/>
  <c r="AEW3" i="6"/>
  <c r="AEW4" i="6"/>
  <c r="AFA6" i="6"/>
  <c r="AFA7" i="6"/>
  <c r="AFA8" i="6"/>
  <c r="AFA9" i="6"/>
  <c r="AFA10" i="6"/>
  <c r="AFA11" i="6"/>
  <c r="AFA12" i="6"/>
  <c r="AFA13" i="6"/>
  <c r="AFA14" i="6"/>
  <c r="AFA15" i="6"/>
  <c r="AFA16" i="6"/>
  <c r="AFA17" i="6"/>
  <c r="AFA5" i="6"/>
  <c r="AFA3" i="6"/>
  <c r="AEM7" i="6"/>
  <c r="AEM8" i="6"/>
  <c r="AEM9" i="6"/>
  <c r="AEM10" i="6"/>
  <c r="AEM11" i="6"/>
  <c r="AEM12" i="6"/>
  <c r="AEM13" i="6"/>
  <c r="AEM14" i="6"/>
  <c r="AEM15" i="6"/>
  <c r="AEM16" i="6"/>
  <c r="AEM17" i="6"/>
  <c r="AEM18" i="6"/>
  <c r="AEM6" i="6"/>
  <c r="AEO7" i="6"/>
  <c r="AEO9" i="6"/>
  <c r="AEO10" i="6"/>
  <c r="AEO11" i="6"/>
  <c r="AEO12" i="6"/>
  <c r="AEO14" i="6"/>
  <c r="AEO15" i="6"/>
  <c r="AEO16" i="6"/>
  <c r="AEO17" i="6"/>
  <c r="AEO18" i="6"/>
  <c r="AEM3" i="6"/>
  <c r="AEM4" i="6"/>
  <c r="AEQ7" i="6"/>
  <c r="AEQ8" i="6"/>
  <c r="AEQ9" i="6"/>
  <c r="AEQ10" i="6"/>
  <c r="AEQ11" i="6"/>
  <c r="AEQ12" i="6"/>
  <c r="AEQ13" i="6"/>
  <c r="AEQ14" i="6"/>
  <c r="AEQ16" i="6"/>
  <c r="AEQ17" i="6"/>
  <c r="P53" i="1"/>
  <c r="N53" i="1"/>
  <c r="AGA13" i="6" l="1"/>
  <c r="AGA7" i="6"/>
  <c r="AGA5" i="6"/>
  <c r="AGA11" i="6"/>
  <c r="AGA18" i="6"/>
  <c r="AGA3" i="6"/>
  <c r="AGA4" i="6"/>
  <c r="AGA15" i="6"/>
  <c r="AGA12" i="6"/>
  <c r="AGA8" i="6"/>
  <c r="AGA14" i="6"/>
  <c r="AGA6" i="6"/>
  <c r="AGA16" i="6"/>
  <c r="AGA17" i="6"/>
  <c r="AGA9" i="6"/>
  <c r="AFE12" i="6"/>
  <c r="AFE8" i="6"/>
  <c r="AFE11" i="6"/>
  <c r="AFE17" i="6"/>
  <c r="AFE7" i="6"/>
  <c r="AFE4" i="6"/>
  <c r="AFE14" i="6"/>
  <c r="AFE10" i="6"/>
  <c r="AFE6" i="6"/>
  <c r="AFE9" i="6"/>
  <c r="AFE3" i="6"/>
  <c r="AFE5" i="6"/>
  <c r="AFE16" i="6"/>
  <c r="AFE15" i="6"/>
  <c r="AFE13" i="6"/>
  <c r="P51" i="1"/>
  <c r="P52" i="1" s="1"/>
  <c r="N51" i="1"/>
  <c r="N52" i="1" s="1"/>
  <c r="F11" i="1" l="1"/>
  <c r="F10" i="1"/>
  <c r="F9" i="1"/>
  <c r="F8" i="1"/>
  <c r="F7" i="1"/>
  <c r="F5" i="1"/>
  <c r="F4" i="1"/>
  <c r="F3" i="1"/>
  <c r="F12" i="1" l="1"/>
  <c r="AED19" i="6"/>
  <c r="AEE17" i="6" s="1"/>
  <c r="AEB19" i="6"/>
  <c r="AEC18" i="6" s="1"/>
  <c r="ADZ19" i="6"/>
  <c r="AEA17" i="6" s="1"/>
  <c r="ADV19" i="6"/>
  <c r="ADW5" i="6" s="1"/>
  <c r="ADT19" i="6"/>
  <c r="ADU5" i="6" s="1"/>
  <c r="ADR19" i="6"/>
  <c r="ADP19" i="6"/>
  <c r="ADQ18" i="6" s="1"/>
  <c r="AEF18" i="6"/>
  <c r="AEE18" i="6"/>
  <c r="ADX18" i="6"/>
  <c r="AEH18" i="6" s="1"/>
  <c r="ADU18" i="6"/>
  <c r="ADS18" i="6"/>
  <c r="ADN18" i="6"/>
  <c r="AEH17" i="6"/>
  <c r="AEF17" i="6"/>
  <c r="ADX17" i="6"/>
  <c r="ADU17" i="6"/>
  <c r="ADS17" i="6"/>
  <c r="ADQ17" i="6"/>
  <c r="ADN17" i="6"/>
  <c r="AEH16" i="6"/>
  <c r="AEF16" i="6"/>
  <c r="AEE16" i="6"/>
  <c r="AEC16" i="6"/>
  <c r="ADX16" i="6"/>
  <c r="ADW16" i="6"/>
  <c r="ADU16" i="6"/>
  <c r="ADS16" i="6"/>
  <c r="ADQ16" i="6"/>
  <c r="ADN16" i="6"/>
  <c r="AEH15" i="6"/>
  <c r="AEF15" i="6"/>
  <c r="AEE15" i="6"/>
  <c r="AEC15" i="6"/>
  <c r="ADX15" i="6"/>
  <c r="ADW15" i="6"/>
  <c r="ADU15" i="6"/>
  <c r="ADS15" i="6"/>
  <c r="ADQ15" i="6"/>
  <c r="ADN15" i="6"/>
  <c r="AEH14" i="6"/>
  <c r="AEF14" i="6"/>
  <c r="AEE14" i="6"/>
  <c r="AEC14" i="6"/>
  <c r="ADX14" i="6"/>
  <c r="ADW14" i="6"/>
  <c r="ADU14" i="6"/>
  <c r="ADS14" i="6"/>
  <c r="ADQ14" i="6"/>
  <c r="ADN14" i="6"/>
  <c r="AEH13" i="6"/>
  <c r="AEF13" i="6"/>
  <c r="AEC13" i="6"/>
  <c r="ADX13" i="6"/>
  <c r="ADW13" i="6"/>
  <c r="ADU13" i="6"/>
  <c r="ADS13" i="6"/>
  <c r="ADQ13" i="6"/>
  <c r="ADN13" i="6"/>
  <c r="AEH12" i="6"/>
  <c r="AEF12" i="6"/>
  <c r="AEC12" i="6"/>
  <c r="ADX12" i="6"/>
  <c r="ADW12" i="6"/>
  <c r="ADU12" i="6"/>
  <c r="ADS12" i="6"/>
  <c r="ADQ12" i="6"/>
  <c r="ADN12" i="6"/>
  <c r="AEH11" i="6"/>
  <c r="AEF11" i="6"/>
  <c r="AEE11" i="6"/>
  <c r="AEC11" i="6"/>
  <c r="ADX11" i="6"/>
  <c r="ADW11" i="6"/>
  <c r="ADU11" i="6"/>
  <c r="ADS11" i="6"/>
  <c r="ADQ11" i="6"/>
  <c r="ADN11" i="6"/>
  <c r="AEH10" i="6"/>
  <c r="AEF10" i="6"/>
  <c r="AEE10" i="6"/>
  <c r="AEC10" i="6"/>
  <c r="ADX10" i="6"/>
  <c r="ADW10" i="6"/>
  <c r="ADU10" i="6"/>
  <c r="ADS10" i="6"/>
  <c r="ADQ10" i="6"/>
  <c r="ADN10" i="6"/>
  <c r="AEH9" i="6"/>
  <c r="AEF9" i="6"/>
  <c r="AEE9" i="6"/>
  <c r="AEC9" i="6"/>
  <c r="ADX9" i="6"/>
  <c r="ADW9" i="6"/>
  <c r="ADU9" i="6"/>
  <c r="ADS9" i="6"/>
  <c r="ADQ9" i="6"/>
  <c r="ADN9" i="6"/>
  <c r="AEH8" i="6"/>
  <c r="AEF8" i="6"/>
  <c r="AEE8" i="6"/>
  <c r="AEC8" i="6"/>
  <c r="ADX8" i="6"/>
  <c r="ADW8" i="6"/>
  <c r="ADU8" i="6"/>
  <c r="ADS8" i="6"/>
  <c r="ADQ8" i="6"/>
  <c r="ADN8" i="6"/>
  <c r="AEH7" i="6"/>
  <c r="AEF7" i="6"/>
  <c r="AEC7" i="6"/>
  <c r="ADX7" i="6"/>
  <c r="ADW7" i="6"/>
  <c r="ADU7" i="6"/>
  <c r="ADS7" i="6"/>
  <c r="ADQ7" i="6"/>
  <c r="ADN7" i="6"/>
  <c r="AEF6" i="6"/>
  <c r="AEE6" i="6"/>
  <c r="AEA6" i="6"/>
  <c r="ADX6" i="6"/>
  <c r="ADU6" i="6"/>
  <c r="ADS6" i="6"/>
  <c r="ADQ6" i="6"/>
  <c r="ADN6" i="6"/>
  <c r="AEH6" i="6" s="1"/>
  <c r="AEF5" i="6"/>
  <c r="AEH5" i="6" s="1"/>
  <c r="AEE5" i="6"/>
  <c r="ADX5" i="6"/>
  <c r="ADS5" i="6"/>
  <c r="ADQ5" i="6"/>
  <c r="ADN5" i="6"/>
  <c r="AEF4" i="6"/>
  <c r="AEH4" i="6" s="1"/>
  <c r="AEE4" i="6"/>
  <c r="ADX4" i="6"/>
  <c r="ADS4" i="6"/>
  <c r="ADQ4" i="6"/>
  <c r="ADN4" i="6"/>
  <c r="AEF3" i="6"/>
  <c r="AEH3" i="6" s="1"/>
  <c r="AEE3" i="6"/>
  <c r="ADX3" i="6"/>
  <c r="ADS3" i="6"/>
  <c r="ADQ3" i="6"/>
  <c r="ADN3" i="6"/>
  <c r="J7" i="1"/>
  <c r="E3" i="2"/>
  <c r="E8" i="2" s="1"/>
  <c r="H4" i="1"/>
  <c r="H10" i="1"/>
  <c r="I12" i="1"/>
  <c r="D18" i="1" s="1"/>
  <c r="G4" i="1"/>
  <c r="ADH19" i="6"/>
  <c r="ADF19" i="6"/>
  <c r="ADG4" i="6" s="1"/>
  <c r="ADD19" i="6"/>
  <c r="ADE17" i="6" s="1"/>
  <c r="ACZ19" i="6"/>
  <c r="ADA16" i="6" s="1"/>
  <c r="ACX19" i="6"/>
  <c r="ACY5" i="6" s="1"/>
  <c r="ACV19" i="6"/>
  <c r="ACW18" i="6" s="1"/>
  <c r="ACT19" i="6"/>
  <c r="ACU18" i="6" s="1"/>
  <c r="ADJ18" i="6"/>
  <c r="ADL18" i="6" s="1"/>
  <c r="ADI18" i="6"/>
  <c r="ADB18" i="6"/>
  <c r="ACR18" i="6"/>
  <c r="ADJ17" i="6"/>
  <c r="ADL17" i="6" s="1"/>
  <c r="ADI17" i="6"/>
  <c r="ADB17" i="6"/>
  <c r="ACW17" i="6"/>
  <c r="ACU17" i="6"/>
  <c r="ACR17" i="6"/>
  <c r="ADJ16" i="6"/>
  <c r="ADL16" i="6" s="1"/>
  <c r="ADI16" i="6"/>
  <c r="ADB16" i="6"/>
  <c r="ACR16" i="6"/>
  <c r="ADJ15" i="6"/>
  <c r="ADL15" i="6" s="1"/>
  <c r="ADI15" i="6"/>
  <c r="ADB15" i="6"/>
  <c r="ACY15" i="6"/>
  <c r="ACW15" i="6"/>
  <c r="ACU15" i="6"/>
  <c r="ACR15" i="6"/>
  <c r="ADJ14" i="6"/>
  <c r="ADL14" i="6" s="1"/>
  <c r="ADI14" i="6"/>
  <c r="ADB14" i="6"/>
  <c r="ACR14" i="6"/>
  <c r="ADJ13" i="6"/>
  <c r="ADL13" i="6" s="1"/>
  <c r="ADI13" i="6"/>
  <c r="ADB13" i="6"/>
  <c r="ACW13" i="6"/>
  <c r="ACU13" i="6"/>
  <c r="ACR13" i="6"/>
  <c r="ADJ12" i="6"/>
  <c r="ADL12" i="6" s="1"/>
  <c r="ADI12" i="6"/>
  <c r="ADB12" i="6"/>
  <c r="ACR12" i="6"/>
  <c r="ADJ11" i="6"/>
  <c r="ADL11" i="6" s="1"/>
  <c r="ADI11" i="6"/>
  <c r="ADB11" i="6"/>
  <c r="ACW11" i="6"/>
  <c r="ACU11" i="6"/>
  <c r="ACR11" i="6"/>
  <c r="ADJ10" i="6"/>
  <c r="ADL10" i="6" s="1"/>
  <c r="ADI10" i="6"/>
  <c r="ADB10" i="6"/>
  <c r="ACR10" i="6"/>
  <c r="ADJ9" i="6"/>
  <c r="ADL9" i="6" s="1"/>
  <c r="ADI9" i="6"/>
  <c r="ADB9" i="6"/>
  <c r="ACW9" i="6"/>
  <c r="ACU9" i="6"/>
  <c r="ACR9" i="6"/>
  <c r="ADJ8" i="6"/>
  <c r="ADL8" i="6" s="1"/>
  <c r="ADI8" i="6"/>
  <c r="ADB8" i="6"/>
  <c r="ACW8" i="6"/>
  <c r="ACR8" i="6"/>
  <c r="ADJ7" i="6"/>
  <c r="ADL7" i="6" s="1"/>
  <c r="ADI7" i="6"/>
  <c r="ADB7" i="6"/>
  <c r="ACW7" i="6"/>
  <c r="ACU7" i="6"/>
  <c r="ACR7" i="6"/>
  <c r="ADJ6" i="6"/>
  <c r="ADI6" i="6"/>
  <c r="ADB6" i="6"/>
  <c r="ADL6" i="6" s="1"/>
  <c r="ACW6" i="6"/>
  <c r="ACU6" i="6"/>
  <c r="ACR6" i="6"/>
  <c r="ADJ5" i="6"/>
  <c r="ADL5" i="6" s="1"/>
  <c r="ADI5" i="6"/>
  <c r="ADB5" i="6"/>
  <c r="ACW5" i="6"/>
  <c r="ACU5" i="6"/>
  <c r="ACR5" i="6"/>
  <c r="ADJ4" i="6"/>
  <c r="ADL4" i="6" s="1"/>
  <c r="ADI4" i="6"/>
  <c r="ADB4" i="6"/>
  <c r="ACY4" i="6"/>
  <c r="ACW4" i="6"/>
  <c r="ACU4" i="6"/>
  <c r="ACR4" i="6"/>
  <c r="ADJ3" i="6"/>
  <c r="ADI3" i="6"/>
  <c r="ADB3" i="6"/>
  <c r="ADL3" i="6" s="1"/>
  <c r="ACW3" i="6"/>
  <c r="ACU3" i="6"/>
  <c r="ACR3" i="6"/>
  <c r="E12" i="1"/>
  <c r="B18" i="1" s="1"/>
  <c r="P41" i="1"/>
  <c r="P42" i="1" s="1"/>
  <c r="P43" i="1" s="1"/>
  <c r="P44" i="1" s="1"/>
  <c r="P45" i="1" s="1"/>
  <c r="P46" i="1" s="1"/>
  <c r="P47" i="1" s="1"/>
  <c r="P48" i="1" s="1"/>
  <c r="P49" i="1" s="1"/>
  <c r="P50" i="1" s="1"/>
  <c r="N41" i="1"/>
  <c r="N42" i="1" s="1"/>
  <c r="N43" i="1" s="1"/>
  <c r="N44" i="1" s="1"/>
  <c r="N45" i="1" s="1"/>
  <c r="N46" i="1" s="1"/>
  <c r="N47" i="1" s="1"/>
  <c r="N48" i="1" s="1"/>
  <c r="N49" i="1" s="1"/>
  <c r="N50" i="1" s="1"/>
  <c r="K10" i="1"/>
  <c r="ACL19" i="6"/>
  <c r="ACM17" i="6" s="1"/>
  <c r="ACJ19" i="6"/>
  <c r="ACK17" i="6" s="1"/>
  <c r="ACH19" i="6"/>
  <c r="ACI5" i="6" s="1"/>
  <c r="ACD19" i="6"/>
  <c r="ACE5" i="6" s="1"/>
  <c r="ACB19" i="6"/>
  <c r="ACC13" i="6" s="1"/>
  <c r="ABZ19" i="6"/>
  <c r="ACA12" i="6" s="1"/>
  <c r="ABX19" i="6"/>
  <c r="ABY6" i="6" s="1"/>
  <c r="ACP18" i="6"/>
  <c r="ACN18" i="6"/>
  <c r="ACF18" i="6"/>
  <c r="ABV18" i="6"/>
  <c r="ACN17" i="6"/>
  <c r="ACP17" i="6" s="1"/>
  <c r="ACF17" i="6"/>
  <c r="ABV17" i="6"/>
  <c r="ACN16" i="6"/>
  <c r="ACP16" i="6" s="1"/>
  <c r="ACF16" i="6"/>
  <c r="ABV16" i="6"/>
  <c r="ACN15" i="6"/>
  <c r="ACP15" i="6" s="1"/>
  <c r="ACF15" i="6"/>
  <c r="ACC15" i="6"/>
  <c r="ABV15" i="6"/>
  <c r="ACN14" i="6"/>
  <c r="ACP14" i="6" s="1"/>
  <c r="ACF14" i="6"/>
  <c r="ABV14" i="6"/>
  <c r="ACN13" i="6"/>
  <c r="ACP13" i="6" s="1"/>
  <c r="ACF13" i="6"/>
  <c r="ACA13" i="6"/>
  <c r="ABV13" i="6"/>
  <c r="ACN12" i="6"/>
  <c r="ACP12" i="6" s="1"/>
  <c r="ACF12" i="6"/>
  <c r="ABV12" i="6"/>
  <c r="ACN11" i="6"/>
  <c r="ACP11" i="6" s="1"/>
  <c r="ACF11" i="6"/>
  <c r="ABV11" i="6"/>
  <c r="ACN10" i="6"/>
  <c r="ACP10" i="6" s="1"/>
  <c r="ACF10" i="6"/>
  <c r="ABV10" i="6"/>
  <c r="ACN9" i="6"/>
  <c r="ACP9" i="6" s="1"/>
  <c r="ACF9" i="6"/>
  <c r="ABV9" i="6"/>
  <c r="ACN8" i="6"/>
  <c r="ACP8" i="6" s="1"/>
  <c r="ACF8" i="6"/>
  <c r="ACA8" i="6"/>
  <c r="ABV8" i="6"/>
  <c r="ACN7" i="6"/>
  <c r="ACP7" i="6" s="1"/>
  <c r="ACF7" i="6"/>
  <c r="ABV7" i="6"/>
  <c r="ACN6" i="6"/>
  <c r="ACP6" i="6" s="1"/>
  <c r="ACF6" i="6"/>
  <c r="ABV6" i="6"/>
  <c r="ACP5" i="6"/>
  <c r="ACN5" i="6"/>
  <c r="ACF5" i="6"/>
  <c r="ABV5" i="6"/>
  <c r="ACN4" i="6"/>
  <c r="ACP4" i="6" s="1"/>
  <c r="ACF4" i="6"/>
  <c r="ABV4" i="6"/>
  <c r="ACN3" i="6"/>
  <c r="ACP3" i="6" s="1"/>
  <c r="ACF3" i="6"/>
  <c r="ABV3" i="6"/>
  <c r="ABP19" i="6"/>
  <c r="ABQ14" i="6" s="1"/>
  <c r="ABN19" i="6"/>
  <c r="ABO4" i="6" s="1"/>
  <c r="ABL19" i="6"/>
  <c r="ABM7" i="6" s="1"/>
  <c r="ABH19" i="6"/>
  <c r="ABI6" i="6" s="1"/>
  <c r="ABF19" i="6"/>
  <c r="ABG18" i="6" s="1"/>
  <c r="ABD19" i="6"/>
  <c r="ABE5" i="6" s="1"/>
  <c r="ABB19" i="6"/>
  <c r="ABC5" i="6" s="1"/>
  <c r="ABR18" i="6"/>
  <c r="ABT18" i="6" s="1"/>
  <c r="ABQ18" i="6"/>
  <c r="ABJ18" i="6"/>
  <c r="AAZ18" i="6"/>
  <c r="ABR17" i="6"/>
  <c r="ABJ17" i="6"/>
  <c r="ABE17" i="6"/>
  <c r="ABC17" i="6"/>
  <c r="AAZ17" i="6"/>
  <c r="ABT17" i="6" s="1"/>
  <c r="ABR16" i="6"/>
  <c r="ABQ16" i="6"/>
  <c r="ABJ16" i="6"/>
  <c r="ABE16" i="6"/>
  <c r="ABC16" i="6"/>
  <c r="AAZ16" i="6"/>
  <c r="ABT16" i="6" s="1"/>
  <c r="ABR15" i="6"/>
  <c r="ABQ15" i="6"/>
  <c r="ABM15" i="6"/>
  <c r="ABJ15" i="6"/>
  <c r="ABG15" i="6"/>
  <c r="ABE15" i="6"/>
  <c r="ABC15" i="6"/>
  <c r="AAZ15" i="6"/>
  <c r="ABT15" i="6" s="1"/>
  <c r="ABR14" i="6"/>
  <c r="ABM14" i="6"/>
  <c r="ABJ14" i="6"/>
  <c r="ABI14" i="6"/>
  <c r="ABG14" i="6"/>
  <c r="ABE14" i="6"/>
  <c r="ABC14" i="6"/>
  <c r="AAZ14" i="6"/>
  <c r="ABT14" i="6" s="1"/>
  <c r="ABR13" i="6"/>
  <c r="ABJ13" i="6"/>
  <c r="ABG13" i="6"/>
  <c r="ABE13" i="6"/>
  <c r="ABC13" i="6"/>
  <c r="AAZ13" i="6"/>
  <c r="ABT13" i="6" s="1"/>
  <c r="ABR12" i="6"/>
  <c r="ABQ12" i="6"/>
  <c r="ABM12" i="6"/>
  <c r="ABJ12" i="6"/>
  <c r="ABG12" i="6"/>
  <c r="ABE12" i="6"/>
  <c r="ABC12" i="6"/>
  <c r="AAZ12" i="6"/>
  <c r="ABT12" i="6" s="1"/>
  <c r="ABR11" i="6"/>
  <c r="ABQ11" i="6"/>
  <c r="ABM11" i="6"/>
  <c r="ABJ11" i="6"/>
  <c r="ABI11" i="6"/>
  <c r="ABG11" i="6"/>
  <c r="ABE11" i="6"/>
  <c r="ABC11" i="6"/>
  <c r="AAZ11" i="6"/>
  <c r="ABT11" i="6" s="1"/>
  <c r="ABR10" i="6"/>
  <c r="ABQ10" i="6"/>
  <c r="ABJ10" i="6"/>
  <c r="ABG10" i="6"/>
  <c r="ABE10" i="6"/>
  <c r="ABC10" i="6"/>
  <c r="AAZ10" i="6"/>
  <c r="ABT10" i="6" s="1"/>
  <c r="ABR9" i="6"/>
  <c r="ABM9" i="6"/>
  <c r="ABJ9" i="6"/>
  <c r="ABG9" i="6"/>
  <c r="ABE9" i="6"/>
  <c r="ABC9" i="6"/>
  <c r="AAZ9" i="6"/>
  <c r="ABT9" i="6" s="1"/>
  <c r="ABR8" i="6"/>
  <c r="ABJ8" i="6"/>
  <c r="ABG8" i="6"/>
  <c r="ABE8" i="6"/>
  <c r="ABC8" i="6"/>
  <c r="AAZ8" i="6"/>
  <c r="ABT8" i="6" s="1"/>
  <c r="ABR7" i="6"/>
  <c r="ABQ7" i="6"/>
  <c r="ABJ7" i="6"/>
  <c r="ABG7" i="6"/>
  <c r="ABE7" i="6"/>
  <c r="ABC7" i="6"/>
  <c r="AAZ7" i="6"/>
  <c r="ABT7" i="6" s="1"/>
  <c r="ABR6" i="6"/>
  <c r="ABQ6" i="6"/>
  <c r="ABJ6" i="6"/>
  <c r="ABT6" i="6" s="1"/>
  <c r="ABG6" i="6"/>
  <c r="ABC6" i="6"/>
  <c r="AAZ6" i="6"/>
  <c r="ABR5" i="6"/>
  <c r="ABJ5" i="6"/>
  <c r="ABG5" i="6"/>
  <c r="AAZ5" i="6"/>
  <c r="ABT5" i="6" s="1"/>
  <c r="ABT4" i="6"/>
  <c r="ABR4" i="6"/>
  <c r="ABJ4" i="6"/>
  <c r="ABG4" i="6"/>
  <c r="AAZ4" i="6"/>
  <c r="ABT3" i="6"/>
  <c r="ABR3" i="6"/>
  <c r="ABQ3" i="6"/>
  <c r="ABJ3" i="6"/>
  <c r="ABG3" i="6"/>
  <c r="AAZ3" i="6"/>
  <c r="AAT19" i="6"/>
  <c r="AAU18" i="6" s="1"/>
  <c r="AAR19" i="6"/>
  <c r="AAS17" i="6" s="1"/>
  <c r="AAP19" i="6"/>
  <c r="AAQ6" i="6" s="1"/>
  <c r="AAL19" i="6"/>
  <c r="AAM5" i="6" s="1"/>
  <c r="AAJ19" i="6"/>
  <c r="AAK5" i="6" s="1"/>
  <c r="AAH19" i="6"/>
  <c r="AAF19" i="6"/>
  <c r="AAG16" i="6" s="1"/>
  <c r="AAV18" i="6"/>
  <c r="AAX18" i="6" s="1"/>
  <c r="AAN18" i="6"/>
  <c r="AAD18" i="6"/>
  <c r="AAV17" i="6"/>
  <c r="AAX17" i="6" s="1"/>
  <c r="AAN17" i="6"/>
  <c r="AAD17" i="6"/>
  <c r="AAV16" i="6"/>
  <c r="AAX16" i="6" s="1"/>
  <c r="AAN16" i="6"/>
  <c r="AAD16" i="6"/>
  <c r="AAV15" i="6"/>
  <c r="AAX15" i="6" s="1"/>
  <c r="AAU15" i="6"/>
  <c r="AAN15" i="6"/>
  <c r="AAK15" i="6"/>
  <c r="AAD15" i="6"/>
  <c r="AAV14" i="6"/>
  <c r="AAX14" i="6" s="1"/>
  <c r="AAN14" i="6"/>
  <c r="AAD14" i="6"/>
  <c r="AAV13" i="6"/>
  <c r="AAX13" i="6" s="1"/>
  <c r="AAN13" i="6"/>
  <c r="AAI13" i="6"/>
  <c r="AAD13" i="6"/>
  <c r="AAV12" i="6"/>
  <c r="AAX12" i="6" s="1"/>
  <c r="AAN12" i="6"/>
  <c r="AAD12" i="6"/>
  <c r="AAV11" i="6"/>
  <c r="AAX11" i="6" s="1"/>
  <c r="AAN11" i="6"/>
  <c r="AAD11" i="6"/>
  <c r="AAV10" i="6"/>
  <c r="AAX10" i="6" s="1"/>
  <c r="AAN10" i="6"/>
  <c r="AAD10" i="6"/>
  <c r="AAV9" i="6"/>
  <c r="AAX9" i="6" s="1"/>
  <c r="AAU9" i="6"/>
  <c r="AAN9" i="6"/>
  <c r="AAD9" i="6"/>
  <c r="AAV8" i="6"/>
  <c r="AAX8" i="6" s="1"/>
  <c r="AAN8" i="6"/>
  <c r="AAI8" i="6"/>
  <c r="AAD8" i="6"/>
  <c r="AAV7" i="6"/>
  <c r="AAX7" i="6" s="1"/>
  <c r="AAN7" i="6"/>
  <c r="AAG7" i="6"/>
  <c r="AAD7" i="6"/>
  <c r="AAV6" i="6"/>
  <c r="AAX6" i="6" s="1"/>
  <c r="AAU6" i="6"/>
  <c r="AAN6" i="6"/>
  <c r="AAD6" i="6"/>
  <c r="AAV5" i="6"/>
  <c r="AAX5" i="6" s="1"/>
  <c r="AAN5" i="6"/>
  <c r="AAD5" i="6"/>
  <c r="AAV4" i="6"/>
  <c r="AAX4" i="6" s="1"/>
  <c r="AAS4" i="6"/>
  <c r="AAN4" i="6"/>
  <c r="AAD4" i="6"/>
  <c r="AAV3" i="6"/>
  <c r="AAX3" i="6" s="1"/>
  <c r="AAN3" i="6"/>
  <c r="AAD3" i="6"/>
  <c r="ZO3" i="6"/>
  <c r="ZO4" i="6"/>
  <c r="ZO5" i="6"/>
  <c r="ZO6" i="6"/>
  <c r="ZO7" i="6"/>
  <c r="ZO8" i="6"/>
  <c r="ZO9" i="6"/>
  <c r="ZO10" i="6"/>
  <c r="ZO11" i="6"/>
  <c r="ZO12" i="6"/>
  <c r="ZO13" i="6"/>
  <c r="ZO14" i="6"/>
  <c r="ZO16" i="6"/>
  <c r="ZO15" i="6"/>
  <c r="ZO18" i="6"/>
  <c r="ZO17" i="6"/>
  <c r="ZN19" i="6"/>
  <c r="ZM17" i="6"/>
  <c r="K2" i="1"/>
  <c r="K3" i="1"/>
  <c r="K4" i="1"/>
  <c r="K5" i="1"/>
  <c r="K7" i="1"/>
  <c r="K8" i="1"/>
  <c r="K9" i="1"/>
  <c r="K11" i="1"/>
  <c r="K27" i="1"/>
  <c r="J10" i="1"/>
  <c r="ZX19" i="6"/>
  <c r="ZY9" i="6" s="1"/>
  <c r="ZV19" i="6"/>
  <c r="ZW14" i="6" s="1"/>
  <c r="ZT19" i="6"/>
  <c r="ZU18" i="6" s="1"/>
  <c r="ZP19" i="6"/>
  <c r="ZQ16" i="6" s="1"/>
  <c r="ZL19" i="6"/>
  <c r="ZM15" i="6" s="1"/>
  <c r="ZJ19" i="6"/>
  <c r="ZK18" i="6" s="1"/>
  <c r="ZZ18" i="6"/>
  <c r="AAB18" i="6" s="1"/>
  <c r="ZR18" i="6"/>
  <c r="ZH18" i="6"/>
  <c r="ZZ17" i="6"/>
  <c r="AAB17" i="6" s="1"/>
  <c r="ZU17" i="6"/>
  <c r="ZR17" i="6"/>
  <c r="ZH17" i="6"/>
  <c r="ZZ16" i="6"/>
  <c r="AAB16" i="6" s="1"/>
  <c r="ZY16" i="6"/>
  <c r="ZU16" i="6"/>
  <c r="ZR16" i="6"/>
  <c r="ZH16" i="6"/>
  <c r="ZZ15" i="6"/>
  <c r="AAB15" i="6" s="1"/>
  <c r="ZU15" i="6"/>
  <c r="ZR15" i="6"/>
  <c r="ZH15" i="6"/>
  <c r="ZZ14" i="6"/>
  <c r="AAB14" i="6" s="1"/>
  <c r="ZU14" i="6"/>
  <c r="ZR14" i="6"/>
  <c r="ZH14" i="6"/>
  <c r="ZZ13" i="6"/>
  <c r="AAB13" i="6" s="1"/>
  <c r="ZW13" i="6"/>
  <c r="ZU13" i="6"/>
  <c r="ZR13" i="6"/>
  <c r="ZM13" i="6"/>
  <c r="ZH13" i="6"/>
  <c r="ZZ12" i="6"/>
  <c r="AAB12" i="6" s="1"/>
  <c r="ZU12" i="6"/>
  <c r="ZR12" i="6"/>
  <c r="ZH12" i="6"/>
  <c r="ZZ11" i="6"/>
  <c r="AAB11" i="6" s="1"/>
  <c r="ZU11" i="6"/>
  <c r="ZR11" i="6"/>
  <c r="ZH11" i="6"/>
  <c r="ZZ10" i="6"/>
  <c r="ZU10" i="6"/>
  <c r="ZR10" i="6"/>
  <c r="AAB10" i="6" s="1"/>
  <c r="ZH10" i="6"/>
  <c r="ZZ9" i="6"/>
  <c r="AAB9" i="6" s="1"/>
  <c r="ZU9" i="6"/>
  <c r="ZR9" i="6"/>
  <c r="ZH9" i="6"/>
  <c r="ZZ8" i="6"/>
  <c r="AAB8" i="6" s="1"/>
  <c r="ZU8" i="6"/>
  <c r="ZR8" i="6"/>
  <c r="ZM8" i="6"/>
  <c r="ZH8" i="6"/>
  <c r="AAB7" i="6"/>
  <c r="ZZ7" i="6"/>
  <c r="ZU7" i="6"/>
  <c r="ZR7" i="6"/>
  <c r="ZH7" i="6"/>
  <c r="AAB6" i="6"/>
  <c r="ZZ6" i="6"/>
  <c r="ZR6" i="6"/>
  <c r="ZH6" i="6"/>
  <c r="ZZ5" i="6"/>
  <c r="AAB5" i="6" s="1"/>
  <c r="ZU5" i="6"/>
  <c r="ZR5" i="6"/>
  <c r="ZH5" i="6"/>
  <c r="ZZ4" i="6"/>
  <c r="AAB4" i="6" s="1"/>
  <c r="ZU4" i="6"/>
  <c r="ZR4" i="6"/>
  <c r="ZH4" i="6"/>
  <c r="ZZ3" i="6"/>
  <c r="AAB3" i="6" s="1"/>
  <c r="ZU3" i="6"/>
  <c r="ZR3" i="6"/>
  <c r="ZH3" i="6"/>
  <c r="C20" i="1"/>
  <c r="ZB19" i="6"/>
  <c r="ZC15" i="6" s="1"/>
  <c r="YZ19" i="6"/>
  <c r="ZA13" i="6" s="1"/>
  <c r="YX19" i="6"/>
  <c r="YY12" i="6" s="1"/>
  <c r="YT19" i="6"/>
  <c r="YU10" i="6" s="1"/>
  <c r="YP19" i="6"/>
  <c r="YQ7" i="6" s="1"/>
  <c r="YN19" i="6"/>
  <c r="YO7" i="6" s="1"/>
  <c r="ZD18" i="6"/>
  <c r="ZF18" i="6" s="1"/>
  <c r="YV18" i="6"/>
  <c r="YR18" i="6"/>
  <c r="YL18" i="6"/>
  <c r="ZD17" i="6"/>
  <c r="ZF17" i="6" s="1"/>
  <c r="YV17" i="6"/>
  <c r="YR17" i="6"/>
  <c r="YL17" i="6"/>
  <c r="ZF16" i="6"/>
  <c r="ZD16" i="6"/>
  <c r="YV16" i="6"/>
  <c r="YR16" i="6"/>
  <c r="YL16" i="6"/>
  <c r="ZD15" i="6"/>
  <c r="ZF15" i="6" s="1"/>
  <c r="YV15" i="6"/>
  <c r="YR15" i="6"/>
  <c r="YL15" i="6"/>
  <c r="ZD14" i="6"/>
  <c r="ZF14" i="6" s="1"/>
  <c r="YV14" i="6"/>
  <c r="YR14" i="6"/>
  <c r="YL14" i="6"/>
  <c r="ZD13" i="6"/>
  <c r="ZF13" i="6" s="1"/>
  <c r="ZC13" i="6"/>
  <c r="YV13" i="6"/>
  <c r="YR13" i="6"/>
  <c r="YQ13" i="6"/>
  <c r="YL13" i="6"/>
  <c r="ZD12" i="6"/>
  <c r="ZF12" i="6" s="1"/>
  <c r="YV12" i="6"/>
  <c r="YR12" i="6"/>
  <c r="YL12" i="6"/>
  <c r="ZD11" i="6"/>
  <c r="ZF11" i="6" s="1"/>
  <c r="ZC11" i="6"/>
  <c r="YY11" i="6"/>
  <c r="YV11" i="6"/>
  <c r="YR11" i="6"/>
  <c r="YL11" i="6"/>
  <c r="ZD10" i="6"/>
  <c r="ZF10" i="6" s="1"/>
  <c r="YY10" i="6"/>
  <c r="YV10" i="6"/>
  <c r="YR10" i="6"/>
  <c r="YL10" i="6"/>
  <c r="ZD9" i="6"/>
  <c r="ZF9" i="6" s="1"/>
  <c r="ZC9" i="6"/>
  <c r="YY9" i="6"/>
  <c r="YV9" i="6"/>
  <c r="YR9" i="6"/>
  <c r="YL9" i="6"/>
  <c r="ZD8" i="6"/>
  <c r="ZF8" i="6" s="1"/>
  <c r="YY8" i="6"/>
  <c r="YV8" i="6"/>
  <c r="YR8" i="6"/>
  <c r="YQ8" i="6"/>
  <c r="YL8" i="6"/>
  <c r="ZD7" i="6"/>
  <c r="ZF7" i="6" s="1"/>
  <c r="ZC7" i="6"/>
  <c r="YY7" i="6"/>
  <c r="YV7" i="6"/>
  <c r="YR7" i="6"/>
  <c r="YL7" i="6"/>
  <c r="ZD6" i="6"/>
  <c r="ZF6" i="6" s="1"/>
  <c r="YV6" i="6"/>
  <c r="YR6" i="6"/>
  <c r="YQ6" i="6"/>
  <c r="YL6" i="6"/>
  <c r="ZD5" i="6"/>
  <c r="ZF5" i="6" s="1"/>
  <c r="YV5" i="6"/>
  <c r="YR5" i="6"/>
  <c r="YL5" i="6"/>
  <c r="ZD4" i="6"/>
  <c r="ZF4" i="6" s="1"/>
  <c r="YV4" i="6"/>
  <c r="YR4" i="6"/>
  <c r="YL4" i="6"/>
  <c r="ZF3" i="6"/>
  <c r="ZD3" i="6"/>
  <c r="YV3" i="6"/>
  <c r="YR3" i="6"/>
  <c r="YL3" i="6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N17" i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YF19" i="6"/>
  <c r="YG16" i="6" s="1"/>
  <c r="YD19" i="6"/>
  <c r="YE14" i="6" s="1"/>
  <c r="YB19" i="6"/>
  <c r="YC9" i="6" s="1"/>
  <c r="XX19" i="6"/>
  <c r="XY17" i="6" s="1"/>
  <c r="XT19" i="6"/>
  <c r="XU15" i="6" s="1"/>
  <c r="XR19" i="6"/>
  <c r="XS18" i="6" s="1"/>
  <c r="YH18" i="6"/>
  <c r="YC18" i="6"/>
  <c r="XZ18" i="6"/>
  <c r="XV18" i="6"/>
  <c r="YJ18" i="6" s="1"/>
  <c r="XP18" i="6"/>
  <c r="YH17" i="6"/>
  <c r="YJ17" i="6" s="1"/>
  <c r="YG17" i="6"/>
  <c r="YE17" i="6"/>
  <c r="XZ17" i="6"/>
  <c r="XV17" i="6"/>
  <c r="XU17" i="6"/>
  <c r="XP17" i="6"/>
  <c r="YJ16" i="6"/>
  <c r="YH16" i="6"/>
  <c r="YC16" i="6"/>
  <c r="XZ16" i="6"/>
  <c r="XY16" i="6"/>
  <c r="XV16" i="6"/>
  <c r="XU16" i="6"/>
  <c r="XP16" i="6"/>
  <c r="YH15" i="6"/>
  <c r="YJ15" i="6" s="1"/>
  <c r="XZ15" i="6"/>
  <c r="XV15" i="6"/>
  <c r="XS15" i="6"/>
  <c r="XP15" i="6"/>
  <c r="YH14" i="6"/>
  <c r="YJ14" i="6" s="1"/>
  <c r="XZ14" i="6"/>
  <c r="XV14" i="6"/>
  <c r="XU14" i="6"/>
  <c r="XP14" i="6"/>
  <c r="YJ13" i="6"/>
  <c r="YH13" i="6"/>
  <c r="YG13" i="6"/>
  <c r="YC13" i="6"/>
  <c r="XZ13" i="6"/>
  <c r="XY13" i="6"/>
  <c r="XV13" i="6"/>
  <c r="XU13" i="6"/>
  <c r="XP13" i="6"/>
  <c r="YH12" i="6"/>
  <c r="YJ12" i="6" s="1"/>
  <c r="XZ12" i="6"/>
  <c r="XV12" i="6"/>
  <c r="XU12" i="6"/>
  <c r="XP12" i="6"/>
  <c r="YJ11" i="6"/>
  <c r="YH11" i="6"/>
  <c r="YC11" i="6"/>
  <c r="XZ11" i="6"/>
  <c r="XY11" i="6"/>
  <c r="XV11" i="6"/>
  <c r="XU11" i="6"/>
  <c r="XP11" i="6"/>
  <c r="YH10" i="6"/>
  <c r="YJ10" i="6" s="1"/>
  <c r="YG10" i="6"/>
  <c r="XZ10" i="6"/>
  <c r="XV10" i="6"/>
  <c r="XP10" i="6"/>
  <c r="YJ9" i="6"/>
  <c r="YH9" i="6"/>
  <c r="YG9" i="6"/>
  <c r="XZ9" i="6"/>
  <c r="XV9" i="6"/>
  <c r="XU9" i="6"/>
  <c r="XP9" i="6"/>
  <c r="YJ8" i="6"/>
  <c r="YH8" i="6"/>
  <c r="YC8" i="6"/>
  <c r="XZ8" i="6"/>
  <c r="XY8" i="6"/>
  <c r="XV8" i="6"/>
  <c r="XU8" i="6"/>
  <c r="XP8" i="6"/>
  <c r="YH7" i="6"/>
  <c r="YJ7" i="6" s="1"/>
  <c r="YG7" i="6"/>
  <c r="XZ7" i="6"/>
  <c r="XV7" i="6"/>
  <c r="XU7" i="6"/>
  <c r="XS7" i="6"/>
  <c r="XP7" i="6"/>
  <c r="YH6" i="6"/>
  <c r="YJ6" i="6" s="1"/>
  <c r="YC6" i="6"/>
  <c r="XZ6" i="6"/>
  <c r="XY6" i="6"/>
  <c r="XV6" i="6"/>
  <c r="XU6" i="6"/>
  <c r="XP6" i="6"/>
  <c r="YH5" i="6"/>
  <c r="YJ5" i="6" s="1"/>
  <c r="YC5" i="6"/>
  <c r="XZ5" i="6"/>
  <c r="XY5" i="6"/>
  <c r="XV5" i="6"/>
  <c r="XU5" i="6"/>
  <c r="XP5" i="6"/>
  <c r="YH4" i="6"/>
  <c r="YJ4" i="6" s="1"/>
  <c r="YG4" i="6"/>
  <c r="XZ4" i="6"/>
  <c r="XV4" i="6"/>
  <c r="XU4" i="6"/>
  <c r="XP4" i="6"/>
  <c r="YJ3" i="6"/>
  <c r="YH3" i="6"/>
  <c r="YC3" i="6"/>
  <c r="XZ3" i="6"/>
  <c r="XY3" i="6"/>
  <c r="XV3" i="6"/>
  <c r="XU3" i="6"/>
  <c r="XP3" i="6"/>
  <c r="XJ19" i="6"/>
  <c r="XK17" i="6" s="1"/>
  <c r="XH19" i="6"/>
  <c r="XI18" i="6" s="1"/>
  <c r="XF19" i="6"/>
  <c r="XB19" i="6"/>
  <c r="XC17" i="6" s="1"/>
  <c r="WX19" i="6"/>
  <c r="WY7" i="6" s="1"/>
  <c r="WV19" i="6"/>
  <c r="XN18" i="6"/>
  <c r="XL18" i="6"/>
  <c r="XK18" i="6"/>
  <c r="XG18" i="6"/>
  <c r="XD18" i="6"/>
  <c r="WZ18" i="6"/>
  <c r="WW18" i="6"/>
  <c r="WT18" i="6"/>
  <c r="XL17" i="6"/>
  <c r="XG17" i="6"/>
  <c r="XD17" i="6"/>
  <c r="XN17" i="6" s="1"/>
  <c r="WZ17" i="6"/>
  <c r="WY17" i="6"/>
  <c r="WT17" i="6"/>
  <c r="XL16" i="6"/>
  <c r="XN16" i="6" s="1"/>
  <c r="XK16" i="6"/>
  <c r="XG16" i="6"/>
  <c r="XD16" i="6"/>
  <c r="WZ16" i="6"/>
  <c r="WT16" i="6"/>
  <c r="XL15" i="6"/>
  <c r="XN15" i="6" s="1"/>
  <c r="XK15" i="6"/>
  <c r="XG15" i="6"/>
  <c r="XD15" i="6"/>
  <c r="WZ15" i="6"/>
  <c r="WW15" i="6"/>
  <c r="WT15" i="6"/>
  <c r="XN14" i="6"/>
  <c r="XL14" i="6"/>
  <c r="XK14" i="6"/>
  <c r="XG14" i="6"/>
  <c r="XD14" i="6"/>
  <c r="WZ14" i="6"/>
  <c r="WT14" i="6"/>
  <c r="XN13" i="6"/>
  <c r="XL13" i="6"/>
  <c r="XK13" i="6"/>
  <c r="XG13" i="6"/>
  <c r="XD13" i="6"/>
  <c r="WZ13" i="6"/>
  <c r="WY13" i="6"/>
  <c r="WT13" i="6"/>
  <c r="XL12" i="6"/>
  <c r="XK12" i="6"/>
  <c r="XG12" i="6"/>
  <c r="XD12" i="6"/>
  <c r="XN12" i="6" s="1"/>
  <c r="WZ12" i="6"/>
  <c r="WT12" i="6"/>
  <c r="XL11" i="6"/>
  <c r="XN11" i="6" s="1"/>
  <c r="XK11" i="6"/>
  <c r="XG11" i="6"/>
  <c r="XD11" i="6"/>
  <c r="WZ11" i="6"/>
  <c r="WT11" i="6"/>
  <c r="XL10" i="6"/>
  <c r="XK10" i="6"/>
  <c r="XG10" i="6"/>
  <c r="XD10" i="6"/>
  <c r="WZ10" i="6"/>
  <c r="XN10" i="6" s="1"/>
  <c r="WT10" i="6"/>
  <c r="XL9" i="6"/>
  <c r="XN9" i="6" s="1"/>
  <c r="XK9" i="6"/>
  <c r="XG9" i="6"/>
  <c r="XD9" i="6"/>
  <c r="WZ9" i="6"/>
  <c r="WW9" i="6"/>
  <c r="WT9" i="6"/>
  <c r="XN8" i="6"/>
  <c r="XL8" i="6"/>
  <c r="XK8" i="6"/>
  <c r="XG8" i="6"/>
  <c r="XD8" i="6"/>
  <c r="WZ8" i="6"/>
  <c r="WY8" i="6"/>
  <c r="WT8" i="6"/>
  <c r="XL7" i="6"/>
  <c r="XK7" i="6"/>
  <c r="XG7" i="6"/>
  <c r="XD7" i="6"/>
  <c r="XN7" i="6" s="1"/>
  <c r="WZ7" i="6"/>
  <c r="WW7" i="6"/>
  <c r="WT7" i="6"/>
  <c r="XL6" i="6"/>
  <c r="XN6" i="6" s="1"/>
  <c r="XK6" i="6"/>
  <c r="XG6" i="6"/>
  <c r="XD6" i="6"/>
  <c r="WZ6" i="6"/>
  <c r="WT6" i="6"/>
  <c r="XL5" i="6"/>
  <c r="XK5" i="6"/>
  <c r="XG5" i="6"/>
  <c r="XD5" i="6"/>
  <c r="WZ5" i="6"/>
  <c r="XN5" i="6" s="1"/>
  <c r="WT5" i="6"/>
  <c r="XL4" i="6"/>
  <c r="XK4" i="6"/>
  <c r="XG4" i="6"/>
  <c r="XD4" i="6"/>
  <c r="XN4" i="6" s="1"/>
  <c r="WZ4" i="6"/>
  <c r="WT4" i="6"/>
  <c r="XL3" i="6"/>
  <c r="XN3" i="6" s="1"/>
  <c r="XK3" i="6"/>
  <c r="XG3" i="6"/>
  <c r="XD3" i="6"/>
  <c r="WZ3" i="6"/>
  <c r="WW3" i="6"/>
  <c r="WT3" i="6"/>
  <c r="J9" i="1"/>
  <c r="E20" i="2"/>
  <c r="L20" i="2"/>
  <c r="K5" i="2" s="1"/>
  <c r="K6" i="2" s="1"/>
  <c r="I20" i="1"/>
  <c r="B17" i="1" s="1"/>
  <c r="J4" i="1"/>
  <c r="J5" i="1"/>
  <c r="J6" i="1"/>
  <c r="J8" i="1"/>
  <c r="J11" i="1"/>
  <c r="H2" i="1"/>
  <c r="H3" i="1"/>
  <c r="H5" i="1"/>
  <c r="H7" i="1"/>
  <c r="H8" i="1"/>
  <c r="H9" i="1"/>
  <c r="WK17" i="6"/>
  <c r="WN19" i="6"/>
  <c r="WL19" i="6"/>
  <c r="WM7" i="6" s="1"/>
  <c r="WJ19" i="6"/>
  <c r="WK18" i="6" s="1"/>
  <c r="WF19" i="6"/>
  <c r="WG17" i="6" s="1"/>
  <c r="WB19" i="6"/>
  <c r="WC15" i="6" s="1"/>
  <c r="VZ19" i="6"/>
  <c r="WA18" i="6" s="1"/>
  <c r="WP18" i="6"/>
  <c r="WR18" i="6" s="1"/>
  <c r="WO18" i="6"/>
  <c r="WH18" i="6"/>
  <c r="WD18" i="6"/>
  <c r="VX18" i="6"/>
  <c r="WP17" i="6"/>
  <c r="WR17" i="6" s="1"/>
  <c r="WO17" i="6"/>
  <c r="WH17" i="6"/>
  <c r="WD17" i="6"/>
  <c r="VX17" i="6"/>
  <c r="WP16" i="6"/>
  <c r="WR16" i="6" s="1"/>
  <c r="WO16" i="6"/>
  <c r="WK16" i="6"/>
  <c r="WH16" i="6"/>
  <c r="WG16" i="6"/>
  <c r="WD16" i="6"/>
  <c r="VX16" i="6"/>
  <c r="WP15" i="6"/>
  <c r="WR15" i="6" s="1"/>
  <c r="WO15" i="6"/>
  <c r="WK15" i="6"/>
  <c r="WH15" i="6"/>
  <c r="WG15" i="6"/>
  <c r="WD15" i="6"/>
  <c r="VX15" i="6"/>
  <c r="WP14" i="6"/>
  <c r="WR14" i="6" s="1"/>
  <c r="WO14" i="6"/>
  <c r="WK14" i="6"/>
  <c r="WH14" i="6"/>
  <c r="WG14" i="6"/>
  <c r="WD14" i="6"/>
  <c r="VX14" i="6"/>
  <c r="WP13" i="6"/>
  <c r="WR13" i="6" s="1"/>
  <c r="WO13" i="6"/>
  <c r="WK13" i="6"/>
  <c r="WH13" i="6"/>
  <c r="WG13" i="6"/>
  <c r="WD13" i="6"/>
  <c r="WC13" i="6"/>
  <c r="VX13" i="6"/>
  <c r="WP12" i="6"/>
  <c r="WR12" i="6" s="1"/>
  <c r="WO12" i="6"/>
  <c r="WK12" i="6"/>
  <c r="WH12" i="6"/>
  <c r="WG12" i="6"/>
  <c r="WD12" i="6"/>
  <c r="VX12" i="6"/>
  <c r="WP11" i="6"/>
  <c r="WR11" i="6" s="1"/>
  <c r="WO11" i="6"/>
  <c r="WK11" i="6"/>
  <c r="WH11" i="6"/>
  <c r="WG11" i="6"/>
  <c r="WD11" i="6"/>
  <c r="VX11" i="6"/>
  <c r="WP10" i="6"/>
  <c r="WO10" i="6"/>
  <c r="WK10" i="6"/>
  <c r="WH10" i="6"/>
  <c r="WR10" i="6" s="1"/>
  <c r="WG10" i="6"/>
  <c r="WD10" i="6"/>
  <c r="VX10" i="6"/>
  <c r="WR9" i="6"/>
  <c r="WP9" i="6"/>
  <c r="WO9" i="6"/>
  <c r="WK9" i="6"/>
  <c r="WH9" i="6"/>
  <c r="WG9" i="6"/>
  <c r="WD9" i="6"/>
  <c r="WA9" i="6"/>
  <c r="VX9" i="6"/>
  <c r="WR8" i="6"/>
  <c r="WP8" i="6"/>
  <c r="WO8" i="6"/>
  <c r="WK8" i="6"/>
  <c r="WH8" i="6"/>
  <c r="WG8" i="6"/>
  <c r="WD8" i="6"/>
  <c r="WC8" i="6"/>
  <c r="VX8" i="6"/>
  <c r="WP7" i="6"/>
  <c r="WR7" i="6" s="1"/>
  <c r="WO7" i="6"/>
  <c r="WH7" i="6"/>
  <c r="WG7" i="6"/>
  <c r="WD7" i="6"/>
  <c r="WA7" i="6"/>
  <c r="VX7" i="6"/>
  <c r="WP6" i="6"/>
  <c r="WR6" i="6" s="1"/>
  <c r="WO6" i="6"/>
  <c r="WH6" i="6"/>
  <c r="WD6" i="6"/>
  <c r="VX6" i="6"/>
  <c r="WP5" i="6"/>
  <c r="WR5" i="6" s="1"/>
  <c r="WO5" i="6"/>
  <c r="WK5" i="6"/>
  <c r="WH5" i="6"/>
  <c r="WD5" i="6"/>
  <c r="VX5" i="6"/>
  <c r="WP4" i="6"/>
  <c r="WR4" i="6" s="1"/>
  <c r="WO4" i="6"/>
  <c r="WK4" i="6"/>
  <c r="WH4" i="6"/>
  <c r="WD4" i="6"/>
  <c r="VX4" i="6"/>
  <c r="WP3" i="6"/>
  <c r="WR3" i="6" s="1"/>
  <c r="WO3" i="6"/>
  <c r="WK3" i="6"/>
  <c r="WH3" i="6"/>
  <c r="WG3" i="6"/>
  <c r="WD3" i="6"/>
  <c r="VX3" i="6"/>
  <c r="J2" i="1"/>
  <c r="H11" i="1"/>
  <c r="VV19" i="6"/>
  <c r="VR19" i="6"/>
  <c r="VP19" i="6"/>
  <c r="VN19" i="6"/>
  <c r="VJ19" i="6"/>
  <c r="VF19" i="6"/>
  <c r="VD19" i="6"/>
  <c r="UZ19" i="6"/>
  <c r="UT19" i="6"/>
  <c r="UN19" i="6"/>
  <c r="UJ19" i="6"/>
  <c r="UH19" i="6"/>
  <c r="UD19" i="6"/>
  <c r="TZ19" i="6"/>
  <c r="TX19" i="6"/>
  <c r="TR19" i="6"/>
  <c r="TN19" i="6"/>
  <c r="TL19" i="6"/>
  <c r="TH19" i="6"/>
  <c r="SL19" i="6"/>
  <c r="SJ19" i="6"/>
  <c r="SB19" i="6"/>
  <c r="RP19" i="6"/>
  <c r="RN19" i="6"/>
  <c r="RF19" i="6"/>
  <c r="QT19" i="6"/>
  <c r="QR19" i="6"/>
  <c r="QN19" i="6"/>
  <c r="QJ19" i="6"/>
  <c r="QB19" i="6"/>
  <c r="PX19" i="6"/>
  <c r="PV19" i="6"/>
  <c r="PR19" i="6"/>
  <c r="PP19" i="6"/>
  <c r="PN19" i="6"/>
  <c r="PF19" i="6"/>
  <c r="PD19" i="6"/>
  <c r="PB19" i="6"/>
  <c r="OZ19" i="6"/>
  <c r="OX19" i="6"/>
  <c r="OV19" i="6"/>
  <c r="OT19" i="6"/>
  <c r="OR19" i="6"/>
  <c r="OJ19" i="6"/>
  <c r="OH19" i="6"/>
  <c r="OF19" i="6"/>
  <c r="OD19" i="6"/>
  <c r="OB19" i="6"/>
  <c r="NZ19" i="6"/>
  <c r="NX19" i="6"/>
  <c r="NV19" i="6"/>
  <c r="NT19" i="6"/>
  <c r="NN19" i="6"/>
  <c r="NL19" i="6"/>
  <c r="NJ19" i="6"/>
  <c r="NH19" i="6"/>
  <c r="NF19" i="6"/>
  <c r="ND19" i="6"/>
  <c r="NB19" i="6"/>
  <c r="MZ19" i="6"/>
  <c r="MX19" i="6"/>
  <c r="MV19" i="6"/>
  <c r="MR19" i="6"/>
  <c r="MP19" i="6"/>
  <c r="MN19" i="6"/>
  <c r="ML19" i="6"/>
  <c r="MJ19" i="6"/>
  <c r="MH19" i="6"/>
  <c r="MF19" i="6"/>
  <c r="MD19" i="6"/>
  <c r="MB19" i="6"/>
  <c r="LZ19" i="6"/>
  <c r="LV19" i="6"/>
  <c r="LT19" i="6"/>
  <c r="LR19" i="6"/>
  <c r="LP19" i="6"/>
  <c r="LN19" i="6"/>
  <c r="LL19" i="6"/>
  <c r="LJ19" i="6"/>
  <c r="LH19" i="6"/>
  <c r="LF19" i="6"/>
  <c r="LD19" i="6"/>
  <c r="LB19" i="6"/>
  <c r="KZ19" i="6"/>
  <c r="KX19" i="6"/>
  <c r="KV19" i="6"/>
  <c r="KT19" i="6"/>
  <c r="KR19" i="6"/>
  <c r="KP19" i="6"/>
  <c r="KN19" i="6"/>
  <c r="KL19" i="6"/>
  <c r="KJ19" i="6"/>
  <c r="KH19" i="6"/>
  <c r="KF19" i="6"/>
  <c r="KD19" i="6"/>
  <c r="KB19" i="6"/>
  <c r="JZ19" i="6"/>
  <c r="JX19" i="6"/>
  <c r="JV19" i="6"/>
  <c r="JT19" i="6"/>
  <c r="JR19" i="6"/>
  <c r="JP19" i="6"/>
  <c r="JN19" i="6"/>
  <c r="JL19" i="6"/>
  <c r="JJ19" i="6"/>
  <c r="JH19" i="6"/>
  <c r="JF19" i="6"/>
  <c r="JD19" i="6"/>
  <c r="JB19" i="6"/>
  <c r="IZ19" i="6"/>
  <c r="IX19" i="6"/>
  <c r="IV19" i="6"/>
  <c r="IT19" i="6"/>
  <c r="IR19" i="6"/>
  <c r="IP19" i="6"/>
  <c r="IN19" i="6"/>
  <c r="IL19" i="6"/>
  <c r="IJ19" i="6"/>
  <c r="IH19" i="6"/>
  <c r="IF19" i="6"/>
  <c r="ID19" i="6"/>
  <c r="IB19" i="6"/>
  <c r="HZ19" i="6"/>
  <c r="HX19" i="6"/>
  <c r="HV19" i="6"/>
  <c r="HT19" i="6"/>
  <c r="HR19" i="6"/>
  <c r="HP19" i="6"/>
  <c r="HN19" i="6"/>
  <c r="HL19" i="6"/>
  <c r="HJ19" i="6"/>
  <c r="HH19" i="6"/>
  <c r="HF19" i="6"/>
  <c r="HD19" i="6"/>
  <c r="HB19" i="6"/>
  <c r="GZ19" i="6"/>
  <c r="GX19" i="6"/>
  <c r="GV19" i="6"/>
  <c r="GT19" i="6"/>
  <c r="GR19" i="6"/>
  <c r="GP19" i="6"/>
  <c r="GN19" i="6"/>
  <c r="GL19" i="6"/>
  <c r="GJ19" i="6"/>
  <c r="GH19" i="6"/>
  <c r="GF19" i="6"/>
  <c r="GD19" i="6"/>
  <c r="GB19" i="6"/>
  <c r="FZ19" i="6"/>
  <c r="FX19" i="6"/>
  <c r="FV19" i="6"/>
  <c r="FT19" i="6"/>
  <c r="FR19" i="6"/>
  <c r="FP19" i="6"/>
  <c r="FN19" i="6"/>
  <c r="FL19" i="6"/>
  <c r="FJ19" i="6"/>
  <c r="FH19" i="6"/>
  <c r="FF19" i="6"/>
  <c r="FD19" i="6"/>
  <c r="FB19" i="6"/>
  <c r="EZ19" i="6"/>
  <c r="EX19" i="6"/>
  <c r="EV19" i="6"/>
  <c r="ET19" i="6"/>
  <c r="ER19" i="6"/>
  <c r="EP19" i="6"/>
  <c r="EN19" i="6"/>
  <c r="EL19" i="6"/>
  <c r="EJ19" i="6"/>
  <c r="EH19" i="6"/>
  <c r="EF19" i="6"/>
  <c r="ED19" i="6"/>
  <c r="EB19" i="6"/>
  <c r="DZ19" i="6"/>
  <c r="DX19" i="6"/>
  <c r="DV19" i="6"/>
  <c r="DT19" i="6"/>
  <c r="DR19" i="6"/>
  <c r="DP19" i="6"/>
  <c r="DN19" i="6"/>
  <c r="DL19" i="6"/>
  <c r="DJ19" i="6"/>
  <c r="DH19" i="6"/>
  <c r="DF19" i="6"/>
  <c r="DD19" i="6"/>
  <c r="DB19" i="6"/>
  <c r="CZ19" i="6"/>
  <c r="CX19" i="6"/>
  <c r="CV19" i="6"/>
  <c r="CT19" i="6"/>
  <c r="CR19" i="6"/>
  <c r="CP19" i="6"/>
  <c r="CN19" i="6"/>
  <c r="CL19" i="6"/>
  <c r="CJ19" i="6"/>
  <c r="CH19" i="6"/>
  <c r="CF19" i="6"/>
  <c r="CD19" i="6"/>
  <c r="CB19" i="6"/>
  <c r="BZ19" i="6"/>
  <c r="BX19" i="6"/>
  <c r="BV19" i="6"/>
  <c r="BT19" i="6"/>
  <c r="BR19" i="6"/>
  <c r="BP19" i="6"/>
  <c r="BN19" i="6"/>
  <c r="BL19" i="6"/>
  <c r="BJ19" i="6"/>
  <c r="BH19" i="6"/>
  <c r="BF19" i="6"/>
  <c r="BD19" i="6"/>
  <c r="BB19" i="6"/>
  <c r="AZ19" i="6"/>
  <c r="AX19" i="6"/>
  <c r="AV19" i="6"/>
  <c r="AT19" i="6"/>
  <c r="AR19" i="6"/>
  <c r="AP19" i="6"/>
  <c r="AN19" i="6"/>
  <c r="AL19" i="6"/>
  <c r="AJ19" i="6"/>
  <c r="AH19" i="6"/>
  <c r="AF19" i="6"/>
  <c r="AD19" i="6"/>
  <c r="AB19" i="6"/>
  <c r="Z19" i="6"/>
  <c r="X19" i="6"/>
  <c r="V19" i="6"/>
  <c r="T19" i="6"/>
  <c r="R19" i="6"/>
  <c r="P19" i="6"/>
  <c r="N19" i="6"/>
  <c r="L19" i="6"/>
  <c r="J19" i="6"/>
  <c r="H19" i="6"/>
  <c r="F19" i="6"/>
  <c r="D19" i="6"/>
  <c r="B19" i="6"/>
  <c r="VW18" i="6"/>
  <c r="VV18" i="6"/>
  <c r="VT18" i="6"/>
  <c r="VS18" i="6"/>
  <c r="VQ18" i="6"/>
  <c r="VO18" i="6"/>
  <c r="VL18" i="6"/>
  <c r="VH18" i="6"/>
  <c r="VE18" i="6"/>
  <c r="VB18" i="6"/>
  <c r="VA18" i="6"/>
  <c r="UZ18" i="6"/>
  <c r="UX18" i="6"/>
  <c r="UV18" i="6"/>
  <c r="UU18" i="6"/>
  <c r="UR18" i="6"/>
  <c r="UP18" i="6"/>
  <c r="UL18" i="6"/>
  <c r="UI18" i="6"/>
  <c r="UF18" i="6"/>
  <c r="UE18" i="6"/>
  <c r="UD18" i="6"/>
  <c r="UB18" i="6"/>
  <c r="UA18" i="6"/>
  <c r="TY18" i="6"/>
  <c r="TV18" i="6"/>
  <c r="TT18" i="6"/>
  <c r="TP18" i="6"/>
  <c r="TM18" i="6"/>
  <c r="TJ18" i="6"/>
  <c r="TI18" i="6"/>
  <c r="TH18" i="6"/>
  <c r="TF18" i="6"/>
  <c r="TD18" i="6"/>
  <c r="TB18" i="6"/>
  <c r="SZ18" i="6"/>
  <c r="SX18" i="6"/>
  <c r="SV18" i="6"/>
  <c r="ST18" i="6"/>
  <c r="SR18" i="6"/>
  <c r="SP18" i="6"/>
  <c r="SN18" i="6"/>
  <c r="SM18" i="6"/>
  <c r="SL18" i="6"/>
  <c r="SK18" i="6"/>
  <c r="SH18" i="6"/>
  <c r="SF18" i="6"/>
  <c r="SD18" i="6"/>
  <c r="SC18" i="6"/>
  <c r="RZ18" i="6"/>
  <c r="RX18" i="6"/>
  <c r="RV18" i="6"/>
  <c r="RT18" i="6"/>
  <c r="RR18" i="6"/>
  <c r="RQ18" i="6"/>
  <c r="RP18" i="6"/>
  <c r="RO18" i="6"/>
  <c r="RL18" i="6"/>
  <c r="RJ18" i="6"/>
  <c r="RH18" i="6"/>
  <c r="RG18" i="6"/>
  <c r="RD18" i="6"/>
  <c r="RB18" i="6"/>
  <c r="QZ18" i="6"/>
  <c r="QX18" i="6"/>
  <c r="QV18" i="6"/>
  <c r="QU18" i="6"/>
  <c r="QT18" i="6"/>
  <c r="QS18" i="6"/>
  <c r="QP18" i="6"/>
  <c r="QO18" i="6"/>
  <c r="QL18" i="6"/>
  <c r="QK18" i="6"/>
  <c r="QH18" i="6"/>
  <c r="QF18" i="6"/>
  <c r="QD18" i="6"/>
  <c r="QC18" i="6"/>
  <c r="PZ18" i="6"/>
  <c r="PY18" i="6"/>
  <c r="PX18" i="6"/>
  <c r="PW18" i="6"/>
  <c r="PT18" i="6"/>
  <c r="PS18" i="6"/>
  <c r="PQ18" i="6"/>
  <c r="PO18" i="6"/>
  <c r="PL18" i="6"/>
  <c r="PJ18" i="6"/>
  <c r="PH18" i="6"/>
  <c r="PG18" i="6"/>
  <c r="PE18" i="6"/>
  <c r="PC18" i="6"/>
  <c r="PB18" i="6"/>
  <c r="PA18" i="6"/>
  <c r="OY18" i="6"/>
  <c r="OW18" i="6"/>
  <c r="OU18" i="6"/>
  <c r="OS18" i="6"/>
  <c r="OP18" i="6"/>
  <c r="ON18" i="6"/>
  <c r="OL18" i="6"/>
  <c r="OK18" i="6"/>
  <c r="OI18" i="6"/>
  <c r="OG18" i="6"/>
  <c r="OF18" i="6"/>
  <c r="OE18" i="6"/>
  <c r="OC18" i="6"/>
  <c r="OA18" i="6"/>
  <c r="NY18" i="6"/>
  <c r="NW18" i="6"/>
  <c r="NU18" i="6"/>
  <c r="NR18" i="6"/>
  <c r="NP18" i="6"/>
  <c r="NO18" i="6"/>
  <c r="NM18" i="6"/>
  <c r="NK18" i="6"/>
  <c r="NJ18" i="6"/>
  <c r="NI18" i="6"/>
  <c r="NG18" i="6"/>
  <c r="NE18" i="6"/>
  <c r="NC18" i="6"/>
  <c r="NA18" i="6"/>
  <c r="MY18" i="6"/>
  <c r="MW18" i="6"/>
  <c r="MT18" i="6"/>
  <c r="MS18" i="6"/>
  <c r="MQ18" i="6"/>
  <c r="MO18" i="6"/>
  <c r="MN18" i="6"/>
  <c r="MM18" i="6"/>
  <c r="MK18" i="6"/>
  <c r="MI18" i="6"/>
  <c r="MG18" i="6"/>
  <c r="ME18" i="6"/>
  <c r="MC18" i="6"/>
  <c r="MA18" i="6"/>
  <c r="LX18" i="6"/>
  <c r="LW18" i="6"/>
  <c r="LU18" i="6"/>
  <c r="LS18" i="6"/>
  <c r="LR18" i="6"/>
  <c r="LQ18" i="6"/>
  <c r="LO18" i="6"/>
  <c r="LM18" i="6"/>
  <c r="LK18" i="6"/>
  <c r="LI18" i="6"/>
  <c r="LG18" i="6"/>
  <c r="LE18" i="6"/>
  <c r="LC18" i="6"/>
  <c r="LA18" i="6"/>
  <c r="KY18" i="6"/>
  <c r="KW18" i="6"/>
  <c r="KV18" i="6"/>
  <c r="KU18" i="6"/>
  <c r="KS18" i="6"/>
  <c r="KQ18" i="6"/>
  <c r="KO18" i="6"/>
  <c r="KM18" i="6"/>
  <c r="KK18" i="6"/>
  <c r="KI18" i="6"/>
  <c r="KG18" i="6"/>
  <c r="KE18" i="6"/>
  <c r="KC18" i="6"/>
  <c r="KA18" i="6"/>
  <c r="JZ18" i="6"/>
  <c r="JY18" i="6"/>
  <c r="JW18" i="6"/>
  <c r="JU18" i="6"/>
  <c r="JS18" i="6"/>
  <c r="JQ18" i="6"/>
  <c r="JO18" i="6"/>
  <c r="JM18" i="6"/>
  <c r="JK18" i="6"/>
  <c r="JI18" i="6"/>
  <c r="JG18" i="6"/>
  <c r="JE18" i="6"/>
  <c r="JD18" i="6"/>
  <c r="JC18" i="6"/>
  <c r="JA18" i="6"/>
  <c r="IY18" i="6"/>
  <c r="IW18" i="6"/>
  <c r="IU18" i="6"/>
  <c r="IS18" i="6"/>
  <c r="IQ18" i="6"/>
  <c r="IO18" i="6"/>
  <c r="IM18" i="6"/>
  <c r="IK18" i="6"/>
  <c r="II18" i="6"/>
  <c r="IH18" i="6"/>
  <c r="IG18" i="6"/>
  <c r="IE18" i="6"/>
  <c r="IC18" i="6"/>
  <c r="IA18" i="6"/>
  <c r="HY18" i="6"/>
  <c r="HW18" i="6"/>
  <c r="HU18" i="6"/>
  <c r="HS18" i="6"/>
  <c r="HQ18" i="6"/>
  <c r="HO18" i="6"/>
  <c r="HM18" i="6"/>
  <c r="HL18" i="6"/>
  <c r="HK18" i="6"/>
  <c r="HI18" i="6"/>
  <c r="HG18" i="6"/>
  <c r="HE18" i="6"/>
  <c r="HC18" i="6"/>
  <c r="HA18" i="6"/>
  <c r="GY18" i="6"/>
  <c r="GW18" i="6"/>
  <c r="GU18" i="6"/>
  <c r="GS18" i="6"/>
  <c r="GQ18" i="6"/>
  <c r="GP18" i="6"/>
  <c r="GO18" i="6"/>
  <c r="GM18" i="6"/>
  <c r="GK18" i="6"/>
  <c r="GI18" i="6"/>
  <c r="GG18" i="6"/>
  <c r="GE18" i="6"/>
  <c r="GC18" i="6"/>
  <c r="GA18" i="6"/>
  <c r="FY18" i="6"/>
  <c r="FW18" i="6"/>
  <c r="FU18" i="6"/>
  <c r="FT18" i="6"/>
  <c r="FS18" i="6"/>
  <c r="FQ18" i="6"/>
  <c r="FO18" i="6"/>
  <c r="FM18" i="6"/>
  <c r="FK18" i="6"/>
  <c r="FI18" i="6"/>
  <c r="FG18" i="6"/>
  <c r="FE18" i="6"/>
  <c r="FC18" i="6"/>
  <c r="FA18" i="6"/>
  <c r="EY18" i="6"/>
  <c r="EX18" i="6"/>
  <c r="EW18" i="6"/>
  <c r="EU18" i="6"/>
  <c r="ES18" i="6"/>
  <c r="EQ18" i="6"/>
  <c r="EO18" i="6"/>
  <c r="EM18" i="6"/>
  <c r="EK18" i="6"/>
  <c r="EI18" i="6"/>
  <c r="EG18" i="6"/>
  <c r="EE18" i="6"/>
  <c r="EC18" i="6"/>
  <c r="EB18" i="6"/>
  <c r="EA18" i="6"/>
  <c r="DY18" i="6"/>
  <c r="DW18" i="6"/>
  <c r="DU18" i="6"/>
  <c r="DS18" i="6"/>
  <c r="DQ18" i="6"/>
  <c r="DO18" i="6"/>
  <c r="DM18" i="6"/>
  <c r="DK18" i="6"/>
  <c r="DI18" i="6"/>
  <c r="DG18" i="6"/>
  <c r="DF18" i="6"/>
  <c r="DE18" i="6"/>
  <c r="DC18" i="6"/>
  <c r="DA18" i="6"/>
  <c r="CY18" i="6"/>
  <c r="CW18" i="6"/>
  <c r="CU18" i="6"/>
  <c r="CS18" i="6"/>
  <c r="CQ18" i="6"/>
  <c r="CO18" i="6"/>
  <c r="CM18" i="6"/>
  <c r="CK18" i="6"/>
  <c r="CJ18" i="6"/>
  <c r="CI18" i="6"/>
  <c r="CG18" i="6"/>
  <c r="CE18" i="6"/>
  <c r="CC18" i="6"/>
  <c r="CA18" i="6"/>
  <c r="BY18" i="6"/>
  <c r="BW18" i="6"/>
  <c r="BU18" i="6"/>
  <c r="BS18" i="6"/>
  <c r="BQ18" i="6"/>
  <c r="BO18" i="6"/>
  <c r="BN18" i="6"/>
  <c r="BM18" i="6"/>
  <c r="BK18" i="6"/>
  <c r="BI18" i="6"/>
  <c r="BG18" i="6"/>
  <c r="BE18" i="6"/>
  <c r="BC18" i="6"/>
  <c r="BA18" i="6"/>
  <c r="AY18" i="6"/>
  <c r="AW18" i="6"/>
  <c r="AU18" i="6"/>
  <c r="AS18" i="6"/>
  <c r="AR18" i="6"/>
  <c r="AQ18" i="6"/>
  <c r="AO18" i="6"/>
  <c r="AM18" i="6"/>
  <c r="AK18" i="6"/>
  <c r="AI18" i="6"/>
  <c r="AG18" i="6"/>
  <c r="AE18" i="6"/>
  <c r="AC18" i="6"/>
  <c r="AA18" i="6"/>
  <c r="Y18" i="6"/>
  <c r="W18" i="6"/>
  <c r="V18" i="6"/>
  <c r="U18" i="6"/>
  <c r="S18" i="6"/>
  <c r="Q18" i="6"/>
  <c r="O18" i="6"/>
  <c r="M18" i="6"/>
  <c r="K18" i="6"/>
  <c r="I18" i="6"/>
  <c r="G18" i="6"/>
  <c r="E18" i="6"/>
  <c r="C18" i="6"/>
  <c r="VW17" i="6"/>
  <c r="VV17" i="6"/>
  <c r="VT17" i="6"/>
  <c r="VS17" i="6"/>
  <c r="VQ17" i="6"/>
  <c r="VO17" i="6"/>
  <c r="VL17" i="6"/>
  <c r="VK17" i="6"/>
  <c r="VH17" i="6"/>
  <c r="VG17" i="6"/>
  <c r="VB17" i="6"/>
  <c r="VA17" i="6"/>
  <c r="UZ17" i="6"/>
  <c r="UX17" i="6"/>
  <c r="UV17" i="6"/>
  <c r="UU17" i="6"/>
  <c r="UR17" i="6"/>
  <c r="UP17" i="6"/>
  <c r="UO17" i="6"/>
  <c r="UL17" i="6"/>
  <c r="UK17" i="6"/>
  <c r="UF17" i="6"/>
  <c r="UE17" i="6"/>
  <c r="UD17" i="6"/>
  <c r="UB17" i="6"/>
  <c r="UA17" i="6"/>
  <c r="TY17" i="6"/>
  <c r="TV17" i="6"/>
  <c r="TT17" i="6"/>
  <c r="TS17" i="6"/>
  <c r="TP17" i="6"/>
  <c r="TO17" i="6"/>
  <c r="TJ17" i="6"/>
  <c r="TI17" i="6"/>
  <c r="TH17" i="6"/>
  <c r="TF17" i="6"/>
  <c r="TD17" i="6"/>
  <c r="TB17" i="6"/>
  <c r="SZ17" i="6"/>
  <c r="SX17" i="6"/>
  <c r="SV17" i="6"/>
  <c r="ST17" i="6"/>
  <c r="SR17" i="6"/>
  <c r="SP17" i="6"/>
  <c r="SN17" i="6"/>
  <c r="SM17" i="6"/>
  <c r="SL17" i="6"/>
  <c r="SK17" i="6"/>
  <c r="SH17" i="6"/>
  <c r="SF17" i="6"/>
  <c r="SD17" i="6"/>
  <c r="SC17" i="6"/>
  <c r="RZ17" i="6"/>
  <c r="RX17" i="6"/>
  <c r="RV17" i="6"/>
  <c r="RT17" i="6"/>
  <c r="RR17" i="6"/>
  <c r="RQ17" i="6"/>
  <c r="RP17" i="6"/>
  <c r="RO17" i="6"/>
  <c r="RL17" i="6"/>
  <c r="RJ17" i="6"/>
  <c r="RH17" i="6"/>
  <c r="RG17" i="6"/>
  <c r="RD17" i="6"/>
  <c r="RB17" i="6"/>
  <c r="QZ17" i="6"/>
  <c r="QX17" i="6"/>
  <c r="QV17" i="6"/>
  <c r="QU17" i="6"/>
  <c r="QT17" i="6"/>
  <c r="QS17" i="6"/>
  <c r="QP17" i="6"/>
  <c r="QO17" i="6"/>
  <c r="QL17" i="6"/>
  <c r="QK17" i="6"/>
  <c r="QH17" i="6"/>
  <c r="QF17" i="6"/>
  <c r="QD17" i="6"/>
  <c r="QC17" i="6"/>
  <c r="PZ17" i="6"/>
  <c r="PY17" i="6"/>
  <c r="PX17" i="6"/>
  <c r="PW17" i="6"/>
  <c r="PT17" i="6"/>
  <c r="PS17" i="6"/>
  <c r="PQ17" i="6"/>
  <c r="PO17" i="6"/>
  <c r="PL17" i="6"/>
  <c r="PJ17" i="6"/>
  <c r="PH17" i="6"/>
  <c r="PG17" i="6"/>
  <c r="PE17" i="6"/>
  <c r="PC17" i="6"/>
  <c r="PB17" i="6"/>
  <c r="PA17" i="6"/>
  <c r="OY17" i="6"/>
  <c r="OW17" i="6"/>
  <c r="OU17" i="6"/>
  <c r="OS17" i="6"/>
  <c r="OP17" i="6"/>
  <c r="ON17" i="6"/>
  <c r="OL17" i="6"/>
  <c r="OK17" i="6"/>
  <c r="OI17" i="6"/>
  <c r="OG17" i="6"/>
  <c r="OF17" i="6"/>
  <c r="OE17" i="6"/>
  <c r="OC17" i="6"/>
  <c r="OA17" i="6"/>
  <c r="NY17" i="6"/>
  <c r="NW17" i="6"/>
  <c r="NU17" i="6"/>
  <c r="NR17" i="6"/>
  <c r="NP17" i="6"/>
  <c r="NO17" i="6"/>
  <c r="NM17" i="6"/>
  <c r="NK17" i="6"/>
  <c r="NJ17" i="6"/>
  <c r="NI17" i="6"/>
  <c r="NG17" i="6"/>
  <c r="NE17" i="6"/>
  <c r="NC17" i="6"/>
  <c r="NA17" i="6"/>
  <c r="MY17" i="6"/>
  <c r="MW17" i="6"/>
  <c r="MT17" i="6"/>
  <c r="MS17" i="6"/>
  <c r="MQ17" i="6"/>
  <c r="MO17" i="6"/>
  <c r="MN17" i="6"/>
  <c r="MM17" i="6"/>
  <c r="MK17" i="6"/>
  <c r="MI17" i="6"/>
  <c r="MG17" i="6"/>
  <c r="ME17" i="6"/>
  <c r="MC17" i="6"/>
  <c r="MA17" i="6"/>
  <c r="LX17" i="6"/>
  <c r="LW17" i="6"/>
  <c r="LU17" i="6"/>
  <c r="LS17" i="6"/>
  <c r="LR17" i="6"/>
  <c r="LQ17" i="6"/>
  <c r="LO17" i="6"/>
  <c r="LM17" i="6"/>
  <c r="LK17" i="6"/>
  <c r="LI17" i="6"/>
  <c r="LG17" i="6"/>
  <c r="LE17" i="6"/>
  <c r="LC17" i="6"/>
  <c r="LA17" i="6"/>
  <c r="KY17" i="6"/>
  <c r="KW17" i="6"/>
  <c r="KV17" i="6"/>
  <c r="KU17" i="6"/>
  <c r="KS17" i="6"/>
  <c r="KQ17" i="6"/>
  <c r="KO17" i="6"/>
  <c r="KM17" i="6"/>
  <c r="KK17" i="6"/>
  <c r="KI17" i="6"/>
  <c r="KG17" i="6"/>
  <c r="KE17" i="6"/>
  <c r="KC17" i="6"/>
  <c r="KA17" i="6"/>
  <c r="JZ17" i="6"/>
  <c r="JY17" i="6"/>
  <c r="JW17" i="6"/>
  <c r="JU17" i="6"/>
  <c r="JS17" i="6"/>
  <c r="JQ17" i="6"/>
  <c r="JO17" i="6"/>
  <c r="JM17" i="6"/>
  <c r="JK17" i="6"/>
  <c r="JI17" i="6"/>
  <c r="JG17" i="6"/>
  <c r="JE17" i="6"/>
  <c r="JD17" i="6"/>
  <c r="JC17" i="6"/>
  <c r="JA17" i="6"/>
  <c r="IY17" i="6"/>
  <c r="IW17" i="6"/>
  <c r="IU17" i="6"/>
  <c r="IS17" i="6"/>
  <c r="IQ17" i="6"/>
  <c r="IO17" i="6"/>
  <c r="IM17" i="6"/>
  <c r="IK17" i="6"/>
  <c r="II17" i="6"/>
  <c r="IH17" i="6"/>
  <c r="IG17" i="6"/>
  <c r="IE17" i="6"/>
  <c r="IC17" i="6"/>
  <c r="IA17" i="6"/>
  <c r="HY17" i="6"/>
  <c r="HW17" i="6"/>
  <c r="HU17" i="6"/>
  <c r="HS17" i="6"/>
  <c r="HQ17" i="6"/>
  <c r="HO17" i="6"/>
  <c r="HM17" i="6"/>
  <c r="HL17" i="6"/>
  <c r="HK17" i="6"/>
  <c r="HI17" i="6"/>
  <c r="HG17" i="6"/>
  <c r="HE17" i="6"/>
  <c r="HC17" i="6"/>
  <c r="HA17" i="6"/>
  <c r="GY17" i="6"/>
  <c r="GW17" i="6"/>
  <c r="GU17" i="6"/>
  <c r="GS17" i="6"/>
  <c r="GQ17" i="6"/>
  <c r="GP17" i="6"/>
  <c r="GO17" i="6"/>
  <c r="GM17" i="6"/>
  <c r="GK17" i="6"/>
  <c r="GI17" i="6"/>
  <c r="GG17" i="6"/>
  <c r="GE17" i="6"/>
  <c r="GC17" i="6"/>
  <c r="GA17" i="6"/>
  <c r="FY17" i="6"/>
  <c r="FW17" i="6"/>
  <c r="FU17" i="6"/>
  <c r="FT17" i="6"/>
  <c r="FS17" i="6"/>
  <c r="FQ17" i="6"/>
  <c r="FO17" i="6"/>
  <c r="FM17" i="6"/>
  <c r="FK17" i="6"/>
  <c r="FI17" i="6"/>
  <c r="FG17" i="6"/>
  <c r="FE17" i="6"/>
  <c r="FC17" i="6"/>
  <c r="FA17" i="6"/>
  <c r="EY17" i="6"/>
  <c r="EX17" i="6"/>
  <c r="EW17" i="6"/>
  <c r="EU17" i="6"/>
  <c r="ES17" i="6"/>
  <c r="EQ17" i="6"/>
  <c r="EO17" i="6"/>
  <c r="EM17" i="6"/>
  <c r="EK17" i="6"/>
  <c r="EI17" i="6"/>
  <c r="EG17" i="6"/>
  <c r="EE17" i="6"/>
  <c r="EC17" i="6"/>
  <c r="EB17" i="6"/>
  <c r="EA17" i="6"/>
  <c r="DY17" i="6"/>
  <c r="DW17" i="6"/>
  <c r="DU17" i="6"/>
  <c r="DS17" i="6"/>
  <c r="DQ17" i="6"/>
  <c r="DO17" i="6"/>
  <c r="DM17" i="6"/>
  <c r="DK17" i="6"/>
  <c r="DI17" i="6"/>
  <c r="DG17" i="6"/>
  <c r="DF17" i="6"/>
  <c r="DE17" i="6"/>
  <c r="DC17" i="6"/>
  <c r="DA17" i="6"/>
  <c r="CY17" i="6"/>
  <c r="CW17" i="6"/>
  <c r="CU17" i="6"/>
  <c r="CS17" i="6"/>
  <c r="CQ17" i="6"/>
  <c r="CO17" i="6"/>
  <c r="CM17" i="6"/>
  <c r="CK17" i="6"/>
  <c r="CJ17" i="6"/>
  <c r="CI17" i="6"/>
  <c r="CG17" i="6"/>
  <c r="CE17" i="6"/>
  <c r="CC17" i="6"/>
  <c r="CA17" i="6"/>
  <c r="BY17" i="6"/>
  <c r="BW17" i="6"/>
  <c r="BU17" i="6"/>
  <c r="BS17" i="6"/>
  <c r="BQ17" i="6"/>
  <c r="BO17" i="6"/>
  <c r="BN17" i="6"/>
  <c r="BM17" i="6"/>
  <c r="BK17" i="6"/>
  <c r="BI17" i="6"/>
  <c r="BG17" i="6"/>
  <c r="BE17" i="6"/>
  <c r="BC17" i="6"/>
  <c r="BA17" i="6"/>
  <c r="AY17" i="6"/>
  <c r="AW17" i="6"/>
  <c r="AU17" i="6"/>
  <c r="AS17" i="6"/>
  <c r="AR17" i="6"/>
  <c r="AQ17" i="6"/>
  <c r="AO17" i="6"/>
  <c r="AM17" i="6"/>
  <c r="AK17" i="6"/>
  <c r="AI17" i="6"/>
  <c r="AG17" i="6"/>
  <c r="AE17" i="6"/>
  <c r="AC17" i="6"/>
  <c r="AA17" i="6"/>
  <c r="Y17" i="6"/>
  <c r="W17" i="6"/>
  <c r="V17" i="6"/>
  <c r="U17" i="6"/>
  <c r="S17" i="6"/>
  <c r="Q17" i="6"/>
  <c r="O17" i="6"/>
  <c r="M17" i="6"/>
  <c r="K17" i="6"/>
  <c r="I17" i="6"/>
  <c r="G17" i="6"/>
  <c r="E17" i="6"/>
  <c r="C17" i="6"/>
  <c r="VW16" i="6"/>
  <c r="VV16" i="6"/>
  <c r="VT16" i="6"/>
  <c r="VS16" i="6"/>
  <c r="VQ16" i="6"/>
  <c r="VO16" i="6"/>
  <c r="VL16" i="6"/>
  <c r="VK16" i="6"/>
  <c r="VH16" i="6"/>
  <c r="VG16" i="6"/>
  <c r="VB16" i="6"/>
  <c r="VA16" i="6"/>
  <c r="UZ16" i="6"/>
  <c r="UX16" i="6"/>
  <c r="UV16" i="6"/>
  <c r="UU16" i="6"/>
  <c r="UR16" i="6"/>
  <c r="UP16" i="6"/>
  <c r="UO16" i="6"/>
  <c r="UL16" i="6"/>
  <c r="UK16" i="6"/>
  <c r="UF16" i="6"/>
  <c r="UE16" i="6"/>
  <c r="UD16" i="6"/>
  <c r="UB16" i="6"/>
  <c r="UA16" i="6"/>
  <c r="TY16" i="6"/>
  <c r="TV16" i="6"/>
  <c r="TT16" i="6"/>
  <c r="TS16" i="6"/>
  <c r="TP16" i="6"/>
  <c r="TO16" i="6"/>
  <c r="TJ16" i="6"/>
  <c r="TI16" i="6"/>
  <c r="TH16" i="6"/>
  <c r="TF16" i="6"/>
  <c r="TD16" i="6"/>
  <c r="TB16" i="6"/>
  <c r="SZ16" i="6"/>
  <c r="SX16" i="6"/>
  <c r="SV16" i="6"/>
  <c r="ST16" i="6"/>
  <c r="SR16" i="6"/>
  <c r="SP16" i="6"/>
  <c r="SN16" i="6"/>
  <c r="SM16" i="6"/>
  <c r="SL16" i="6"/>
  <c r="SK16" i="6"/>
  <c r="SH16" i="6"/>
  <c r="SF16" i="6"/>
  <c r="SD16" i="6"/>
  <c r="SC16" i="6"/>
  <c r="RZ16" i="6"/>
  <c r="RX16" i="6"/>
  <c r="RV16" i="6"/>
  <c r="RT16" i="6"/>
  <c r="RR16" i="6"/>
  <c r="RQ16" i="6"/>
  <c r="RP16" i="6"/>
  <c r="RO16" i="6"/>
  <c r="RL16" i="6"/>
  <c r="RJ16" i="6"/>
  <c r="RH16" i="6"/>
  <c r="RG16" i="6"/>
  <c r="RD16" i="6"/>
  <c r="RB16" i="6"/>
  <c r="QZ16" i="6"/>
  <c r="QX16" i="6"/>
  <c r="QV16" i="6"/>
  <c r="QU16" i="6"/>
  <c r="QT16" i="6"/>
  <c r="QS16" i="6"/>
  <c r="QP16" i="6"/>
  <c r="QO16" i="6"/>
  <c r="QL16" i="6"/>
  <c r="QK16" i="6"/>
  <c r="QH16" i="6"/>
  <c r="QF16" i="6"/>
  <c r="QD16" i="6"/>
  <c r="QC16" i="6"/>
  <c r="PZ16" i="6"/>
  <c r="PY16" i="6"/>
  <c r="PX16" i="6"/>
  <c r="PW16" i="6"/>
  <c r="PT16" i="6"/>
  <c r="PS16" i="6"/>
  <c r="PQ16" i="6"/>
  <c r="PO16" i="6"/>
  <c r="PL16" i="6"/>
  <c r="PJ16" i="6"/>
  <c r="PH16" i="6"/>
  <c r="PG16" i="6"/>
  <c r="PE16" i="6"/>
  <c r="PC16" i="6"/>
  <c r="PB16" i="6"/>
  <c r="PA16" i="6"/>
  <c r="OY16" i="6"/>
  <c r="OW16" i="6"/>
  <c r="OU16" i="6"/>
  <c r="OS16" i="6"/>
  <c r="OP16" i="6"/>
  <c r="ON16" i="6"/>
  <c r="OL16" i="6"/>
  <c r="OK16" i="6"/>
  <c r="OI16" i="6"/>
  <c r="OG16" i="6"/>
  <c r="OF16" i="6"/>
  <c r="OE16" i="6"/>
  <c r="OC16" i="6"/>
  <c r="OA16" i="6"/>
  <c r="NY16" i="6"/>
  <c r="NW16" i="6"/>
  <c r="NU16" i="6"/>
  <c r="NR16" i="6"/>
  <c r="NP16" i="6"/>
  <c r="NO16" i="6"/>
  <c r="NM16" i="6"/>
  <c r="NK16" i="6"/>
  <c r="NJ16" i="6"/>
  <c r="NI16" i="6"/>
  <c r="NG16" i="6"/>
  <c r="NE16" i="6"/>
  <c r="NC16" i="6"/>
  <c r="NA16" i="6"/>
  <c r="MY16" i="6"/>
  <c r="MW16" i="6"/>
  <c r="MT16" i="6"/>
  <c r="MS16" i="6"/>
  <c r="MQ16" i="6"/>
  <c r="MO16" i="6"/>
  <c r="MN16" i="6"/>
  <c r="MM16" i="6"/>
  <c r="MK16" i="6"/>
  <c r="MI16" i="6"/>
  <c r="MG16" i="6"/>
  <c r="ME16" i="6"/>
  <c r="MC16" i="6"/>
  <c r="MA16" i="6"/>
  <c r="LX16" i="6"/>
  <c r="LW16" i="6"/>
  <c r="LU16" i="6"/>
  <c r="LS16" i="6"/>
  <c r="LR16" i="6"/>
  <c r="LQ16" i="6"/>
  <c r="LO16" i="6"/>
  <c r="LM16" i="6"/>
  <c r="LK16" i="6"/>
  <c r="LI16" i="6"/>
  <c r="LG16" i="6"/>
  <c r="LE16" i="6"/>
  <c r="LC16" i="6"/>
  <c r="LA16" i="6"/>
  <c r="KY16" i="6"/>
  <c r="KW16" i="6"/>
  <c r="KV16" i="6"/>
  <c r="KU16" i="6"/>
  <c r="KS16" i="6"/>
  <c r="KQ16" i="6"/>
  <c r="KO16" i="6"/>
  <c r="KM16" i="6"/>
  <c r="KK16" i="6"/>
  <c r="KI16" i="6"/>
  <c r="KG16" i="6"/>
  <c r="KE16" i="6"/>
  <c r="KC16" i="6"/>
  <c r="KA16" i="6"/>
  <c r="JZ16" i="6"/>
  <c r="JY16" i="6"/>
  <c r="JW16" i="6"/>
  <c r="JU16" i="6"/>
  <c r="JS16" i="6"/>
  <c r="JQ16" i="6"/>
  <c r="JO16" i="6"/>
  <c r="JM16" i="6"/>
  <c r="JK16" i="6"/>
  <c r="JI16" i="6"/>
  <c r="JG16" i="6"/>
  <c r="JE16" i="6"/>
  <c r="JD16" i="6"/>
  <c r="JC16" i="6"/>
  <c r="JA16" i="6"/>
  <c r="IY16" i="6"/>
  <c r="IW16" i="6"/>
  <c r="IU16" i="6"/>
  <c r="IS16" i="6"/>
  <c r="IQ16" i="6"/>
  <c r="IO16" i="6"/>
  <c r="IM16" i="6"/>
  <c r="IK16" i="6"/>
  <c r="II16" i="6"/>
  <c r="IH16" i="6"/>
  <c r="IG16" i="6"/>
  <c r="IE16" i="6"/>
  <c r="IC16" i="6"/>
  <c r="IA16" i="6"/>
  <c r="HY16" i="6"/>
  <c r="HW16" i="6"/>
  <c r="HU16" i="6"/>
  <c r="HS16" i="6"/>
  <c r="HQ16" i="6"/>
  <c r="HO16" i="6"/>
  <c r="HM16" i="6"/>
  <c r="HL16" i="6"/>
  <c r="HK16" i="6"/>
  <c r="HI16" i="6"/>
  <c r="HG16" i="6"/>
  <c r="HE16" i="6"/>
  <c r="HC16" i="6"/>
  <c r="HA16" i="6"/>
  <c r="GY16" i="6"/>
  <c r="GW16" i="6"/>
  <c r="GU16" i="6"/>
  <c r="GS16" i="6"/>
  <c r="GQ16" i="6"/>
  <c r="GP16" i="6"/>
  <c r="GO16" i="6"/>
  <c r="GM16" i="6"/>
  <c r="GK16" i="6"/>
  <c r="GI16" i="6"/>
  <c r="GG16" i="6"/>
  <c r="GE16" i="6"/>
  <c r="GC16" i="6"/>
  <c r="GA16" i="6"/>
  <c r="FY16" i="6"/>
  <c r="FW16" i="6"/>
  <c r="FU16" i="6"/>
  <c r="FT16" i="6"/>
  <c r="FS16" i="6"/>
  <c r="FQ16" i="6"/>
  <c r="FO16" i="6"/>
  <c r="FM16" i="6"/>
  <c r="FK16" i="6"/>
  <c r="FI16" i="6"/>
  <c r="FG16" i="6"/>
  <c r="FE16" i="6"/>
  <c r="FC16" i="6"/>
  <c r="FA16" i="6"/>
  <c r="EY16" i="6"/>
  <c r="EX16" i="6"/>
  <c r="EW16" i="6"/>
  <c r="EU16" i="6"/>
  <c r="ES16" i="6"/>
  <c r="EQ16" i="6"/>
  <c r="EO16" i="6"/>
  <c r="EM16" i="6"/>
  <c r="EK16" i="6"/>
  <c r="EI16" i="6"/>
  <c r="EG16" i="6"/>
  <c r="EE16" i="6"/>
  <c r="EC16" i="6"/>
  <c r="EB16" i="6"/>
  <c r="EA16" i="6"/>
  <c r="DY16" i="6"/>
  <c r="DW16" i="6"/>
  <c r="DU16" i="6"/>
  <c r="DS16" i="6"/>
  <c r="DQ16" i="6"/>
  <c r="DO16" i="6"/>
  <c r="DM16" i="6"/>
  <c r="DK16" i="6"/>
  <c r="DI16" i="6"/>
  <c r="DG16" i="6"/>
  <c r="DF16" i="6"/>
  <c r="DE16" i="6"/>
  <c r="DC16" i="6"/>
  <c r="DA16" i="6"/>
  <c r="CY16" i="6"/>
  <c r="CW16" i="6"/>
  <c r="CU16" i="6"/>
  <c r="CS16" i="6"/>
  <c r="CQ16" i="6"/>
  <c r="CO16" i="6"/>
  <c r="CM16" i="6"/>
  <c r="CK16" i="6"/>
  <c r="CJ16" i="6"/>
  <c r="CI16" i="6"/>
  <c r="CG16" i="6"/>
  <c r="CE16" i="6"/>
  <c r="CC16" i="6"/>
  <c r="CA16" i="6"/>
  <c r="BY16" i="6"/>
  <c r="BW16" i="6"/>
  <c r="BU16" i="6"/>
  <c r="BS16" i="6"/>
  <c r="BQ16" i="6"/>
  <c r="BO16" i="6"/>
  <c r="BN16" i="6"/>
  <c r="BM16" i="6"/>
  <c r="BK16" i="6"/>
  <c r="BI16" i="6"/>
  <c r="BG16" i="6"/>
  <c r="BE16" i="6"/>
  <c r="BC16" i="6"/>
  <c r="BA16" i="6"/>
  <c r="AY16" i="6"/>
  <c r="AW16" i="6"/>
  <c r="AU16" i="6"/>
  <c r="AS16" i="6"/>
  <c r="AR16" i="6"/>
  <c r="AQ16" i="6"/>
  <c r="AO16" i="6"/>
  <c r="AM16" i="6"/>
  <c r="AK16" i="6"/>
  <c r="AI16" i="6"/>
  <c r="AG16" i="6"/>
  <c r="AE16" i="6"/>
  <c r="AC16" i="6"/>
  <c r="AA16" i="6"/>
  <c r="Y16" i="6"/>
  <c r="W16" i="6"/>
  <c r="V16" i="6"/>
  <c r="U16" i="6"/>
  <c r="S16" i="6"/>
  <c r="Q16" i="6"/>
  <c r="O16" i="6"/>
  <c r="M16" i="6"/>
  <c r="K16" i="6"/>
  <c r="I16" i="6"/>
  <c r="G16" i="6"/>
  <c r="E16" i="6"/>
  <c r="C16" i="6"/>
  <c r="VW15" i="6"/>
  <c r="VV15" i="6"/>
  <c r="VT15" i="6"/>
  <c r="VS15" i="6"/>
  <c r="VQ15" i="6"/>
  <c r="VO15" i="6"/>
  <c r="VL15" i="6"/>
  <c r="VK15" i="6"/>
  <c r="VH15" i="6"/>
  <c r="VG15" i="6"/>
  <c r="VE15" i="6"/>
  <c r="VB15" i="6"/>
  <c r="VA15" i="6"/>
  <c r="UZ15" i="6"/>
  <c r="UX15" i="6"/>
  <c r="UV15" i="6"/>
  <c r="UU15" i="6"/>
  <c r="UR15" i="6"/>
  <c r="UP15" i="6"/>
  <c r="UO15" i="6"/>
  <c r="UL15" i="6"/>
  <c r="UK15" i="6"/>
  <c r="UI15" i="6"/>
  <c r="UF15" i="6"/>
  <c r="UE15" i="6"/>
  <c r="UD15" i="6"/>
  <c r="UB15" i="6"/>
  <c r="UA15" i="6"/>
  <c r="TY15" i="6"/>
  <c r="TV15" i="6"/>
  <c r="TT15" i="6"/>
  <c r="TS15" i="6"/>
  <c r="TP15" i="6"/>
  <c r="TO15" i="6"/>
  <c r="TM15" i="6"/>
  <c r="TJ15" i="6"/>
  <c r="TI15" i="6"/>
  <c r="TH15" i="6"/>
  <c r="TF15" i="6"/>
  <c r="TD15" i="6"/>
  <c r="TB15" i="6"/>
  <c r="SZ15" i="6"/>
  <c r="SX15" i="6"/>
  <c r="SV15" i="6"/>
  <c r="ST15" i="6"/>
  <c r="SR15" i="6"/>
  <c r="SP15" i="6"/>
  <c r="SN15" i="6"/>
  <c r="SM15" i="6"/>
  <c r="SL15" i="6"/>
  <c r="SK15" i="6"/>
  <c r="SH15" i="6"/>
  <c r="SF15" i="6"/>
  <c r="SD15" i="6"/>
  <c r="SC15" i="6"/>
  <c r="RZ15" i="6"/>
  <c r="RX15" i="6"/>
  <c r="RV15" i="6"/>
  <c r="RT15" i="6"/>
  <c r="RR15" i="6"/>
  <c r="RQ15" i="6"/>
  <c r="RP15" i="6"/>
  <c r="RO15" i="6"/>
  <c r="RL15" i="6"/>
  <c r="RJ15" i="6"/>
  <c r="RH15" i="6"/>
  <c r="RG15" i="6"/>
  <c r="RD15" i="6"/>
  <c r="RB15" i="6"/>
  <c r="QZ15" i="6"/>
  <c r="QX15" i="6"/>
  <c r="QV15" i="6"/>
  <c r="QP15" i="6"/>
  <c r="QL15" i="6"/>
  <c r="QH15" i="6"/>
  <c r="QF15" i="6"/>
  <c r="QD15" i="6"/>
  <c r="PZ15" i="6"/>
  <c r="PT15" i="6"/>
  <c r="PL15" i="6"/>
  <c r="PJ15" i="6"/>
  <c r="PH15" i="6"/>
  <c r="OP15" i="6"/>
  <c r="ON15" i="6"/>
  <c r="OL15" i="6"/>
  <c r="NR15" i="6"/>
  <c r="NP15" i="6"/>
  <c r="MT15" i="6"/>
  <c r="LX15" i="6"/>
  <c r="VW14" i="6"/>
  <c r="VV14" i="6"/>
  <c r="VT14" i="6"/>
  <c r="VS14" i="6"/>
  <c r="VQ14" i="6"/>
  <c r="VO14" i="6"/>
  <c r="VL14" i="6"/>
  <c r="VK14" i="6"/>
  <c r="VH14" i="6"/>
  <c r="VG14" i="6"/>
  <c r="VB14" i="6"/>
  <c r="VA14" i="6"/>
  <c r="UZ14" i="6"/>
  <c r="UX14" i="6"/>
  <c r="UV14" i="6"/>
  <c r="UU14" i="6"/>
  <c r="UR14" i="6"/>
  <c r="UP14" i="6"/>
  <c r="UL14" i="6"/>
  <c r="UK14" i="6"/>
  <c r="UF14" i="6"/>
  <c r="UE14" i="6"/>
  <c r="UD14" i="6"/>
  <c r="UB14" i="6"/>
  <c r="UA14" i="6"/>
  <c r="TY14" i="6"/>
  <c r="TV14" i="6"/>
  <c r="TT14" i="6"/>
  <c r="TP14" i="6"/>
  <c r="TO14" i="6"/>
  <c r="TJ14" i="6"/>
  <c r="TI14" i="6"/>
  <c r="TH14" i="6"/>
  <c r="TF14" i="6"/>
  <c r="TD14" i="6"/>
  <c r="TB14" i="6"/>
  <c r="SZ14" i="6"/>
  <c r="SX14" i="6"/>
  <c r="SV14" i="6"/>
  <c r="ST14" i="6"/>
  <c r="SR14" i="6"/>
  <c r="SP14" i="6"/>
  <c r="SN14" i="6"/>
  <c r="SM14" i="6"/>
  <c r="SL14" i="6"/>
  <c r="SK14" i="6"/>
  <c r="SH14" i="6"/>
  <c r="SF14" i="6"/>
  <c r="SD14" i="6"/>
  <c r="SC14" i="6"/>
  <c r="RZ14" i="6"/>
  <c r="RX14" i="6"/>
  <c r="RV14" i="6"/>
  <c r="RT14" i="6"/>
  <c r="RR14" i="6"/>
  <c r="RQ14" i="6"/>
  <c r="RP14" i="6"/>
  <c r="RO14" i="6"/>
  <c r="RL14" i="6"/>
  <c r="RJ14" i="6"/>
  <c r="RH14" i="6"/>
  <c r="RG14" i="6"/>
  <c r="RD14" i="6"/>
  <c r="RB14" i="6"/>
  <c r="QZ14" i="6"/>
  <c r="QX14" i="6"/>
  <c r="QV14" i="6"/>
  <c r="QU14" i="6"/>
  <c r="QT14" i="6"/>
  <c r="QS14" i="6"/>
  <c r="QP14" i="6"/>
  <c r="QO14" i="6"/>
  <c r="QL14" i="6"/>
  <c r="QK14" i="6"/>
  <c r="QH14" i="6"/>
  <c r="QF14" i="6"/>
  <c r="QD14" i="6"/>
  <c r="QC14" i="6"/>
  <c r="PZ14" i="6"/>
  <c r="PY14" i="6"/>
  <c r="PX14" i="6"/>
  <c r="PW14" i="6"/>
  <c r="PT14" i="6"/>
  <c r="PS14" i="6"/>
  <c r="PQ14" i="6"/>
  <c r="PO14" i="6"/>
  <c r="PL14" i="6"/>
  <c r="PJ14" i="6"/>
  <c r="PH14" i="6"/>
  <c r="PG14" i="6"/>
  <c r="PE14" i="6"/>
  <c r="PC14" i="6"/>
  <c r="PB14" i="6"/>
  <c r="PA14" i="6"/>
  <c r="OY14" i="6"/>
  <c r="OW14" i="6"/>
  <c r="OU14" i="6"/>
  <c r="OS14" i="6"/>
  <c r="OP14" i="6"/>
  <c r="ON14" i="6"/>
  <c r="OL14" i="6"/>
  <c r="OK14" i="6"/>
  <c r="OI14" i="6"/>
  <c r="OG14" i="6"/>
  <c r="OF14" i="6"/>
  <c r="OE14" i="6"/>
  <c r="OC14" i="6"/>
  <c r="OA14" i="6"/>
  <c r="NY14" i="6"/>
  <c r="NW14" i="6"/>
  <c r="NU14" i="6"/>
  <c r="NR14" i="6"/>
  <c r="NP14" i="6"/>
  <c r="NO14" i="6"/>
  <c r="NM14" i="6"/>
  <c r="NK14" i="6"/>
  <c r="NJ14" i="6"/>
  <c r="NI14" i="6"/>
  <c r="NG14" i="6"/>
  <c r="NE14" i="6"/>
  <c r="NC14" i="6"/>
  <c r="NA14" i="6"/>
  <c r="MY14" i="6"/>
  <c r="MW14" i="6"/>
  <c r="MT14" i="6"/>
  <c r="MS14" i="6"/>
  <c r="MQ14" i="6"/>
  <c r="MO14" i="6"/>
  <c r="MN14" i="6"/>
  <c r="MM14" i="6"/>
  <c r="MK14" i="6"/>
  <c r="MI14" i="6"/>
  <c r="MG14" i="6"/>
  <c r="ME14" i="6"/>
  <c r="MC14" i="6"/>
  <c r="MA14" i="6"/>
  <c r="LX14" i="6"/>
  <c r="LW14" i="6"/>
  <c r="LU14" i="6"/>
  <c r="LS14" i="6"/>
  <c r="LR14" i="6"/>
  <c r="LQ14" i="6"/>
  <c r="LO14" i="6"/>
  <c r="LM14" i="6"/>
  <c r="LK14" i="6"/>
  <c r="LI14" i="6"/>
  <c r="LG14" i="6"/>
  <c r="LE14" i="6"/>
  <c r="LC14" i="6"/>
  <c r="LA14" i="6"/>
  <c r="KY14" i="6"/>
  <c r="KW14" i="6"/>
  <c r="KV14" i="6"/>
  <c r="KU14" i="6"/>
  <c r="KS14" i="6"/>
  <c r="KQ14" i="6"/>
  <c r="KO14" i="6"/>
  <c r="KM14" i="6"/>
  <c r="KK14" i="6"/>
  <c r="KI14" i="6"/>
  <c r="KG14" i="6"/>
  <c r="KE14" i="6"/>
  <c r="KC14" i="6"/>
  <c r="KA14" i="6"/>
  <c r="JZ14" i="6"/>
  <c r="JY14" i="6"/>
  <c r="JW14" i="6"/>
  <c r="JU14" i="6"/>
  <c r="JS14" i="6"/>
  <c r="JQ14" i="6"/>
  <c r="JO14" i="6"/>
  <c r="JM14" i="6"/>
  <c r="JK14" i="6"/>
  <c r="JI14" i="6"/>
  <c r="JG14" i="6"/>
  <c r="JE14" i="6"/>
  <c r="JD14" i="6"/>
  <c r="JC14" i="6"/>
  <c r="JA14" i="6"/>
  <c r="IY14" i="6"/>
  <c r="IW14" i="6"/>
  <c r="IU14" i="6"/>
  <c r="IS14" i="6"/>
  <c r="IQ14" i="6"/>
  <c r="IO14" i="6"/>
  <c r="IM14" i="6"/>
  <c r="IK14" i="6"/>
  <c r="II14" i="6"/>
  <c r="IH14" i="6"/>
  <c r="IG14" i="6"/>
  <c r="IE14" i="6"/>
  <c r="IC14" i="6"/>
  <c r="IA14" i="6"/>
  <c r="HY14" i="6"/>
  <c r="HW14" i="6"/>
  <c r="HU14" i="6"/>
  <c r="HS14" i="6"/>
  <c r="HQ14" i="6"/>
  <c r="HO14" i="6"/>
  <c r="HM14" i="6"/>
  <c r="HL14" i="6"/>
  <c r="HK14" i="6"/>
  <c r="HI14" i="6"/>
  <c r="HG14" i="6"/>
  <c r="HE14" i="6"/>
  <c r="HC14" i="6"/>
  <c r="HA14" i="6"/>
  <c r="GY14" i="6"/>
  <c r="GW14" i="6"/>
  <c r="GU14" i="6"/>
  <c r="GS14" i="6"/>
  <c r="GQ14" i="6"/>
  <c r="GP14" i="6"/>
  <c r="GO14" i="6"/>
  <c r="GM14" i="6"/>
  <c r="GK14" i="6"/>
  <c r="GI14" i="6"/>
  <c r="GG14" i="6"/>
  <c r="GE14" i="6"/>
  <c r="GC14" i="6"/>
  <c r="GA14" i="6"/>
  <c r="FY14" i="6"/>
  <c r="FW14" i="6"/>
  <c r="FU14" i="6"/>
  <c r="FT14" i="6"/>
  <c r="FS14" i="6"/>
  <c r="FQ14" i="6"/>
  <c r="FO14" i="6"/>
  <c r="FM14" i="6"/>
  <c r="FK14" i="6"/>
  <c r="FI14" i="6"/>
  <c r="FG14" i="6"/>
  <c r="FE14" i="6"/>
  <c r="FC14" i="6"/>
  <c r="FA14" i="6"/>
  <c r="EY14" i="6"/>
  <c r="EX14" i="6"/>
  <c r="EW14" i="6"/>
  <c r="EU14" i="6"/>
  <c r="ES14" i="6"/>
  <c r="EQ14" i="6"/>
  <c r="EO14" i="6"/>
  <c r="EM14" i="6"/>
  <c r="EK14" i="6"/>
  <c r="EI14" i="6"/>
  <c r="EG14" i="6"/>
  <c r="EE14" i="6"/>
  <c r="EC14" i="6"/>
  <c r="EB14" i="6"/>
  <c r="EA14" i="6"/>
  <c r="DY14" i="6"/>
  <c r="DW14" i="6"/>
  <c r="DU14" i="6"/>
  <c r="DS14" i="6"/>
  <c r="DQ14" i="6"/>
  <c r="DO14" i="6"/>
  <c r="DM14" i="6"/>
  <c r="DK14" i="6"/>
  <c r="DI14" i="6"/>
  <c r="DG14" i="6"/>
  <c r="DF14" i="6"/>
  <c r="DE14" i="6"/>
  <c r="DC14" i="6"/>
  <c r="DA14" i="6"/>
  <c r="CY14" i="6"/>
  <c r="CW14" i="6"/>
  <c r="CU14" i="6"/>
  <c r="CS14" i="6"/>
  <c r="CQ14" i="6"/>
  <c r="CO14" i="6"/>
  <c r="CM14" i="6"/>
  <c r="CK14" i="6"/>
  <c r="CJ14" i="6"/>
  <c r="CI14" i="6"/>
  <c r="CG14" i="6"/>
  <c r="CE14" i="6"/>
  <c r="CC14" i="6"/>
  <c r="CA14" i="6"/>
  <c r="BY14" i="6"/>
  <c r="BW14" i="6"/>
  <c r="BU14" i="6"/>
  <c r="BS14" i="6"/>
  <c r="BQ14" i="6"/>
  <c r="BO14" i="6"/>
  <c r="BN14" i="6"/>
  <c r="BM14" i="6"/>
  <c r="BK14" i="6"/>
  <c r="BI14" i="6"/>
  <c r="BG14" i="6"/>
  <c r="BE14" i="6"/>
  <c r="BC14" i="6"/>
  <c r="BA14" i="6"/>
  <c r="AY14" i="6"/>
  <c r="AW14" i="6"/>
  <c r="AU14" i="6"/>
  <c r="AS14" i="6"/>
  <c r="AR14" i="6"/>
  <c r="AQ14" i="6"/>
  <c r="AO14" i="6"/>
  <c r="AM14" i="6"/>
  <c r="AK14" i="6"/>
  <c r="AI14" i="6"/>
  <c r="AG14" i="6"/>
  <c r="AE14" i="6"/>
  <c r="AC14" i="6"/>
  <c r="AA14" i="6"/>
  <c r="Y14" i="6"/>
  <c r="W14" i="6"/>
  <c r="V14" i="6"/>
  <c r="U14" i="6"/>
  <c r="S14" i="6"/>
  <c r="Q14" i="6"/>
  <c r="O14" i="6"/>
  <c r="M14" i="6"/>
  <c r="K14" i="6"/>
  <c r="I14" i="6"/>
  <c r="G14" i="6"/>
  <c r="E14" i="6"/>
  <c r="C14" i="6"/>
  <c r="VW13" i="6"/>
  <c r="VV13" i="6"/>
  <c r="VT13" i="6"/>
  <c r="VS13" i="6"/>
  <c r="VQ13" i="6"/>
  <c r="VO13" i="6"/>
  <c r="VL13" i="6"/>
  <c r="VK13" i="6"/>
  <c r="VH13" i="6"/>
  <c r="VG13" i="6"/>
  <c r="VB13" i="6"/>
  <c r="VA13" i="6"/>
  <c r="UZ13" i="6"/>
  <c r="UX13" i="6"/>
  <c r="UV13" i="6"/>
  <c r="UU13" i="6"/>
  <c r="UR13" i="6"/>
  <c r="UP13" i="6"/>
  <c r="UL13" i="6"/>
  <c r="UK13" i="6"/>
  <c r="UF13" i="6"/>
  <c r="UE13" i="6"/>
  <c r="UD13" i="6"/>
  <c r="UB13" i="6"/>
  <c r="UA13" i="6"/>
  <c r="TY13" i="6"/>
  <c r="TV13" i="6"/>
  <c r="TT13" i="6"/>
  <c r="TP13" i="6"/>
  <c r="TO13" i="6"/>
  <c r="TJ13" i="6"/>
  <c r="TI13" i="6"/>
  <c r="TH13" i="6"/>
  <c r="TF13" i="6"/>
  <c r="TD13" i="6"/>
  <c r="TB13" i="6"/>
  <c r="SZ13" i="6"/>
  <c r="SX13" i="6"/>
  <c r="SV13" i="6"/>
  <c r="ST13" i="6"/>
  <c r="SR13" i="6"/>
  <c r="SP13" i="6"/>
  <c r="SN13" i="6"/>
  <c r="SM13" i="6"/>
  <c r="SL13" i="6"/>
  <c r="SK13" i="6"/>
  <c r="SH13" i="6"/>
  <c r="SF13" i="6"/>
  <c r="SD13" i="6"/>
  <c r="SC13" i="6"/>
  <c r="RZ13" i="6"/>
  <c r="RX13" i="6"/>
  <c r="RV13" i="6"/>
  <c r="RT13" i="6"/>
  <c r="RR13" i="6"/>
  <c r="RQ13" i="6"/>
  <c r="RP13" i="6"/>
  <c r="RO13" i="6"/>
  <c r="RL13" i="6"/>
  <c r="RJ13" i="6"/>
  <c r="RH13" i="6"/>
  <c r="RG13" i="6"/>
  <c r="RD13" i="6"/>
  <c r="RB13" i="6"/>
  <c r="QZ13" i="6"/>
  <c r="QX13" i="6"/>
  <c r="QV13" i="6"/>
  <c r="QU13" i="6"/>
  <c r="QT13" i="6"/>
  <c r="QS13" i="6"/>
  <c r="QP13" i="6"/>
  <c r="QO13" i="6"/>
  <c r="QL13" i="6"/>
  <c r="QK13" i="6"/>
  <c r="QH13" i="6"/>
  <c r="QF13" i="6"/>
  <c r="QD13" i="6"/>
  <c r="QC13" i="6"/>
  <c r="PZ13" i="6"/>
  <c r="PY13" i="6"/>
  <c r="PX13" i="6"/>
  <c r="PW13" i="6"/>
  <c r="PT13" i="6"/>
  <c r="PS13" i="6"/>
  <c r="PQ13" i="6"/>
  <c r="PO13" i="6"/>
  <c r="PL13" i="6"/>
  <c r="PJ13" i="6"/>
  <c r="PH13" i="6"/>
  <c r="PG13" i="6"/>
  <c r="PE13" i="6"/>
  <c r="PC13" i="6"/>
  <c r="PB13" i="6"/>
  <c r="PA13" i="6"/>
  <c r="OY13" i="6"/>
  <c r="OW13" i="6"/>
  <c r="OU13" i="6"/>
  <c r="OS13" i="6"/>
  <c r="OP13" i="6"/>
  <c r="ON13" i="6"/>
  <c r="OL13" i="6"/>
  <c r="OK13" i="6"/>
  <c r="OI13" i="6"/>
  <c r="OG13" i="6"/>
  <c r="OF13" i="6"/>
  <c r="OE13" i="6"/>
  <c r="OC13" i="6"/>
  <c r="OA13" i="6"/>
  <c r="NY13" i="6"/>
  <c r="NW13" i="6"/>
  <c r="NU13" i="6"/>
  <c r="NR13" i="6"/>
  <c r="NP13" i="6"/>
  <c r="NO13" i="6"/>
  <c r="NM13" i="6"/>
  <c r="NK13" i="6"/>
  <c r="NJ13" i="6"/>
  <c r="NI13" i="6"/>
  <c r="NG13" i="6"/>
  <c r="NE13" i="6"/>
  <c r="NC13" i="6"/>
  <c r="NA13" i="6"/>
  <c r="MY13" i="6"/>
  <c r="MW13" i="6"/>
  <c r="MT13" i="6"/>
  <c r="MS13" i="6"/>
  <c r="MQ13" i="6"/>
  <c r="MO13" i="6"/>
  <c r="MN13" i="6"/>
  <c r="MM13" i="6"/>
  <c r="MK13" i="6"/>
  <c r="MI13" i="6"/>
  <c r="MG13" i="6"/>
  <c r="ME13" i="6"/>
  <c r="MC13" i="6"/>
  <c r="MA13" i="6"/>
  <c r="LX13" i="6"/>
  <c r="LW13" i="6"/>
  <c r="LU13" i="6"/>
  <c r="LS13" i="6"/>
  <c r="LR13" i="6"/>
  <c r="LQ13" i="6"/>
  <c r="LO13" i="6"/>
  <c r="LM13" i="6"/>
  <c r="LK13" i="6"/>
  <c r="LI13" i="6"/>
  <c r="LG13" i="6"/>
  <c r="LE13" i="6"/>
  <c r="LC13" i="6"/>
  <c r="LA13" i="6"/>
  <c r="KY13" i="6"/>
  <c r="KW13" i="6"/>
  <c r="KV13" i="6"/>
  <c r="KU13" i="6"/>
  <c r="KS13" i="6"/>
  <c r="KQ13" i="6"/>
  <c r="KO13" i="6"/>
  <c r="KM13" i="6"/>
  <c r="KK13" i="6"/>
  <c r="KI13" i="6"/>
  <c r="KG13" i="6"/>
  <c r="KE13" i="6"/>
  <c r="KC13" i="6"/>
  <c r="KA13" i="6"/>
  <c r="JZ13" i="6"/>
  <c r="JY13" i="6"/>
  <c r="JW13" i="6"/>
  <c r="JU13" i="6"/>
  <c r="JS13" i="6"/>
  <c r="JQ13" i="6"/>
  <c r="JO13" i="6"/>
  <c r="JM13" i="6"/>
  <c r="JK13" i="6"/>
  <c r="JI13" i="6"/>
  <c r="JG13" i="6"/>
  <c r="JE13" i="6"/>
  <c r="JD13" i="6"/>
  <c r="JC13" i="6"/>
  <c r="JA13" i="6"/>
  <c r="IY13" i="6"/>
  <c r="IW13" i="6"/>
  <c r="IU13" i="6"/>
  <c r="IS13" i="6"/>
  <c r="IQ13" i="6"/>
  <c r="IO13" i="6"/>
  <c r="IM13" i="6"/>
  <c r="IK13" i="6"/>
  <c r="II13" i="6"/>
  <c r="IH13" i="6"/>
  <c r="IG13" i="6"/>
  <c r="IE13" i="6"/>
  <c r="IC13" i="6"/>
  <c r="IA13" i="6"/>
  <c r="HY13" i="6"/>
  <c r="HW13" i="6"/>
  <c r="HU13" i="6"/>
  <c r="HS13" i="6"/>
  <c r="HQ13" i="6"/>
  <c r="HO13" i="6"/>
  <c r="HM13" i="6"/>
  <c r="HL13" i="6"/>
  <c r="HK13" i="6"/>
  <c r="HI13" i="6"/>
  <c r="HG13" i="6"/>
  <c r="HE13" i="6"/>
  <c r="HC13" i="6"/>
  <c r="HA13" i="6"/>
  <c r="GY13" i="6"/>
  <c r="GW13" i="6"/>
  <c r="GU13" i="6"/>
  <c r="GS13" i="6"/>
  <c r="GQ13" i="6"/>
  <c r="GP13" i="6"/>
  <c r="GO13" i="6"/>
  <c r="GM13" i="6"/>
  <c r="GK13" i="6"/>
  <c r="GI13" i="6"/>
  <c r="GG13" i="6"/>
  <c r="GE13" i="6"/>
  <c r="GC13" i="6"/>
  <c r="GA13" i="6"/>
  <c r="FY13" i="6"/>
  <c r="FW13" i="6"/>
  <c r="FU13" i="6"/>
  <c r="FT13" i="6"/>
  <c r="FS13" i="6"/>
  <c r="FQ13" i="6"/>
  <c r="FO13" i="6"/>
  <c r="FM13" i="6"/>
  <c r="FK13" i="6"/>
  <c r="FI13" i="6"/>
  <c r="FG13" i="6"/>
  <c r="FE13" i="6"/>
  <c r="FC13" i="6"/>
  <c r="FA13" i="6"/>
  <c r="EY13" i="6"/>
  <c r="EX13" i="6"/>
  <c r="EW13" i="6"/>
  <c r="EU13" i="6"/>
  <c r="ES13" i="6"/>
  <c r="EQ13" i="6"/>
  <c r="EO13" i="6"/>
  <c r="EM13" i="6"/>
  <c r="EK13" i="6"/>
  <c r="EI13" i="6"/>
  <c r="EG13" i="6"/>
  <c r="EE13" i="6"/>
  <c r="EC13" i="6"/>
  <c r="EB13" i="6"/>
  <c r="EA13" i="6"/>
  <c r="DY13" i="6"/>
  <c r="DW13" i="6"/>
  <c r="DU13" i="6"/>
  <c r="DS13" i="6"/>
  <c r="DQ13" i="6"/>
  <c r="DO13" i="6"/>
  <c r="DM13" i="6"/>
  <c r="DK13" i="6"/>
  <c r="DI13" i="6"/>
  <c r="DG13" i="6"/>
  <c r="DF13" i="6"/>
  <c r="DE13" i="6"/>
  <c r="DC13" i="6"/>
  <c r="DA13" i="6"/>
  <c r="CY13" i="6"/>
  <c r="CW13" i="6"/>
  <c r="CU13" i="6"/>
  <c r="CS13" i="6"/>
  <c r="CQ13" i="6"/>
  <c r="CO13" i="6"/>
  <c r="CM13" i="6"/>
  <c r="CK13" i="6"/>
  <c r="CJ13" i="6"/>
  <c r="CI13" i="6"/>
  <c r="CG13" i="6"/>
  <c r="CE13" i="6"/>
  <c r="CC13" i="6"/>
  <c r="CA13" i="6"/>
  <c r="BY13" i="6"/>
  <c r="BW13" i="6"/>
  <c r="BU13" i="6"/>
  <c r="BS13" i="6"/>
  <c r="BQ13" i="6"/>
  <c r="BO13" i="6"/>
  <c r="BN13" i="6"/>
  <c r="BM13" i="6"/>
  <c r="BK13" i="6"/>
  <c r="BI13" i="6"/>
  <c r="BG13" i="6"/>
  <c r="BE13" i="6"/>
  <c r="BC13" i="6"/>
  <c r="BA13" i="6"/>
  <c r="AY13" i="6"/>
  <c r="AW13" i="6"/>
  <c r="AU13" i="6"/>
  <c r="AS13" i="6"/>
  <c r="AR13" i="6"/>
  <c r="AQ13" i="6"/>
  <c r="AO13" i="6"/>
  <c r="AM13" i="6"/>
  <c r="AK13" i="6"/>
  <c r="AI13" i="6"/>
  <c r="AG13" i="6"/>
  <c r="AE13" i="6"/>
  <c r="AC13" i="6"/>
  <c r="AA13" i="6"/>
  <c r="Y13" i="6"/>
  <c r="W13" i="6"/>
  <c r="V13" i="6"/>
  <c r="U13" i="6"/>
  <c r="S13" i="6"/>
  <c r="Q13" i="6"/>
  <c r="O13" i="6"/>
  <c r="M13" i="6"/>
  <c r="K13" i="6"/>
  <c r="I13" i="6"/>
  <c r="G13" i="6"/>
  <c r="E13" i="6"/>
  <c r="C13" i="6"/>
  <c r="VW12" i="6"/>
  <c r="VV12" i="6"/>
  <c r="VT12" i="6"/>
  <c r="VS12" i="6"/>
  <c r="VQ12" i="6"/>
  <c r="VO12" i="6"/>
  <c r="VL12" i="6"/>
  <c r="VK12" i="6"/>
  <c r="VH12" i="6"/>
  <c r="VG12" i="6"/>
  <c r="VB12" i="6"/>
  <c r="VA12" i="6"/>
  <c r="UZ12" i="6"/>
  <c r="UX12" i="6"/>
  <c r="UV12" i="6"/>
  <c r="UU12" i="6"/>
  <c r="UR12" i="6"/>
  <c r="UP12" i="6"/>
  <c r="UL12" i="6"/>
  <c r="UK12" i="6"/>
  <c r="UF12" i="6"/>
  <c r="UE12" i="6"/>
  <c r="UD12" i="6"/>
  <c r="UB12" i="6"/>
  <c r="UA12" i="6"/>
  <c r="TY12" i="6"/>
  <c r="TV12" i="6"/>
  <c r="TT12" i="6"/>
  <c r="TP12" i="6"/>
  <c r="TO12" i="6"/>
  <c r="TJ12" i="6"/>
  <c r="TI12" i="6"/>
  <c r="TH12" i="6"/>
  <c r="TF12" i="6"/>
  <c r="TD12" i="6"/>
  <c r="TB12" i="6"/>
  <c r="SZ12" i="6"/>
  <c r="SX12" i="6"/>
  <c r="SV12" i="6"/>
  <c r="ST12" i="6"/>
  <c r="SR12" i="6"/>
  <c r="SP12" i="6"/>
  <c r="SN12" i="6"/>
  <c r="SM12" i="6"/>
  <c r="SL12" i="6"/>
  <c r="SK12" i="6"/>
  <c r="SH12" i="6"/>
  <c r="SF12" i="6"/>
  <c r="SD12" i="6"/>
  <c r="SC12" i="6"/>
  <c r="RZ12" i="6"/>
  <c r="RX12" i="6"/>
  <c r="RV12" i="6"/>
  <c r="RT12" i="6"/>
  <c r="RR12" i="6"/>
  <c r="RQ12" i="6"/>
  <c r="RP12" i="6"/>
  <c r="RO12" i="6"/>
  <c r="RL12" i="6"/>
  <c r="RJ12" i="6"/>
  <c r="RH12" i="6"/>
  <c r="RG12" i="6"/>
  <c r="RD12" i="6"/>
  <c r="RB12" i="6"/>
  <c r="QZ12" i="6"/>
  <c r="QX12" i="6"/>
  <c r="QV12" i="6"/>
  <c r="QU12" i="6"/>
  <c r="QT12" i="6"/>
  <c r="QS12" i="6"/>
  <c r="QP12" i="6"/>
  <c r="QO12" i="6"/>
  <c r="QL12" i="6"/>
  <c r="QK12" i="6"/>
  <c r="QH12" i="6"/>
  <c r="QF12" i="6"/>
  <c r="QD12" i="6"/>
  <c r="QC12" i="6"/>
  <c r="PZ12" i="6"/>
  <c r="PY12" i="6"/>
  <c r="PX12" i="6"/>
  <c r="PW12" i="6"/>
  <c r="PT12" i="6"/>
  <c r="PS12" i="6"/>
  <c r="PQ12" i="6"/>
  <c r="PO12" i="6"/>
  <c r="PL12" i="6"/>
  <c r="PJ12" i="6"/>
  <c r="PH12" i="6"/>
  <c r="PG12" i="6"/>
  <c r="PE12" i="6"/>
  <c r="PC12" i="6"/>
  <c r="PB12" i="6"/>
  <c r="PA12" i="6"/>
  <c r="OY12" i="6"/>
  <c r="OW12" i="6"/>
  <c r="OU12" i="6"/>
  <c r="OS12" i="6"/>
  <c r="OP12" i="6"/>
  <c r="ON12" i="6"/>
  <c r="OL12" i="6"/>
  <c r="OK12" i="6"/>
  <c r="OI12" i="6"/>
  <c r="OG12" i="6"/>
  <c r="OF12" i="6"/>
  <c r="OE12" i="6"/>
  <c r="OC12" i="6"/>
  <c r="OA12" i="6"/>
  <c r="NY12" i="6"/>
  <c r="NW12" i="6"/>
  <c r="NU12" i="6"/>
  <c r="NR12" i="6"/>
  <c r="NP12" i="6"/>
  <c r="NO12" i="6"/>
  <c r="NM12" i="6"/>
  <c r="NK12" i="6"/>
  <c r="NJ12" i="6"/>
  <c r="NI12" i="6"/>
  <c r="NG12" i="6"/>
  <c r="NE12" i="6"/>
  <c r="NC12" i="6"/>
  <c r="NA12" i="6"/>
  <c r="MY12" i="6"/>
  <c r="MW12" i="6"/>
  <c r="MT12" i="6"/>
  <c r="MS12" i="6"/>
  <c r="MQ12" i="6"/>
  <c r="MO12" i="6"/>
  <c r="MN12" i="6"/>
  <c r="MM12" i="6"/>
  <c r="MK12" i="6"/>
  <c r="MI12" i="6"/>
  <c r="MG12" i="6"/>
  <c r="ME12" i="6"/>
  <c r="MC12" i="6"/>
  <c r="MA12" i="6"/>
  <c r="LX12" i="6"/>
  <c r="LW12" i="6"/>
  <c r="LU12" i="6"/>
  <c r="LS12" i="6"/>
  <c r="LR12" i="6"/>
  <c r="LQ12" i="6"/>
  <c r="LO12" i="6"/>
  <c r="LM12" i="6"/>
  <c r="LK12" i="6"/>
  <c r="LI12" i="6"/>
  <c r="LG12" i="6"/>
  <c r="LE12" i="6"/>
  <c r="LC12" i="6"/>
  <c r="LA12" i="6"/>
  <c r="KY12" i="6"/>
  <c r="KW12" i="6"/>
  <c r="KV12" i="6"/>
  <c r="KU12" i="6"/>
  <c r="KS12" i="6"/>
  <c r="KQ12" i="6"/>
  <c r="KO12" i="6"/>
  <c r="KM12" i="6"/>
  <c r="KK12" i="6"/>
  <c r="KI12" i="6"/>
  <c r="KG12" i="6"/>
  <c r="KE12" i="6"/>
  <c r="KC12" i="6"/>
  <c r="KA12" i="6"/>
  <c r="JZ12" i="6"/>
  <c r="JY12" i="6"/>
  <c r="JW12" i="6"/>
  <c r="JU12" i="6"/>
  <c r="JS12" i="6"/>
  <c r="JQ12" i="6"/>
  <c r="JO12" i="6"/>
  <c r="JM12" i="6"/>
  <c r="JK12" i="6"/>
  <c r="JI12" i="6"/>
  <c r="JG12" i="6"/>
  <c r="JE12" i="6"/>
  <c r="JD12" i="6"/>
  <c r="JC12" i="6"/>
  <c r="JA12" i="6"/>
  <c r="IY12" i="6"/>
  <c r="IW12" i="6"/>
  <c r="IU12" i="6"/>
  <c r="IS12" i="6"/>
  <c r="IQ12" i="6"/>
  <c r="IO12" i="6"/>
  <c r="IM12" i="6"/>
  <c r="IK12" i="6"/>
  <c r="II12" i="6"/>
  <c r="IH12" i="6"/>
  <c r="IG12" i="6"/>
  <c r="IE12" i="6"/>
  <c r="IC12" i="6"/>
  <c r="IA12" i="6"/>
  <c r="HY12" i="6"/>
  <c r="HW12" i="6"/>
  <c r="HU12" i="6"/>
  <c r="HS12" i="6"/>
  <c r="HQ12" i="6"/>
  <c r="HO12" i="6"/>
  <c r="HM12" i="6"/>
  <c r="HL12" i="6"/>
  <c r="HK12" i="6"/>
  <c r="HI12" i="6"/>
  <c r="HG12" i="6"/>
  <c r="HE12" i="6"/>
  <c r="HC12" i="6"/>
  <c r="HA12" i="6"/>
  <c r="GY12" i="6"/>
  <c r="GW12" i="6"/>
  <c r="GU12" i="6"/>
  <c r="GS12" i="6"/>
  <c r="GQ12" i="6"/>
  <c r="GP12" i="6"/>
  <c r="GO12" i="6"/>
  <c r="GM12" i="6"/>
  <c r="GK12" i="6"/>
  <c r="GI12" i="6"/>
  <c r="GG12" i="6"/>
  <c r="GE12" i="6"/>
  <c r="GC12" i="6"/>
  <c r="GA12" i="6"/>
  <c r="FY12" i="6"/>
  <c r="FW12" i="6"/>
  <c r="FU12" i="6"/>
  <c r="FT12" i="6"/>
  <c r="FS12" i="6"/>
  <c r="FQ12" i="6"/>
  <c r="FO12" i="6"/>
  <c r="FM12" i="6"/>
  <c r="FK12" i="6"/>
  <c r="FI12" i="6"/>
  <c r="FG12" i="6"/>
  <c r="FE12" i="6"/>
  <c r="FC12" i="6"/>
  <c r="FA12" i="6"/>
  <c r="EY12" i="6"/>
  <c r="EX12" i="6"/>
  <c r="EW12" i="6"/>
  <c r="EU12" i="6"/>
  <c r="ES12" i="6"/>
  <c r="EQ12" i="6"/>
  <c r="EO12" i="6"/>
  <c r="EM12" i="6"/>
  <c r="EK12" i="6"/>
  <c r="EI12" i="6"/>
  <c r="EG12" i="6"/>
  <c r="EE12" i="6"/>
  <c r="EC12" i="6"/>
  <c r="EB12" i="6"/>
  <c r="EA12" i="6"/>
  <c r="DY12" i="6"/>
  <c r="DW12" i="6"/>
  <c r="DU12" i="6"/>
  <c r="DS12" i="6"/>
  <c r="DQ12" i="6"/>
  <c r="DO12" i="6"/>
  <c r="DM12" i="6"/>
  <c r="DK12" i="6"/>
  <c r="DI12" i="6"/>
  <c r="DG12" i="6"/>
  <c r="DF12" i="6"/>
  <c r="DE12" i="6"/>
  <c r="DC12" i="6"/>
  <c r="DA12" i="6"/>
  <c r="CY12" i="6"/>
  <c r="CW12" i="6"/>
  <c r="CU12" i="6"/>
  <c r="CS12" i="6"/>
  <c r="CQ12" i="6"/>
  <c r="CO12" i="6"/>
  <c r="CM12" i="6"/>
  <c r="CK12" i="6"/>
  <c r="CJ12" i="6"/>
  <c r="CI12" i="6"/>
  <c r="CG12" i="6"/>
  <c r="CE12" i="6"/>
  <c r="CC12" i="6"/>
  <c r="CA12" i="6"/>
  <c r="BY12" i="6"/>
  <c r="BW12" i="6"/>
  <c r="BU12" i="6"/>
  <c r="BS12" i="6"/>
  <c r="BQ12" i="6"/>
  <c r="BO12" i="6"/>
  <c r="BN12" i="6"/>
  <c r="BM12" i="6"/>
  <c r="BK12" i="6"/>
  <c r="BI12" i="6"/>
  <c r="BG12" i="6"/>
  <c r="BE12" i="6"/>
  <c r="BC12" i="6"/>
  <c r="BA12" i="6"/>
  <c r="AY12" i="6"/>
  <c r="AW12" i="6"/>
  <c r="AU12" i="6"/>
  <c r="AS12" i="6"/>
  <c r="AR12" i="6"/>
  <c r="AQ12" i="6"/>
  <c r="AO12" i="6"/>
  <c r="AM12" i="6"/>
  <c r="AK12" i="6"/>
  <c r="AI12" i="6"/>
  <c r="AG12" i="6"/>
  <c r="AE12" i="6"/>
  <c r="AC12" i="6"/>
  <c r="AA12" i="6"/>
  <c r="Y12" i="6"/>
  <c r="W12" i="6"/>
  <c r="V12" i="6"/>
  <c r="U12" i="6"/>
  <c r="S12" i="6"/>
  <c r="Q12" i="6"/>
  <c r="O12" i="6"/>
  <c r="M12" i="6"/>
  <c r="K12" i="6"/>
  <c r="I12" i="6"/>
  <c r="G12" i="6"/>
  <c r="E12" i="6"/>
  <c r="C12" i="6"/>
  <c r="VW11" i="6"/>
  <c r="VV11" i="6"/>
  <c r="VT11" i="6"/>
  <c r="VS11" i="6"/>
  <c r="VQ11" i="6"/>
  <c r="VO11" i="6"/>
  <c r="VL11" i="6"/>
  <c r="VK11" i="6"/>
  <c r="VH11" i="6"/>
  <c r="VG11" i="6"/>
  <c r="VB11" i="6"/>
  <c r="VA11" i="6"/>
  <c r="UZ11" i="6"/>
  <c r="UX11" i="6"/>
  <c r="UV11" i="6"/>
  <c r="UU11" i="6"/>
  <c r="UR11" i="6"/>
  <c r="UP11" i="6"/>
  <c r="UL11" i="6"/>
  <c r="UK11" i="6"/>
  <c r="UF11" i="6"/>
  <c r="UE11" i="6"/>
  <c r="UD11" i="6"/>
  <c r="UB11" i="6"/>
  <c r="UA11" i="6"/>
  <c r="TY11" i="6"/>
  <c r="TV11" i="6"/>
  <c r="TT11" i="6"/>
  <c r="TP11" i="6"/>
  <c r="TO11" i="6"/>
  <c r="TJ11" i="6"/>
  <c r="TI11" i="6"/>
  <c r="TH11" i="6"/>
  <c r="TF11" i="6"/>
  <c r="TD11" i="6"/>
  <c r="TB11" i="6"/>
  <c r="SZ11" i="6"/>
  <c r="SX11" i="6"/>
  <c r="SV11" i="6"/>
  <c r="ST11" i="6"/>
  <c r="SR11" i="6"/>
  <c r="SP11" i="6"/>
  <c r="SN11" i="6"/>
  <c r="SM11" i="6"/>
  <c r="SL11" i="6"/>
  <c r="SK11" i="6"/>
  <c r="SH11" i="6"/>
  <c r="SF11" i="6"/>
  <c r="SD11" i="6"/>
  <c r="SC11" i="6"/>
  <c r="RZ11" i="6"/>
  <c r="RX11" i="6"/>
  <c r="RV11" i="6"/>
  <c r="RT11" i="6"/>
  <c r="RR11" i="6"/>
  <c r="RQ11" i="6"/>
  <c r="RP11" i="6"/>
  <c r="RO11" i="6"/>
  <c r="RL11" i="6"/>
  <c r="RJ11" i="6"/>
  <c r="RH11" i="6"/>
  <c r="RG11" i="6"/>
  <c r="RD11" i="6"/>
  <c r="RB11" i="6"/>
  <c r="QZ11" i="6"/>
  <c r="QX11" i="6"/>
  <c r="QV11" i="6"/>
  <c r="QU11" i="6"/>
  <c r="QT11" i="6"/>
  <c r="QS11" i="6"/>
  <c r="QP11" i="6"/>
  <c r="QO11" i="6"/>
  <c r="QL11" i="6"/>
  <c r="QK11" i="6"/>
  <c r="QH11" i="6"/>
  <c r="QF11" i="6"/>
  <c r="QD11" i="6"/>
  <c r="QC11" i="6"/>
  <c r="PZ11" i="6"/>
  <c r="PY11" i="6"/>
  <c r="PX11" i="6"/>
  <c r="PW11" i="6"/>
  <c r="PT11" i="6"/>
  <c r="PS11" i="6"/>
  <c r="PQ11" i="6"/>
  <c r="PO11" i="6"/>
  <c r="PL11" i="6"/>
  <c r="PJ11" i="6"/>
  <c r="PH11" i="6"/>
  <c r="PG11" i="6"/>
  <c r="PE11" i="6"/>
  <c r="PC11" i="6"/>
  <c r="PB11" i="6"/>
  <c r="PA11" i="6"/>
  <c r="OY11" i="6"/>
  <c r="OW11" i="6"/>
  <c r="OU11" i="6"/>
  <c r="OS11" i="6"/>
  <c r="OP11" i="6"/>
  <c r="ON11" i="6"/>
  <c r="OL11" i="6"/>
  <c r="OK11" i="6"/>
  <c r="OI11" i="6"/>
  <c r="OG11" i="6"/>
  <c r="OF11" i="6"/>
  <c r="OE11" i="6"/>
  <c r="OC11" i="6"/>
  <c r="OA11" i="6"/>
  <c r="NY11" i="6"/>
  <c r="NW11" i="6"/>
  <c r="NU11" i="6"/>
  <c r="NR11" i="6"/>
  <c r="NP11" i="6"/>
  <c r="NO11" i="6"/>
  <c r="NM11" i="6"/>
  <c r="NK11" i="6"/>
  <c r="NJ11" i="6"/>
  <c r="NI11" i="6"/>
  <c r="NG11" i="6"/>
  <c r="NE11" i="6"/>
  <c r="NC11" i="6"/>
  <c r="NA11" i="6"/>
  <c r="MY11" i="6"/>
  <c r="MW11" i="6"/>
  <c r="MT11" i="6"/>
  <c r="MS11" i="6"/>
  <c r="MQ11" i="6"/>
  <c r="MO11" i="6"/>
  <c r="MN11" i="6"/>
  <c r="MM11" i="6"/>
  <c r="MK11" i="6"/>
  <c r="MI11" i="6"/>
  <c r="MG11" i="6"/>
  <c r="ME11" i="6"/>
  <c r="MC11" i="6"/>
  <c r="MA11" i="6"/>
  <c r="LX11" i="6"/>
  <c r="LW11" i="6"/>
  <c r="LU11" i="6"/>
  <c r="LS11" i="6"/>
  <c r="LR11" i="6"/>
  <c r="LQ11" i="6"/>
  <c r="LO11" i="6"/>
  <c r="LM11" i="6"/>
  <c r="LK11" i="6"/>
  <c r="LI11" i="6"/>
  <c r="LG11" i="6"/>
  <c r="LE11" i="6"/>
  <c r="LC11" i="6"/>
  <c r="LA11" i="6"/>
  <c r="KY11" i="6"/>
  <c r="KW11" i="6"/>
  <c r="KV11" i="6"/>
  <c r="KU11" i="6"/>
  <c r="KS11" i="6"/>
  <c r="KQ11" i="6"/>
  <c r="KO11" i="6"/>
  <c r="KM11" i="6"/>
  <c r="KK11" i="6"/>
  <c r="KI11" i="6"/>
  <c r="KG11" i="6"/>
  <c r="KE11" i="6"/>
  <c r="KC11" i="6"/>
  <c r="KA11" i="6"/>
  <c r="JZ11" i="6"/>
  <c r="JY11" i="6"/>
  <c r="JW11" i="6"/>
  <c r="JU11" i="6"/>
  <c r="JS11" i="6"/>
  <c r="JQ11" i="6"/>
  <c r="JO11" i="6"/>
  <c r="JM11" i="6"/>
  <c r="JK11" i="6"/>
  <c r="JI11" i="6"/>
  <c r="JG11" i="6"/>
  <c r="JE11" i="6"/>
  <c r="JD11" i="6"/>
  <c r="JC11" i="6"/>
  <c r="JA11" i="6"/>
  <c r="IY11" i="6"/>
  <c r="IW11" i="6"/>
  <c r="IU11" i="6"/>
  <c r="IS11" i="6"/>
  <c r="IQ11" i="6"/>
  <c r="IO11" i="6"/>
  <c r="IM11" i="6"/>
  <c r="IK11" i="6"/>
  <c r="II11" i="6"/>
  <c r="IH11" i="6"/>
  <c r="IG11" i="6"/>
  <c r="IE11" i="6"/>
  <c r="IC11" i="6"/>
  <c r="IA11" i="6"/>
  <c r="HY11" i="6"/>
  <c r="HW11" i="6"/>
  <c r="HU11" i="6"/>
  <c r="HS11" i="6"/>
  <c r="HQ11" i="6"/>
  <c r="HO11" i="6"/>
  <c r="HM11" i="6"/>
  <c r="HL11" i="6"/>
  <c r="HK11" i="6"/>
  <c r="HI11" i="6"/>
  <c r="HG11" i="6"/>
  <c r="HE11" i="6"/>
  <c r="HC11" i="6"/>
  <c r="HA11" i="6"/>
  <c r="GY11" i="6"/>
  <c r="GW11" i="6"/>
  <c r="GU11" i="6"/>
  <c r="GS11" i="6"/>
  <c r="GQ11" i="6"/>
  <c r="GP11" i="6"/>
  <c r="GO11" i="6"/>
  <c r="GM11" i="6"/>
  <c r="GK11" i="6"/>
  <c r="GI11" i="6"/>
  <c r="GG11" i="6"/>
  <c r="GE11" i="6"/>
  <c r="GC11" i="6"/>
  <c r="GA11" i="6"/>
  <c r="FY11" i="6"/>
  <c r="FW11" i="6"/>
  <c r="FU11" i="6"/>
  <c r="FT11" i="6"/>
  <c r="FS11" i="6"/>
  <c r="FQ11" i="6"/>
  <c r="FO11" i="6"/>
  <c r="FM11" i="6"/>
  <c r="FK11" i="6"/>
  <c r="FI11" i="6"/>
  <c r="FG11" i="6"/>
  <c r="FE11" i="6"/>
  <c r="FC11" i="6"/>
  <c r="FA11" i="6"/>
  <c r="EY11" i="6"/>
  <c r="EX11" i="6"/>
  <c r="EW11" i="6"/>
  <c r="EU11" i="6"/>
  <c r="ES11" i="6"/>
  <c r="EQ11" i="6"/>
  <c r="EO11" i="6"/>
  <c r="EM11" i="6"/>
  <c r="EK11" i="6"/>
  <c r="EI11" i="6"/>
  <c r="EG11" i="6"/>
  <c r="EE11" i="6"/>
  <c r="EC11" i="6"/>
  <c r="EB11" i="6"/>
  <c r="EA11" i="6"/>
  <c r="DY11" i="6"/>
  <c r="DW11" i="6"/>
  <c r="DU11" i="6"/>
  <c r="DS11" i="6"/>
  <c r="DQ11" i="6"/>
  <c r="DO11" i="6"/>
  <c r="DM11" i="6"/>
  <c r="DK11" i="6"/>
  <c r="DI11" i="6"/>
  <c r="DG11" i="6"/>
  <c r="DF11" i="6"/>
  <c r="DE11" i="6"/>
  <c r="DC11" i="6"/>
  <c r="DA11" i="6"/>
  <c r="CY11" i="6"/>
  <c r="CW11" i="6"/>
  <c r="CU11" i="6"/>
  <c r="CS11" i="6"/>
  <c r="CQ11" i="6"/>
  <c r="CO11" i="6"/>
  <c r="CM11" i="6"/>
  <c r="CK11" i="6"/>
  <c r="CJ11" i="6"/>
  <c r="CI11" i="6"/>
  <c r="CG11" i="6"/>
  <c r="CE11" i="6"/>
  <c r="CC11" i="6"/>
  <c r="CA11" i="6"/>
  <c r="BY11" i="6"/>
  <c r="BW11" i="6"/>
  <c r="BU11" i="6"/>
  <c r="BS11" i="6"/>
  <c r="BQ11" i="6"/>
  <c r="BO11" i="6"/>
  <c r="BN11" i="6"/>
  <c r="BM11" i="6"/>
  <c r="BK11" i="6"/>
  <c r="BI11" i="6"/>
  <c r="BG11" i="6"/>
  <c r="BE11" i="6"/>
  <c r="BC11" i="6"/>
  <c r="BA11" i="6"/>
  <c r="AY11" i="6"/>
  <c r="AW11" i="6"/>
  <c r="AU11" i="6"/>
  <c r="AS11" i="6"/>
  <c r="AR11" i="6"/>
  <c r="AQ11" i="6"/>
  <c r="AO11" i="6"/>
  <c r="AM11" i="6"/>
  <c r="AK11" i="6"/>
  <c r="AI11" i="6"/>
  <c r="AG11" i="6"/>
  <c r="AE11" i="6"/>
  <c r="AC11" i="6"/>
  <c r="AA11" i="6"/>
  <c r="Y11" i="6"/>
  <c r="W11" i="6"/>
  <c r="V11" i="6"/>
  <c r="U11" i="6"/>
  <c r="S11" i="6"/>
  <c r="Q11" i="6"/>
  <c r="O11" i="6"/>
  <c r="M11" i="6"/>
  <c r="K11" i="6"/>
  <c r="I11" i="6"/>
  <c r="G11" i="6"/>
  <c r="E11" i="6"/>
  <c r="C11" i="6"/>
  <c r="VW10" i="6"/>
  <c r="VV10" i="6"/>
  <c r="VT10" i="6"/>
  <c r="VS10" i="6"/>
  <c r="VQ10" i="6"/>
  <c r="VO10" i="6"/>
  <c r="VL10" i="6"/>
  <c r="VK10" i="6"/>
  <c r="VH10" i="6"/>
  <c r="VG10" i="6"/>
  <c r="VB10" i="6"/>
  <c r="VA10" i="6"/>
  <c r="UZ10" i="6"/>
  <c r="UX10" i="6"/>
  <c r="UV10" i="6"/>
  <c r="UU10" i="6"/>
  <c r="UR10" i="6"/>
  <c r="UP10" i="6"/>
  <c r="UL10" i="6"/>
  <c r="UK10" i="6"/>
  <c r="UF10" i="6"/>
  <c r="UE10" i="6"/>
  <c r="UD10" i="6"/>
  <c r="UB10" i="6"/>
  <c r="UA10" i="6"/>
  <c r="TY10" i="6"/>
  <c r="TV10" i="6"/>
  <c r="TT10" i="6"/>
  <c r="TP10" i="6"/>
  <c r="TO10" i="6"/>
  <c r="TJ10" i="6"/>
  <c r="TI10" i="6"/>
  <c r="TH10" i="6"/>
  <c r="TF10" i="6"/>
  <c r="TD10" i="6"/>
  <c r="TB10" i="6"/>
  <c r="SZ10" i="6"/>
  <c r="SX10" i="6"/>
  <c r="SV10" i="6"/>
  <c r="ST10" i="6"/>
  <c r="SR10" i="6"/>
  <c r="SP10" i="6"/>
  <c r="SN10" i="6"/>
  <c r="SM10" i="6"/>
  <c r="SL10" i="6"/>
  <c r="SK10" i="6"/>
  <c r="SH10" i="6"/>
  <c r="SF10" i="6"/>
  <c r="SD10" i="6"/>
  <c r="SC10" i="6"/>
  <c r="RZ10" i="6"/>
  <c r="RX10" i="6"/>
  <c r="RV10" i="6"/>
  <c r="RT10" i="6"/>
  <c r="RR10" i="6"/>
  <c r="RQ10" i="6"/>
  <c r="RP10" i="6"/>
  <c r="RO10" i="6"/>
  <c r="RL10" i="6"/>
  <c r="RJ10" i="6"/>
  <c r="RH10" i="6"/>
  <c r="RG10" i="6"/>
  <c r="RD10" i="6"/>
  <c r="RB10" i="6"/>
  <c r="QZ10" i="6"/>
  <c r="QX10" i="6"/>
  <c r="QV10" i="6"/>
  <c r="QU10" i="6"/>
  <c r="QT10" i="6"/>
  <c r="QS10" i="6"/>
  <c r="QP10" i="6"/>
  <c r="QO10" i="6"/>
  <c r="QL10" i="6"/>
  <c r="QK10" i="6"/>
  <c r="QH10" i="6"/>
  <c r="QF10" i="6"/>
  <c r="QD10" i="6"/>
  <c r="QC10" i="6"/>
  <c r="PZ10" i="6"/>
  <c r="PY10" i="6"/>
  <c r="PX10" i="6"/>
  <c r="PW10" i="6"/>
  <c r="PT10" i="6"/>
  <c r="PS10" i="6"/>
  <c r="PQ10" i="6"/>
  <c r="PO10" i="6"/>
  <c r="PL10" i="6"/>
  <c r="PJ10" i="6"/>
  <c r="PH10" i="6"/>
  <c r="PG10" i="6"/>
  <c r="PE10" i="6"/>
  <c r="PC10" i="6"/>
  <c r="PB10" i="6"/>
  <c r="PA10" i="6"/>
  <c r="OY10" i="6"/>
  <c r="OW10" i="6"/>
  <c r="OU10" i="6"/>
  <c r="OS10" i="6"/>
  <c r="OP10" i="6"/>
  <c r="ON10" i="6"/>
  <c r="OL10" i="6"/>
  <c r="OK10" i="6"/>
  <c r="OI10" i="6"/>
  <c r="OG10" i="6"/>
  <c r="OF10" i="6"/>
  <c r="OE10" i="6"/>
  <c r="OC10" i="6"/>
  <c r="OA10" i="6"/>
  <c r="NY10" i="6"/>
  <c r="NW10" i="6"/>
  <c r="NU10" i="6"/>
  <c r="NR10" i="6"/>
  <c r="NP10" i="6"/>
  <c r="NO10" i="6"/>
  <c r="NM10" i="6"/>
  <c r="NK10" i="6"/>
  <c r="NJ10" i="6"/>
  <c r="NI10" i="6"/>
  <c r="NG10" i="6"/>
  <c r="NE10" i="6"/>
  <c r="NC10" i="6"/>
  <c r="NA10" i="6"/>
  <c r="MY10" i="6"/>
  <c r="MW10" i="6"/>
  <c r="MT10" i="6"/>
  <c r="MS10" i="6"/>
  <c r="MQ10" i="6"/>
  <c r="MO10" i="6"/>
  <c r="MN10" i="6"/>
  <c r="MM10" i="6"/>
  <c r="MK10" i="6"/>
  <c r="MI10" i="6"/>
  <c r="MG10" i="6"/>
  <c r="ME10" i="6"/>
  <c r="MC10" i="6"/>
  <c r="MA10" i="6"/>
  <c r="LX10" i="6"/>
  <c r="LW10" i="6"/>
  <c r="LU10" i="6"/>
  <c r="LS10" i="6"/>
  <c r="LR10" i="6"/>
  <c r="LQ10" i="6"/>
  <c r="LO10" i="6"/>
  <c r="LM10" i="6"/>
  <c r="LK10" i="6"/>
  <c r="LI10" i="6"/>
  <c r="LG10" i="6"/>
  <c r="LE10" i="6"/>
  <c r="LC10" i="6"/>
  <c r="LA10" i="6"/>
  <c r="KY10" i="6"/>
  <c r="KW10" i="6"/>
  <c r="KV10" i="6"/>
  <c r="KU10" i="6"/>
  <c r="KS10" i="6"/>
  <c r="KQ10" i="6"/>
  <c r="KO10" i="6"/>
  <c r="KM10" i="6"/>
  <c r="KK10" i="6"/>
  <c r="KI10" i="6"/>
  <c r="KG10" i="6"/>
  <c r="KE10" i="6"/>
  <c r="KC10" i="6"/>
  <c r="KA10" i="6"/>
  <c r="JZ10" i="6"/>
  <c r="JY10" i="6"/>
  <c r="JW10" i="6"/>
  <c r="JU10" i="6"/>
  <c r="JS10" i="6"/>
  <c r="JQ10" i="6"/>
  <c r="JO10" i="6"/>
  <c r="JM10" i="6"/>
  <c r="JK10" i="6"/>
  <c r="JI10" i="6"/>
  <c r="JG10" i="6"/>
  <c r="JE10" i="6"/>
  <c r="JD10" i="6"/>
  <c r="JC10" i="6"/>
  <c r="JA10" i="6"/>
  <c r="IY10" i="6"/>
  <c r="IW10" i="6"/>
  <c r="IU10" i="6"/>
  <c r="IS10" i="6"/>
  <c r="IQ10" i="6"/>
  <c r="IO10" i="6"/>
  <c r="IM10" i="6"/>
  <c r="IK10" i="6"/>
  <c r="II10" i="6"/>
  <c r="IH10" i="6"/>
  <c r="IG10" i="6"/>
  <c r="IE10" i="6"/>
  <c r="IC10" i="6"/>
  <c r="IA10" i="6"/>
  <c r="HY10" i="6"/>
  <c r="HW10" i="6"/>
  <c r="HU10" i="6"/>
  <c r="HS10" i="6"/>
  <c r="HQ10" i="6"/>
  <c r="HO10" i="6"/>
  <c r="HM10" i="6"/>
  <c r="HL10" i="6"/>
  <c r="HK10" i="6"/>
  <c r="HI10" i="6"/>
  <c r="HG10" i="6"/>
  <c r="HE10" i="6"/>
  <c r="HC10" i="6"/>
  <c r="HA10" i="6"/>
  <c r="GY10" i="6"/>
  <c r="GW10" i="6"/>
  <c r="GU10" i="6"/>
  <c r="GS10" i="6"/>
  <c r="GQ10" i="6"/>
  <c r="GP10" i="6"/>
  <c r="GO10" i="6"/>
  <c r="GM10" i="6"/>
  <c r="GK10" i="6"/>
  <c r="GI10" i="6"/>
  <c r="GG10" i="6"/>
  <c r="GE10" i="6"/>
  <c r="GC10" i="6"/>
  <c r="GA10" i="6"/>
  <c r="FY10" i="6"/>
  <c r="FW10" i="6"/>
  <c r="FU10" i="6"/>
  <c r="FT10" i="6"/>
  <c r="FS10" i="6"/>
  <c r="FQ10" i="6"/>
  <c r="FO10" i="6"/>
  <c r="FM10" i="6"/>
  <c r="FK10" i="6"/>
  <c r="FI10" i="6"/>
  <c r="FG10" i="6"/>
  <c r="FE10" i="6"/>
  <c r="FC10" i="6"/>
  <c r="FA10" i="6"/>
  <c r="EY10" i="6"/>
  <c r="EX10" i="6"/>
  <c r="EW10" i="6"/>
  <c r="EU10" i="6"/>
  <c r="ES10" i="6"/>
  <c r="EQ10" i="6"/>
  <c r="EO10" i="6"/>
  <c r="EM10" i="6"/>
  <c r="EK10" i="6"/>
  <c r="EI10" i="6"/>
  <c r="EG10" i="6"/>
  <c r="EE10" i="6"/>
  <c r="EC10" i="6"/>
  <c r="EB10" i="6"/>
  <c r="EA10" i="6"/>
  <c r="DY10" i="6"/>
  <c r="DW10" i="6"/>
  <c r="DU10" i="6"/>
  <c r="DS10" i="6"/>
  <c r="DQ10" i="6"/>
  <c r="DO10" i="6"/>
  <c r="DM10" i="6"/>
  <c r="DK10" i="6"/>
  <c r="DI10" i="6"/>
  <c r="DG10" i="6"/>
  <c r="DF10" i="6"/>
  <c r="DE10" i="6"/>
  <c r="DC10" i="6"/>
  <c r="DA10" i="6"/>
  <c r="CY10" i="6"/>
  <c r="CW10" i="6"/>
  <c r="CU10" i="6"/>
  <c r="CS10" i="6"/>
  <c r="CQ10" i="6"/>
  <c r="CO10" i="6"/>
  <c r="CM10" i="6"/>
  <c r="CK10" i="6"/>
  <c r="CJ10" i="6"/>
  <c r="CI10" i="6"/>
  <c r="CG10" i="6"/>
  <c r="CE10" i="6"/>
  <c r="CC10" i="6"/>
  <c r="CA10" i="6"/>
  <c r="BY10" i="6"/>
  <c r="BW10" i="6"/>
  <c r="BU10" i="6"/>
  <c r="BS10" i="6"/>
  <c r="BQ10" i="6"/>
  <c r="BO10" i="6"/>
  <c r="BN10" i="6"/>
  <c r="BM10" i="6"/>
  <c r="BK10" i="6"/>
  <c r="BI10" i="6"/>
  <c r="BG10" i="6"/>
  <c r="BE10" i="6"/>
  <c r="BC10" i="6"/>
  <c r="BA10" i="6"/>
  <c r="AY10" i="6"/>
  <c r="AW10" i="6"/>
  <c r="AU10" i="6"/>
  <c r="AS10" i="6"/>
  <c r="AR10" i="6"/>
  <c r="AQ10" i="6"/>
  <c r="AO10" i="6"/>
  <c r="AM10" i="6"/>
  <c r="AK10" i="6"/>
  <c r="AI10" i="6"/>
  <c r="AG10" i="6"/>
  <c r="AE10" i="6"/>
  <c r="AC10" i="6"/>
  <c r="AA10" i="6"/>
  <c r="Y10" i="6"/>
  <c r="W10" i="6"/>
  <c r="V10" i="6"/>
  <c r="U10" i="6"/>
  <c r="S10" i="6"/>
  <c r="Q10" i="6"/>
  <c r="O10" i="6"/>
  <c r="M10" i="6"/>
  <c r="K10" i="6"/>
  <c r="I10" i="6"/>
  <c r="G10" i="6"/>
  <c r="E10" i="6"/>
  <c r="C10" i="6"/>
  <c r="VW9" i="6"/>
  <c r="VV9" i="6"/>
  <c r="VT9" i="6"/>
  <c r="VS9" i="6"/>
  <c r="VQ9" i="6"/>
  <c r="VO9" i="6"/>
  <c r="VL9" i="6"/>
  <c r="VK9" i="6"/>
  <c r="VH9" i="6"/>
  <c r="VG9" i="6"/>
  <c r="VE9" i="6"/>
  <c r="VB9" i="6"/>
  <c r="VA9" i="6"/>
  <c r="UZ9" i="6"/>
  <c r="UX9" i="6"/>
  <c r="UV9" i="6"/>
  <c r="UU9" i="6"/>
  <c r="UR9" i="6"/>
  <c r="UP9" i="6"/>
  <c r="UL9" i="6"/>
  <c r="UK9" i="6"/>
  <c r="UI9" i="6"/>
  <c r="UF9" i="6"/>
  <c r="UE9" i="6"/>
  <c r="UD9" i="6"/>
  <c r="UB9" i="6"/>
  <c r="UA9" i="6"/>
  <c r="TY9" i="6"/>
  <c r="TV9" i="6"/>
  <c r="TT9" i="6"/>
  <c r="TP9" i="6"/>
  <c r="TO9" i="6"/>
  <c r="TM9" i="6"/>
  <c r="TJ9" i="6"/>
  <c r="TI9" i="6"/>
  <c r="TH9" i="6"/>
  <c r="TF9" i="6"/>
  <c r="TD9" i="6"/>
  <c r="TB9" i="6"/>
  <c r="SZ9" i="6"/>
  <c r="SX9" i="6"/>
  <c r="SV9" i="6"/>
  <c r="ST9" i="6"/>
  <c r="SR9" i="6"/>
  <c r="SP9" i="6"/>
  <c r="SN9" i="6"/>
  <c r="SM9" i="6"/>
  <c r="SL9" i="6"/>
  <c r="SK9" i="6"/>
  <c r="SH9" i="6"/>
  <c r="SF9" i="6"/>
  <c r="SD9" i="6"/>
  <c r="SC9" i="6"/>
  <c r="RZ9" i="6"/>
  <c r="RX9" i="6"/>
  <c r="RV9" i="6"/>
  <c r="RT9" i="6"/>
  <c r="RR9" i="6"/>
  <c r="RQ9" i="6"/>
  <c r="RP9" i="6"/>
  <c r="RO9" i="6"/>
  <c r="RL9" i="6"/>
  <c r="RJ9" i="6"/>
  <c r="RH9" i="6"/>
  <c r="RG9" i="6"/>
  <c r="RD9" i="6"/>
  <c r="RB9" i="6"/>
  <c r="QZ9" i="6"/>
  <c r="QX9" i="6"/>
  <c r="QV9" i="6"/>
  <c r="QU9" i="6"/>
  <c r="QT9" i="6"/>
  <c r="QS9" i="6"/>
  <c r="QP9" i="6"/>
  <c r="QO9" i="6"/>
  <c r="QL9" i="6"/>
  <c r="QK9" i="6"/>
  <c r="QH9" i="6"/>
  <c r="QF9" i="6"/>
  <c r="QD9" i="6"/>
  <c r="QC9" i="6"/>
  <c r="PZ9" i="6"/>
  <c r="PY9" i="6"/>
  <c r="PX9" i="6"/>
  <c r="PW9" i="6"/>
  <c r="PT9" i="6"/>
  <c r="PS9" i="6"/>
  <c r="PQ9" i="6"/>
  <c r="PO9" i="6"/>
  <c r="PL9" i="6"/>
  <c r="PJ9" i="6"/>
  <c r="PH9" i="6"/>
  <c r="PG9" i="6"/>
  <c r="PE9" i="6"/>
  <c r="PC9" i="6"/>
  <c r="PB9" i="6"/>
  <c r="PA9" i="6"/>
  <c r="OY9" i="6"/>
  <c r="OW9" i="6"/>
  <c r="OU9" i="6"/>
  <c r="OS9" i="6"/>
  <c r="OP9" i="6"/>
  <c r="ON9" i="6"/>
  <c r="OL9" i="6"/>
  <c r="OK9" i="6"/>
  <c r="OI9" i="6"/>
  <c r="OG9" i="6"/>
  <c r="OF9" i="6"/>
  <c r="OE9" i="6"/>
  <c r="OC9" i="6"/>
  <c r="OA9" i="6"/>
  <c r="NY9" i="6"/>
  <c r="NW9" i="6"/>
  <c r="NU9" i="6"/>
  <c r="NR9" i="6"/>
  <c r="NP9" i="6"/>
  <c r="NO9" i="6"/>
  <c r="NM9" i="6"/>
  <c r="NK9" i="6"/>
  <c r="NJ9" i="6"/>
  <c r="NI9" i="6"/>
  <c r="NG9" i="6"/>
  <c r="NE9" i="6"/>
  <c r="NC9" i="6"/>
  <c r="NA9" i="6"/>
  <c r="MY9" i="6"/>
  <c r="MW9" i="6"/>
  <c r="MT9" i="6"/>
  <c r="MS9" i="6"/>
  <c r="MQ9" i="6"/>
  <c r="MO9" i="6"/>
  <c r="MN9" i="6"/>
  <c r="MM9" i="6"/>
  <c r="MK9" i="6"/>
  <c r="MI9" i="6"/>
  <c r="MG9" i="6"/>
  <c r="ME9" i="6"/>
  <c r="MC9" i="6"/>
  <c r="MA9" i="6"/>
  <c r="LX9" i="6"/>
  <c r="LW9" i="6"/>
  <c r="LU9" i="6"/>
  <c r="LS9" i="6"/>
  <c r="LR9" i="6"/>
  <c r="LQ9" i="6"/>
  <c r="LO9" i="6"/>
  <c r="LM9" i="6"/>
  <c r="LK9" i="6"/>
  <c r="LI9" i="6"/>
  <c r="LG9" i="6"/>
  <c r="LE9" i="6"/>
  <c r="LC9" i="6"/>
  <c r="LA9" i="6"/>
  <c r="KY9" i="6"/>
  <c r="KW9" i="6"/>
  <c r="KV9" i="6"/>
  <c r="KU9" i="6"/>
  <c r="KS9" i="6"/>
  <c r="KQ9" i="6"/>
  <c r="KO9" i="6"/>
  <c r="KM9" i="6"/>
  <c r="KK9" i="6"/>
  <c r="KI9" i="6"/>
  <c r="KG9" i="6"/>
  <c r="KE9" i="6"/>
  <c r="KC9" i="6"/>
  <c r="KA9" i="6"/>
  <c r="JZ9" i="6"/>
  <c r="JY9" i="6"/>
  <c r="JW9" i="6"/>
  <c r="JU9" i="6"/>
  <c r="JS9" i="6"/>
  <c r="JQ9" i="6"/>
  <c r="JO9" i="6"/>
  <c r="JM9" i="6"/>
  <c r="JK9" i="6"/>
  <c r="JI9" i="6"/>
  <c r="JG9" i="6"/>
  <c r="JE9" i="6"/>
  <c r="JD9" i="6"/>
  <c r="JC9" i="6"/>
  <c r="JA9" i="6"/>
  <c r="IY9" i="6"/>
  <c r="IW9" i="6"/>
  <c r="IU9" i="6"/>
  <c r="IS9" i="6"/>
  <c r="IQ9" i="6"/>
  <c r="IO9" i="6"/>
  <c r="IM9" i="6"/>
  <c r="IK9" i="6"/>
  <c r="II9" i="6"/>
  <c r="IH9" i="6"/>
  <c r="IG9" i="6"/>
  <c r="IE9" i="6"/>
  <c r="IC9" i="6"/>
  <c r="IA9" i="6"/>
  <c r="HY9" i="6"/>
  <c r="HW9" i="6"/>
  <c r="HU9" i="6"/>
  <c r="HS9" i="6"/>
  <c r="HQ9" i="6"/>
  <c r="HO9" i="6"/>
  <c r="HM9" i="6"/>
  <c r="HL9" i="6"/>
  <c r="HK9" i="6"/>
  <c r="HI9" i="6"/>
  <c r="HG9" i="6"/>
  <c r="HE9" i="6"/>
  <c r="HC9" i="6"/>
  <c r="HA9" i="6"/>
  <c r="GY9" i="6"/>
  <c r="GW9" i="6"/>
  <c r="GU9" i="6"/>
  <c r="GS9" i="6"/>
  <c r="GQ9" i="6"/>
  <c r="GP9" i="6"/>
  <c r="GO9" i="6"/>
  <c r="GM9" i="6"/>
  <c r="GK9" i="6"/>
  <c r="GI9" i="6"/>
  <c r="GG9" i="6"/>
  <c r="GE9" i="6"/>
  <c r="GC9" i="6"/>
  <c r="GA9" i="6"/>
  <c r="FY9" i="6"/>
  <c r="FW9" i="6"/>
  <c r="FU9" i="6"/>
  <c r="FT9" i="6"/>
  <c r="FS9" i="6"/>
  <c r="FQ9" i="6"/>
  <c r="FO9" i="6"/>
  <c r="FM9" i="6"/>
  <c r="FK9" i="6"/>
  <c r="FI9" i="6"/>
  <c r="FG9" i="6"/>
  <c r="FE9" i="6"/>
  <c r="FC9" i="6"/>
  <c r="FA9" i="6"/>
  <c r="EY9" i="6"/>
  <c r="EX9" i="6"/>
  <c r="EW9" i="6"/>
  <c r="EU9" i="6"/>
  <c r="ES9" i="6"/>
  <c r="EQ9" i="6"/>
  <c r="EO9" i="6"/>
  <c r="EM9" i="6"/>
  <c r="EK9" i="6"/>
  <c r="EI9" i="6"/>
  <c r="EG9" i="6"/>
  <c r="EE9" i="6"/>
  <c r="EC9" i="6"/>
  <c r="EB9" i="6"/>
  <c r="EA9" i="6"/>
  <c r="DY9" i="6"/>
  <c r="DW9" i="6"/>
  <c r="DU9" i="6"/>
  <c r="DS9" i="6"/>
  <c r="DQ9" i="6"/>
  <c r="DO9" i="6"/>
  <c r="DM9" i="6"/>
  <c r="DK9" i="6"/>
  <c r="DI9" i="6"/>
  <c r="DG9" i="6"/>
  <c r="DF9" i="6"/>
  <c r="DE9" i="6"/>
  <c r="DC9" i="6"/>
  <c r="DA9" i="6"/>
  <c r="CY9" i="6"/>
  <c r="CW9" i="6"/>
  <c r="CU9" i="6"/>
  <c r="CS9" i="6"/>
  <c r="CQ9" i="6"/>
  <c r="CO9" i="6"/>
  <c r="CM9" i="6"/>
  <c r="CK9" i="6"/>
  <c r="CJ9" i="6"/>
  <c r="CI9" i="6"/>
  <c r="CG9" i="6"/>
  <c r="CE9" i="6"/>
  <c r="CC9" i="6"/>
  <c r="CA9" i="6"/>
  <c r="BY9" i="6"/>
  <c r="BW9" i="6"/>
  <c r="BU9" i="6"/>
  <c r="BS9" i="6"/>
  <c r="BQ9" i="6"/>
  <c r="BO9" i="6"/>
  <c r="BN9" i="6"/>
  <c r="BM9" i="6"/>
  <c r="BK9" i="6"/>
  <c r="BI9" i="6"/>
  <c r="BG9" i="6"/>
  <c r="BE9" i="6"/>
  <c r="BC9" i="6"/>
  <c r="BA9" i="6"/>
  <c r="AY9" i="6"/>
  <c r="AW9" i="6"/>
  <c r="AU9" i="6"/>
  <c r="AS9" i="6"/>
  <c r="AR9" i="6"/>
  <c r="AQ9" i="6"/>
  <c r="AO9" i="6"/>
  <c r="AM9" i="6"/>
  <c r="AK9" i="6"/>
  <c r="AI9" i="6"/>
  <c r="AG9" i="6"/>
  <c r="AE9" i="6"/>
  <c r="AC9" i="6"/>
  <c r="AA9" i="6"/>
  <c r="Y9" i="6"/>
  <c r="W9" i="6"/>
  <c r="V9" i="6"/>
  <c r="U9" i="6"/>
  <c r="S9" i="6"/>
  <c r="Q9" i="6"/>
  <c r="O9" i="6"/>
  <c r="M9" i="6"/>
  <c r="K9" i="6"/>
  <c r="I9" i="6"/>
  <c r="G9" i="6"/>
  <c r="E9" i="6"/>
  <c r="C9" i="6"/>
  <c r="VW8" i="6"/>
  <c r="VV8" i="6"/>
  <c r="VT8" i="6"/>
  <c r="VS8" i="6"/>
  <c r="VQ8" i="6"/>
  <c r="VO8" i="6"/>
  <c r="VL8" i="6"/>
  <c r="VK8" i="6"/>
  <c r="VH8" i="6"/>
  <c r="VG8" i="6"/>
  <c r="VB8" i="6"/>
  <c r="VA8" i="6"/>
  <c r="UZ8" i="6"/>
  <c r="UX8" i="6"/>
  <c r="UV8" i="6"/>
  <c r="UU8" i="6"/>
  <c r="UR8" i="6"/>
  <c r="UP8" i="6"/>
  <c r="UL8" i="6"/>
  <c r="UK8" i="6"/>
  <c r="UF8" i="6"/>
  <c r="UE8" i="6"/>
  <c r="UD8" i="6"/>
  <c r="UB8" i="6"/>
  <c r="UA8" i="6"/>
  <c r="TY8" i="6"/>
  <c r="TV8" i="6"/>
  <c r="TT8" i="6"/>
  <c r="TP8" i="6"/>
  <c r="TO8" i="6"/>
  <c r="TJ8" i="6"/>
  <c r="TI8" i="6"/>
  <c r="TH8" i="6"/>
  <c r="TF8" i="6"/>
  <c r="TD8" i="6"/>
  <c r="TB8" i="6"/>
  <c r="SZ8" i="6"/>
  <c r="SX8" i="6"/>
  <c r="SV8" i="6"/>
  <c r="ST8" i="6"/>
  <c r="SR8" i="6"/>
  <c r="SP8" i="6"/>
  <c r="SN8" i="6"/>
  <c r="SM8" i="6"/>
  <c r="SL8" i="6"/>
  <c r="SK8" i="6"/>
  <c r="SH8" i="6"/>
  <c r="SF8" i="6"/>
  <c r="SD8" i="6"/>
  <c r="SC8" i="6"/>
  <c r="RZ8" i="6"/>
  <c r="RX8" i="6"/>
  <c r="RV8" i="6"/>
  <c r="RT8" i="6"/>
  <c r="RR8" i="6"/>
  <c r="RQ8" i="6"/>
  <c r="RP8" i="6"/>
  <c r="RO8" i="6"/>
  <c r="RL8" i="6"/>
  <c r="RJ8" i="6"/>
  <c r="RH8" i="6"/>
  <c r="RG8" i="6"/>
  <c r="RD8" i="6"/>
  <c r="RB8" i="6"/>
  <c r="QZ8" i="6"/>
  <c r="QX8" i="6"/>
  <c r="QV8" i="6"/>
  <c r="QU8" i="6"/>
  <c r="QT8" i="6"/>
  <c r="QS8" i="6"/>
  <c r="QP8" i="6"/>
  <c r="QO8" i="6"/>
  <c r="QL8" i="6"/>
  <c r="QK8" i="6"/>
  <c r="QH8" i="6"/>
  <c r="QF8" i="6"/>
  <c r="QD8" i="6"/>
  <c r="QC8" i="6"/>
  <c r="PZ8" i="6"/>
  <c r="PY8" i="6"/>
  <c r="PX8" i="6"/>
  <c r="PW8" i="6"/>
  <c r="PT8" i="6"/>
  <c r="PS8" i="6"/>
  <c r="PQ8" i="6"/>
  <c r="PO8" i="6"/>
  <c r="PL8" i="6"/>
  <c r="PJ8" i="6"/>
  <c r="PH8" i="6"/>
  <c r="PG8" i="6"/>
  <c r="PE8" i="6"/>
  <c r="PC8" i="6"/>
  <c r="PB8" i="6"/>
  <c r="PA8" i="6"/>
  <c r="OY8" i="6"/>
  <c r="OW8" i="6"/>
  <c r="OU8" i="6"/>
  <c r="OS8" i="6"/>
  <c r="OP8" i="6"/>
  <c r="ON8" i="6"/>
  <c r="OL8" i="6"/>
  <c r="OK8" i="6"/>
  <c r="OI8" i="6"/>
  <c r="OG8" i="6"/>
  <c r="OF8" i="6"/>
  <c r="OE8" i="6"/>
  <c r="OC8" i="6"/>
  <c r="OA8" i="6"/>
  <c r="NY8" i="6"/>
  <c r="NW8" i="6"/>
  <c r="NU8" i="6"/>
  <c r="NR8" i="6"/>
  <c r="NP8" i="6"/>
  <c r="NO8" i="6"/>
  <c r="NM8" i="6"/>
  <c r="NK8" i="6"/>
  <c r="NJ8" i="6"/>
  <c r="NI8" i="6"/>
  <c r="NG8" i="6"/>
  <c r="NE8" i="6"/>
  <c r="NC8" i="6"/>
  <c r="NA8" i="6"/>
  <c r="MY8" i="6"/>
  <c r="MW8" i="6"/>
  <c r="MT8" i="6"/>
  <c r="MS8" i="6"/>
  <c r="MQ8" i="6"/>
  <c r="MO8" i="6"/>
  <c r="MN8" i="6"/>
  <c r="MM8" i="6"/>
  <c r="MK8" i="6"/>
  <c r="MI8" i="6"/>
  <c r="MG8" i="6"/>
  <c r="ME8" i="6"/>
  <c r="MC8" i="6"/>
  <c r="MA8" i="6"/>
  <c r="LX8" i="6"/>
  <c r="LW8" i="6"/>
  <c r="LU8" i="6"/>
  <c r="LS8" i="6"/>
  <c r="LR8" i="6"/>
  <c r="LQ8" i="6"/>
  <c r="LO8" i="6"/>
  <c r="LM8" i="6"/>
  <c r="LK8" i="6"/>
  <c r="LI8" i="6"/>
  <c r="LG8" i="6"/>
  <c r="LE8" i="6"/>
  <c r="LC8" i="6"/>
  <c r="LA8" i="6"/>
  <c r="KY8" i="6"/>
  <c r="KW8" i="6"/>
  <c r="KV8" i="6"/>
  <c r="KU8" i="6"/>
  <c r="KS8" i="6"/>
  <c r="KQ8" i="6"/>
  <c r="KO8" i="6"/>
  <c r="KM8" i="6"/>
  <c r="KK8" i="6"/>
  <c r="KI8" i="6"/>
  <c r="KG8" i="6"/>
  <c r="KE8" i="6"/>
  <c r="KC8" i="6"/>
  <c r="KA8" i="6"/>
  <c r="JZ8" i="6"/>
  <c r="JY8" i="6"/>
  <c r="JW8" i="6"/>
  <c r="JU8" i="6"/>
  <c r="JS8" i="6"/>
  <c r="JQ8" i="6"/>
  <c r="JO8" i="6"/>
  <c r="JM8" i="6"/>
  <c r="JK8" i="6"/>
  <c r="JI8" i="6"/>
  <c r="JG8" i="6"/>
  <c r="JE8" i="6"/>
  <c r="JD8" i="6"/>
  <c r="JC8" i="6"/>
  <c r="JA8" i="6"/>
  <c r="IY8" i="6"/>
  <c r="IW8" i="6"/>
  <c r="IU8" i="6"/>
  <c r="IS8" i="6"/>
  <c r="IQ8" i="6"/>
  <c r="IO8" i="6"/>
  <c r="IM8" i="6"/>
  <c r="IK8" i="6"/>
  <c r="II8" i="6"/>
  <c r="IH8" i="6"/>
  <c r="IG8" i="6"/>
  <c r="IE8" i="6"/>
  <c r="IC8" i="6"/>
  <c r="IA8" i="6"/>
  <c r="HY8" i="6"/>
  <c r="HW8" i="6"/>
  <c r="HU8" i="6"/>
  <c r="HS8" i="6"/>
  <c r="HQ8" i="6"/>
  <c r="HO8" i="6"/>
  <c r="HM8" i="6"/>
  <c r="HL8" i="6"/>
  <c r="HK8" i="6"/>
  <c r="HI8" i="6"/>
  <c r="HG8" i="6"/>
  <c r="HE8" i="6"/>
  <c r="HC8" i="6"/>
  <c r="HA8" i="6"/>
  <c r="GY8" i="6"/>
  <c r="GW8" i="6"/>
  <c r="GU8" i="6"/>
  <c r="GS8" i="6"/>
  <c r="GQ8" i="6"/>
  <c r="GP8" i="6"/>
  <c r="GO8" i="6"/>
  <c r="GM8" i="6"/>
  <c r="GK8" i="6"/>
  <c r="GI8" i="6"/>
  <c r="GG8" i="6"/>
  <c r="GE8" i="6"/>
  <c r="GC8" i="6"/>
  <c r="GA8" i="6"/>
  <c r="FY8" i="6"/>
  <c r="FW8" i="6"/>
  <c r="FU8" i="6"/>
  <c r="FT8" i="6"/>
  <c r="FS8" i="6"/>
  <c r="FQ8" i="6"/>
  <c r="FO8" i="6"/>
  <c r="FM8" i="6"/>
  <c r="FK8" i="6"/>
  <c r="FI8" i="6"/>
  <c r="FG8" i="6"/>
  <c r="FE8" i="6"/>
  <c r="FC8" i="6"/>
  <c r="FA8" i="6"/>
  <c r="EY8" i="6"/>
  <c r="EX8" i="6"/>
  <c r="EW8" i="6"/>
  <c r="EU8" i="6"/>
  <c r="ES8" i="6"/>
  <c r="EQ8" i="6"/>
  <c r="EO8" i="6"/>
  <c r="EM8" i="6"/>
  <c r="EK8" i="6"/>
  <c r="EI8" i="6"/>
  <c r="EG8" i="6"/>
  <c r="EE8" i="6"/>
  <c r="EC8" i="6"/>
  <c r="EB8" i="6"/>
  <c r="EA8" i="6"/>
  <c r="DY8" i="6"/>
  <c r="DW8" i="6"/>
  <c r="DU8" i="6"/>
  <c r="DS8" i="6"/>
  <c r="DQ8" i="6"/>
  <c r="DO8" i="6"/>
  <c r="DM8" i="6"/>
  <c r="DK8" i="6"/>
  <c r="DI8" i="6"/>
  <c r="DG8" i="6"/>
  <c r="DF8" i="6"/>
  <c r="DE8" i="6"/>
  <c r="DC8" i="6"/>
  <c r="DA8" i="6"/>
  <c r="CY8" i="6"/>
  <c r="CW8" i="6"/>
  <c r="CU8" i="6"/>
  <c r="CS8" i="6"/>
  <c r="CQ8" i="6"/>
  <c r="CO8" i="6"/>
  <c r="CM8" i="6"/>
  <c r="CK8" i="6"/>
  <c r="CJ8" i="6"/>
  <c r="CI8" i="6"/>
  <c r="CG8" i="6"/>
  <c r="CE8" i="6"/>
  <c r="CC8" i="6"/>
  <c r="CA8" i="6"/>
  <c r="BY8" i="6"/>
  <c r="BW8" i="6"/>
  <c r="BU8" i="6"/>
  <c r="BS8" i="6"/>
  <c r="BQ8" i="6"/>
  <c r="BO8" i="6"/>
  <c r="BN8" i="6"/>
  <c r="BM8" i="6"/>
  <c r="BK8" i="6"/>
  <c r="BI8" i="6"/>
  <c r="BG8" i="6"/>
  <c r="BE8" i="6"/>
  <c r="BC8" i="6"/>
  <c r="BA8" i="6"/>
  <c r="AY8" i="6"/>
  <c r="AW8" i="6"/>
  <c r="AU8" i="6"/>
  <c r="AS8" i="6"/>
  <c r="AR8" i="6"/>
  <c r="AQ8" i="6"/>
  <c r="AO8" i="6"/>
  <c r="AM8" i="6"/>
  <c r="AK8" i="6"/>
  <c r="AI8" i="6"/>
  <c r="AG8" i="6"/>
  <c r="AE8" i="6"/>
  <c r="AC8" i="6"/>
  <c r="AA8" i="6"/>
  <c r="Y8" i="6"/>
  <c r="W8" i="6"/>
  <c r="V8" i="6"/>
  <c r="U8" i="6"/>
  <c r="S8" i="6"/>
  <c r="Q8" i="6"/>
  <c r="O8" i="6"/>
  <c r="M8" i="6"/>
  <c r="K8" i="6"/>
  <c r="I8" i="6"/>
  <c r="G8" i="6"/>
  <c r="E8" i="6"/>
  <c r="C8" i="6"/>
  <c r="VW7" i="6"/>
  <c r="VV7" i="6"/>
  <c r="VT7" i="6"/>
  <c r="VS7" i="6"/>
  <c r="VQ7" i="6"/>
  <c r="VO7" i="6"/>
  <c r="VL7" i="6"/>
  <c r="VK7" i="6"/>
  <c r="VH7" i="6"/>
  <c r="VG7" i="6"/>
  <c r="VE7" i="6"/>
  <c r="VB7" i="6"/>
  <c r="VA7" i="6"/>
  <c r="UZ7" i="6"/>
  <c r="UX7" i="6"/>
  <c r="UV7" i="6"/>
  <c r="UU7" i="6"/>
  <c r="UR7" i="6"/>
  <c r="UP7" i="6"/>
  <c r="UL7" i="6"/>
  <c r="UK7" i="6"/>
  <c r="UI7" i="6"/>
  <c r="UF7" i="6"/>
  <c r="UE7" i="6"/>
  <c r="UD7" i="6"/>
  <c r="UB7" i="6"/>
  <c r="UA7" i="6"/>
  <c r="TY7" i="6"/>
  <c r="TV7" i="6"/>
  <c r="TT7" i="6"/>
  <c r="TP7" i="6"/>
  <c r="TO7" i="6"/>
  <c r="TM7" i="6"/>
  <c r="TJ7" i="6"/>
  <c r="TI7" i="6"/>
  <c r="TH7" i="6"/>
  <c r="TF7" i="6"/>
  <c r="TD7" i="6"/>
  <c r="TB7" i="6"/>
  <c r="SZ7" i="6"/>
  <c r="SX7" i="6"/>
  <c r="SV7" i="6"/>
  <c r="ST7" i="6"/>
  <c r="SR7" i="6"/>
  <c r="SP7" i="6"/>
  <c r="SN7" i="6"/>
  <c r="SM7" i="6"/>
  <c r="SL7" i="6"/>
  <c r="SK7" i="6"/>
  <c r="SH7" i="6"/>
  <c r="SF7" i="6"/>
  <c r="SD7" i="6"/>
  <c r="SC7" i="6"/>
  <c r="RZ7" i="6"/>
  <c r="RX7" i="6"/>
  <c r="RV7" i="6"/>
  <c r="RT7" i="6"/>
  <c r="RR7" i="6"/>
  <c r="RQ7" i="6"/>
  <c r="RP7" i="6"/>
  <c r="RO7" i="6"/>
  <c r="RL7" i="6"/>
  <c r="RJ7" i="6"/>
  <c r="RH7" i="6"/>
  <c r="RG7" i="6"/>
  <c r="RD7" i="6"/>
  <c r="RB7" i="6"/>
  <c r="QZ7" i="6"/>
  <c r="QX7" i="6"/>
  <c r="QV7" i="6"/>
  <c r="QU7" i="6"/>
  <c r="QT7" i="6"/>
  <c r="QS7" i="6"/>
  <c r="QP7" i="6"/>
  <c r="QO7" i="6"/>
  <c r="QL7" i="6"/>
  <c r="QK7" i="6"/>
  <c r="QH7" i="6"/>
  <c r="QF7" i="6"/>
  <c r="QD7" i="6"/>
  <c r="QC7" i="6"/>
  <c r="PZ7" i="6"/>
  <c r="PY7" i="6"/>
  <c r="PX7" i="6"/>
  <c r="PW7" i="6"/>
  <c r="PT7" i="6"/>
  <c r="PS7" i="6"/>
  <c r="PQ7" i="6"/>
  <c r="PO7" i="6"/>
  <c r="PL7" i="6"/>
  <c r="PJ7" i="6"/>
  <c r="PH7" i="6"/>
  <c r="PG7" i="6"/>
  <c r="PE7" i="6"/>
  <c r="PC7" i="6"/>
  <c r="PB7" i="6"/>
  <c r="PA7" i="6"/>
  <c r="OY7" i="6"/>
  <c r="OW7" i="6"/>
  <c r="OU7" i="6"/>
  <c r="OS7" i="6"/>
  <c r="OP7" i="6"/>
  <c r="ON7" i="6"/>
  <c r="OL7" i="6"/>
  <c r="OK7" i="6"/>
  <c r="OI7" i="6"/>
  <c r="OG7" i="6"/>
  <c r="OF7" i="6"/>
  <c r="OE7" i="6"/>
  <c r="OC7" i="6"/>
  <c r="OA7" i="6"/>
  <c r="NY7" i="6"/>
  <c r="NW7" i="6"/>
  <c r="NU7" i="6"/>
  <c r="NR7" i="6"/>
  <c r="NP7" i="6"/>
  <c r="NO7" i="6"/>
  <c r="NM7" i="6"/>
  <c r="NK7" i="6"/>
  <c r="NJ7" i="6"/>
  <c r="NI7" i="6"/>
  <c r="NG7" i="6"/>
  <c r="NE7" i="6"/>
  <c r="NC7" i="6"/>
  <c r="NA7" i="6"/>
  <c r="MY7" i="6"/>
  <c r="MW7" i="6"/>
  <c r="MT7" i="6"/>
  <c r="MS7" i="6"/>
  <c r="MQ7" i="6"/>
  <c r="MO7" i="6"/>
  <c r="MN7" i="6"/>
  <c r="MM7" i="6"/>
  <c r="MK7" i="6"/>
  <c r="MI7" i="6"/>
  <c r="MG7" i="6"/>
  <c r="ME7" i="6"/>
  <c r="MC7" i="6"/>
  <c r="MA7" i="6"/>
  <c r="LX7" i="6"/>
  <c r="LW7" i="6"/>
  <c r="LU7" i="6"/>
  <c r="LS7" i="6"/>
  <c r="LR7" i="6"/>
  <c r="LQ7" i="6"/>
  <c r="LO7" i="6"/>
  <c r="LM7" i="6"/>
  <c r="LK7" i="6"/>
  <c r="LI7" i="6"/>
  <c r="LG7" i="6"/>
  <c r="LE7" i="6"/>
  <c r="LC7" i="6"/>
  <c r="LA7" i="6"/>
  <c r="KY7" i="6"/>
  <c r="KW7" i="6"/>
  <c r="KV7" i="6"/>
  <c r="KU7" i="6"/>
  <c r="KS7" i="6"/>
  <c r="KQ7" i="6"/>
  <c r="KO7" i="6"/>
  <c r="KM7" i="6"/>
  <c r="KK7" i="6"/>
  <c r="KI7" i="6"/>
  <c r="KG7" i="6"/>
  <c r="KE7" i="6"/>
  <c r="KC7" i="6"/>
  <c r="KA7" i="6"/>
  <c r="JZ7" i="6"/>
  <c r="JY7" i="6"/>
  <c r="JW7" i="6"/>
  <c r="JU7" i="6"/>
  <c r="JS7" i="6"/>
  <c r="JQ7" i="6"/>
  <c r="JO7" i="6"/>
  <c r="JM7" i="6"/>
  <c r="JK7" i="6"/>
  <c r="JI7" i="6"/>
  <c r="JG7" i="6"/>
  <c r="JE7" i="6"/>
  <c r="JD7" i="6"/>
  <c r="JC7" i="6"/>
  <c r="JA7" i="6"/>
  <c r="IY7" i="6"/>
  <c r="IW7" i="6"/>
  <c r="IU7" i="6"/>
  <c r="IS7" i="6"/>
  <c r="IQ7" i="6"/>
  <c r="IO7" i="6"/>
  <c r="IM7" i="6"/>
  <c r="IK7" i="6"/>
  <c r="II7" i="6"/>
  <c r="IH7" i="6"/>
  <c r="IG7" i="6"/>
  <c r="IE7" i="6"/>
  <c r="IC7" i="6"/>
  <c r="IA7" i="6"/>
  <c r="HY7" i="6"/>
  <c r="HW7" i="6"/>
  <c r="HU7" i="6"/>
  <c r="HS7" i="6"/>
  <c r="HQ7" i="6"/>
  <c r="HO7" i="6"/>
  <c r="HM7" i="6"/>
  <c r="HL7" i="6"/>
  <c r="HK7" i="6"/>
  <c r="HI7" i="6"/>
  <c r="HG7" i="6"/>
  <c r="HE7" i="6"/>
  <c r="HC7" i="6"/>
  <c r="HA7" i="6"/>
  <c r="GY7" i="6"/>
  <c r="GW7" i="6"/>
  <c r="GU7" i="6"/>
  <c r="GS7" i="6"/>
  <c r="GQ7" i="6"/>
  <c r="GP7" i="6"/>
  <c r="GO7" i="6"/>
  <c r="GM7" i="6"/>
  <c r="GK7" i="6"/>
  <c r="GI7" i="6"/>
  <c r="GG7" i="6"/>
  <c r="GE7" i="6"/>
  <c r="GC7" i="6"/>
  <c r="GA7" i="6"/>
  <c r="FY7" i="6"/>
  <c r="FW7" i="6"/>
  <c r="FU7" i="6"/>
  <c r="FT7" i="6"/>
  <c r="FS7" i="6"/>
  <c r="FQ7" i="6"/>
  <c r="FO7" i="6"/>
  <c r="FM7" i="6"/>
  <c r="FK7" i="6"/>
  <c r="FI7" i="6"/>
  <c r="FG7" i="6"/>
  <c r="FE7" i="6"/>
  <c r="FC7" i="6"/>
  <c r="FA7" i="6"/>
  <c r="EY7" i="6"/>
  <c r="EX7" i="6"/>
  <c r="EW7" i="6"/>
  <c r="EU7" i="6"/>
  <c r="ES7" i="6"/>
  <c r="EQ7" i="6"/>
  <c r="EO7" i="6"/>
  <c r="EM7" i="6"/>
  <c r="EK7" i="6"/>
  <c r="EI7" i="6"/>
  <c r="EG7" i="6"/>
  <c r="EE7" i="6"/>
  <c r="EC7" i="6"/>
  <c r="EB7" i="6"/>
  <c r="EA7" i="6"/>
  <c r="DY7" i="6"/>
  <c r="DW7" i="6"/>
  <c r="DU7" i="6"/>
  <c r="DS7" i="6"/>
  <c r="DQ7" i="6"/>
  <c r="DO7" i="6"/>
  <c r="DM7" i="6"/>
  <c r="DK7" i="6"/>
  <c r="DI7" i="6"/>
  <c r="DG7" i="6"/>
  <c r="DF7" i="6"/>
  <c r="DE7" i="6"/>
  <c r="DC7" i="6"/>
  <c r="DA7" i="6"/>
  <c r="CY7" i="6"/>
  <c r="CW7" i="6"/>
  <c r="CU7" i="6"/>
  <c r="CS7" i="6"/>
  <c r="CQ7" i="6"/>
  <c r="CO7" i="6"/>
  <c r="CM7" i="6"/>
  <c r="CK7" i="6"/>
  <c r="CJ7" i="6"/>
  <c r="CI7" i="6"/>
  <c r="CG7" i="6"/>
  <c r="CE7" i="6"/>
  <c r="CC7" i="6"/>
  <c r="CA7" i="6"/>
  <c r="BY7" i="6"/>
  <c r="BW7" i="6"/>
  <c r="BU7" i="6"/>
  <c r="BS7" i="6"/>
  <c r="BQ7" i="6"/>
  <c r="BO7" i="6"/>
  <c r="BN7" i="6"/>
  <c r="BM7" i="6"/>
  <c r="BK7" i="6"/>
  <c r="BI7" i="6"/>
  <c r="BG7" i="6"/>
  <c r="BE7" i="6"/>
  <c r="BC7" i="6"/>
  <c r="BA7" i="6"/>
  <c r="AY7" i="6"/>
  <c r="AW7" i="6"/>
  <c r="AU7" i="6"/>
  <c r="AS7" i="6"/>
  <c r="AR7" i="6"/>
  <c r="AQ7" i="6"/>
  <c r="AO7" i="6"/>
  <c r="AM7" i="6"/>
  <c r="AK7" i="6"/>
  <c r="AI7" i="6"/>
  <c r="AG7" i="6"/>
  <c r="AE7" i="6"/>
  <c r="AC7" i="6"/>
  <c r="AA7" i="6"/>
  <c r="Y7" i="6"/>
  <c r="W7" i="6"/>
  <c r="V7" i="6"/>
  <c r="U7" i="6"/>
  <c r="S7" i="6"/>
  <c r="Q7" i="6"/>
  <c r="O7" i="6"/>
  <c r="M7" i="6"/>
  <c r="K7" i="6"/>
  <c r="I7" i="6"/>
  <c r="G7" i="6"/>
  <c r="E7" i="6"/>
  <c r="C7" i="6"/>
  <c r="VW6" i="6"/>
  <c r="VV6" i="6"/>
  <c r="VT6" i="6"/>
  <c r="VS6" i="6"/>
  <c r="VO6" i="6"/>
  <c r="VL6" i="6"/>
  <c r="VK6" i="6"/>
  <c r="VH6" i="6"/>
  <c r="VG6" i="6"/>
  <c r="VB6" i="6"/>
  <c r="VA6" i="6"/>
  <c r="UZ6" i="6"/>
  <c r="UX6" i="6"/>
  <c r="UV6" i="6"/>
  <c r="UR6" i="6"/>
  <c r="UP6" i="6"/>
  <c r="UL6" i="6"/>
  <c r="UK6" i="6"/>
  <c r="UF6" i="6"/>
  <c r="UE6" i="6"/>
  <c r="UD6" i="6"/>
  <c r="UB6" i="6"/>
  <c r="UA6" i="6"/>
  <c r="TV6" i="6"/>
  <c r="TT6" i="6"/>
  <c r="TP6" i="6"/>
  <c r="TO6" i="6"/>
  <c r="TJ6" i="6"/>
  <c r="TI6" i="6"/>
  <c r="TH6" i="6"/>
  <c r="TF6" i="6"/>
  <c r="TD6" i="6"/>
  <c r="TB6" i="6"/>
  <c r="SZ6" i="6"/>
  <c r="SX6" i="6"/>
  <c r="SV6" i="6"/>
  <c r="ST6" i="6"/>
  <c r="SR6" i="6"/>
  <c r="SP6" i="6"/>
  <c r="SN6" i="6"/>
  <c r="SM6" i="6"/>
  <c r="SL6" i="6"/>
  <c r="SK6" i="6"/>
  <c r="SH6" i="6"/>
  <c r="SF6" i="6"/>
  <c r="SD6" i="6"/>
  <c r="SC6" i="6"/>
  <c r="RZ6" i="6"/>
  <c r="RX6" i="6"/>
  <c r="RV6" i="6"/>
  <c r="RT6" i="6"/>
  <c r="RR6" i="6"/>
  <c r="RQ6" i="6"/>
  <c r="RP6" i="6"/>
  <c r="RO6" i="6"/>
  <c r="RL6" i="6"/>
  <c r="RJ6" i="6"/>
  <c r="RH6" i="6"/>
  <c r="RG6" i="6"/>
  <c r="RD6" i="6"/>
  <c r="RB6" i="6"/>
  <c r="QZ6" i="6"/>
  <c r="QX6" i="6"/>
  <c r="QV6" i="6"/>
  <c r="QU6" i="6"/>
  <c r="QT6" i="6"/>
  <c r="QS6" i="6"/>
  <c r="QP6" i="6"/>
  <c r="QO6" i="6"/>
  <c r="QL6" i="6"/>
  <c r="QK6" i="6"/>
  <c r="QH6" i="6"/>
  <c r="QF6" i="6"/>
  <c r="QD6" i="6"/>
  <c r="QC6" i="6"/>
  <c r="PZ6" i="6"/>
  <c r="PY6" i="6"/>
  <c r="PX6" i="6"/>
  <c r="PW6" i="6"/>
  <c r="PT6" i="6"/>
  <c r="PS6" i="6"/>
  <c r="PQ6" i="6"/>
  <c r="PO6" i="6"/>
  <c r="PL6" i="6"/>
  <c r="PJ6" i="6"/>
  <c r="PH6" i="6"/>
  <c r="PG6" i="6"/>
  <c r="PE6" i="6"/>
  <c r="PC6" i="6"/>
  <c r="PB6" i="6"/>
  <c r="PA6" i="6"/>
  <c r="OY6" i="6"/>
  <c r="OW6" i="6"/>
  <c r="OU6" i="6"/>
  <c r="OS6" i="6"/>
  <c r="OP6" i="6"/>
  <c r="ON6" i="6"/>
  <c r="OL6" i="6"/>
  <c r="OK6" i="6"/>
  <c r="OI6" i="6"/>
  <c r="OG6" i="6"/>
  <c r="OF6" i="6"/>
  <c r="OE6" i="6"/>
  <c r="OC6" i="6"/>
  <c r="OA6" i="6"/>
  <c r="NY6" i="6"/>
  <c r="NW6" i="6"/>
  <c r="NU6" i="6"/>
  <c r="NR6" i="6"/>
  <c r="NP6" i="6"/>
  <c r="NO6" i="6"/>
  <c r="NM6" i="6"/>
  <c r="NK6" i="6"/>
  <c r="NJ6" i="6"/>
  <c r="NI6" i="6"/>
  <c r="NG6" i="6"/>
  <c r="NE6" i="6"/>
  <c r="NC6" i="6"/>
  <c r="NA6" i="6"/>
  <c r="MY6" i="6"/>
  <c r="MW6" i="6"/>
  <c r="MT6" i="6"/>
  <c r="MS6" i="6"/>
  <c r="MQ6" i="6"/>
  <c r="MO6" i="6"/>
  <c r="MN6" i="6"/>
  <c r="MM6" i="6"/>
  <c r="MK6" i="6"/>
  <c r="MI6" i="6"/>
  <c r="MG6" i="6"/>
  <c r="ME6" i="6"/>
  <c r="MC6" i="6"/>
  <c r="MA6" i="6"/>
  <c r="LX6" i="6"/>
  <c r="LW6" i="6"/>
  <c r="LU6" i="6"/>
  <c r="LS6" i="6"/>
  <c r="LR6" i="6"/>
  <c r="LQ6" i="6"/>
  <c r="LO6" i="6"/>
  <c r="LM6" i="6"/>
  <c r="LK6" i="6"/>
  <c r="LI6" i="6"/>
  <c r="LG6" i="6"/>
  <c r="LE6" i="6"/>
  <c r="LC6" i="6"/>
  <c r="LA6" i="6"/>
  <c r="KY6" i="6"/>
  <c r="KW6" i="6"/>
  <c r="KV6" i="6"/>
  <c r="KU6" i="6"/>
  <c r="KS6" i="6"/>
  <c r="KQ6" i="6"/>
  <c r="KO6" i="6"/>
  <c r="KM6" i="6"/>
  <c r="KK6" i="6"/>
  <c r="KI6" i="6"/>
  <c r="KG6" i="6"/>
  <c r="KE6" i="6"/>
  <c r="KC6" i="6"/>
  <c r="KA6" i="6"/>
  <c r="JZ6" i="6"/>
  <c r="JY6" i="6"/>
  <c r="JW6" i="6"/>
  <c r="JU6" i="6"/>
  <c r="JS6" i="6"/>
  <c r="JQ6" i="6"/>
  <c r="JO6" i="6"/>
  <c r="JM6" i="6"/>
  <c r="JK6" i="6"/>
  <c r="JI6" i="6"/>
  <c r="JG6" i="6"/>
  <c r="JE6" i="6"/>
  <c r="JD6" i="6"/>
  <c r="JC6" i="6"/>
  <c r="JA6" i="6"/>
  <c r="IY6" i="6"/>
  <c r="IW6" i="6"/>
  <c r="IU6" i="6"/>
  <c r="IS6" i="6"/>
  <c r="IQ6" i="6"/>
  <c r="IO6" i="6"/>
  <c r="IM6" i="6"/>
  <c r="IK6" i="6"/>
  <c r="II6" i="6"/>
  <c r="IH6" i="6"/>
  <c r="IG6" i="6"/>
  <c r="IE6" i="6"/>
  <c r="IC6" i="6"/>
  <c r="IA6" i="6"/>
  <c r="HY6" i="6"/>
  <c r="HW6" i="6"/>
  <c r="HU6" i="6"/>
  <c r="HS6" i="6"/>
  <c r="HQ6" i="6"/>
  <c r="HO6" i="6"/>
  <c r="HM6" i="6"/>
  <c r="HL6" i="6"/>
  <c r="HK6" i="6"/>
  <c r="HI6" i="6"/>
  <c r="HG6" i="6"/>
  <c r="HE6" i="6"/>
  <c r="HC6" i="6"/>
  <c r="HA6" i="6"/>
  <c r="GY6" i="6"/>
  <c r="GW6" i="6"/>
  <c r="GU6" i="6"/>
  <c r="GS6" i="6"/>
  <c r="GQ6" i="6"/>
  <c r="GP6" i="6"/>
  <c r="GO6" i="6"/>
  <c r="GM6" i="6"/>
  <c r="GK6" i="6"/>
  <c r="GI6" i="6"/>
  <c r="GG6" i="6"/>
  <c r="GE6" i="6"/>
  <c r="GC6" i="6"/>
  <c r="GA6" i="6"/>
  <c r="FY6" i="6"/>
  <c r="FW6" i="6"/>
  <c r="FU6" i="6"/>
  <c r="FT6" i="6"/>
  <c r="FS6" i="6"/>
  <c r="FQ6" i="6"/>
  <c r="FO6" i="6"/>
  <c r="FM6" i="6"/>
  <c r="FK6" i="6"/>
  <c r="FI6" i="6"/>
  <c r="FG6" i="6"/>
  <c r="FE6" i="6"/>
  <c r="FC6" i="6"/>
  <c r="FA6" i="6"/>
  <c r="EY6" i="6"/>
  <c r="EX6" i="6"/>
  <c r="EW6" i="6"/>
  <c r="EU6" i="6"/>
  <c r="ES6" i="6"/>
  <c r="EQ6" i="6"/>
  <c r="EO6" i="6"/>
  <c r="EM6" i="6"/>
  <c r="EK6" i="6"/>
  <c r="EI6" i="6"/>
  <c r="EG6" i="6"/>
  <c r="EE6" i="6"/>
  <c r="EC6" i="6"/>
  <c r="EB6" i="6"/>
  <c r="EA6" i="6"/>
  <c r="DY6" i="6"/>
  <c r="DW6" i="6"/>
  <c r="DU6" i="6"/>
  <c r="DS6" i="6"/>
  <c r="DQ6" i="6"/>
  <c r="DO6" i="6"/>
  <c r="DM6" i="6"/>
  <c r="DK6" i="6"/>
  <c r="DI6" i="6"/>
  <c r="DG6" i="6"/>
  <c r="DF6" i="6"/>
  <c r="DE6" i="6"/>
  <c r="DC6" i="6"/>
  <c r="DA6" i="6"/>
  <c r="CY6" i="6"/>
  <c r="CW6" i="6"/>
  <c r="CU6" i="6"/>
  <c r="CS6" i="6"/>
  <c r="CQ6" i="6"/>
  <c r="CO6" i="6"/>
  <c r="CM6" i="6"/>
  <c r="CK6" i="6"/>
  <c r="CJ6" i="6"/>
  <c r="CI6" i="6"/>
  <c r="CG6" i="6"/>
  <c r="CE6" i="6"/>
  <c r="CC6" i="6"/>
  <c r="CA6" i="6"/>
  <c r="BY6" i="6"/>
  <c r="BW6" i="6"/>
  <c r="BU6" i="6"/>
  <c r="BS6" i="6"/>
  <c r="BQ6" i="6"/>
  <c r="BO6" i="6"/>
  <c r="BN6" i="6"/>
  <c r="BM6" i="6"/>
  <c r="BK6" i="6"/>
  <c r="BI6" i="6"/>
  <c r="BG6" i="6"/>
  <c r="BE6" i="6"/>
  <c r="BC6" i="6"/>
  <c r="BA6" i="6"/>
  <c r="AY6" i="6"/>
  <c r="AW6" i="6"/>
  <c r="AU6" i="6"/>
  <c r="AS6" i="6"/>
  <c r="AR6" i="6"/>
  <c r="AQ6" i="6"/>
  <c r="AO6" i="6"/>
  <c r="AM6" i="6"/>
  <c r="AK6" i="6"/>
  <c r="AI6" i="6"/>
  <c r="AG6" i="6"/>
  <c r="AE6" i="6"/>
  <c r="AC6" i="6"/>
  <c r="AA6" i="6"/>
  <c r="Y6" i="6"/>
  <c r="W6" i="6"/>
  <c r="V6" i="6"/>
  <c r="U6" i="6"/>
  <c r="S6" i="6"/>
  <c r="Q6" i="6"/>
  <c r="O6" i="6"/>
  <c r="M6" i="6"/>
  <c r="K6" i="6"/>
  <c r="I6" i="6"/>
  <c r="G6" i="6"/>
  <c r="E6" i="6"/>
  <c r="C6" i="6"/>
  <c r="VW5" i="6"/>
  <c r="VV5" i="6"/>
  <c r="VT5" i="6"/>
  <c r="VS5" i="6"/>
  <c r="VO5" i="6"/>
  <c r="VL5" i="6"/>
  <c r="VK5" i="6"/>
  <c r="VH5" i="6"/>
  <c r="VG5" i="6"/>
  <c r="VB5" i="6"/>
  <c r="VA5" i="6"/>
  <c r="UZ5" i="6"/>
  <c r="UX5" i="6"/>
  <c r="UV5" i="6"/>
  <c r="UR5" i="6"/>
  <c r="UP5" i="6"/>
  <c r="UL5" i="6"/>
  <c r="UK5" i="6"/>
  <c r="UF5" i="6"/>
  <c r="UE5" i="6"/>
  <c r="UD5" i="6"/>
  <c r="UB5" i="6"/>
  <c r="UA5" i="6"/>
  <c r="TV5" i="6"/>
  <c r="TT5" i="6"/>
  <c r="TP5" i="6"/>
  <c r="TO5" i="6"/>
  <c r="TJ5" i="6"/>
  <c r="TI5" i="6"/>
  <c r="TH5" i="6"/>
  <c r="TF5" i="6"/>
  <c r="TD5" i="6"/>
  <c r="TB5" i="6"/>
  <c r="SZ5" i="6"/>
  <c r="SX5" i="6"/>
  <c r="SV5" i="6"/>
  <c r="ST5" i="6"/>
  <c r="SR5" i="6"/>
  <c r="SP5" i="6"/>
  <c r="SN5" i="6"/>
  <c r="SM5" i="6"/>
  <c r="SL5" i="6"/>
  <c r="SK5" i="6"/>
  <c r="SH5" i="6"/>
  <c r="SF5" i="6"/>
  <c r="SD5" i="6"/>
  <c r="SC5" i="6"/>
  <c r="RZ5" i="6"/>
  <c r="RX5" i="6"/>
  <c r="RV5" i="6"/>
  <c r="RT5" i="6"/>
  <c r="RR5" i="6"/>
  <c r="RQ5" i="6"/>
  <c r="RP5" i="6"/>
  <c r="RO5" i="6"/>
  <c r="RL5" i="6"/>
  <c r="RJ5" i="6"/>
  <c r="RH5" i="6"/>
  <c r="RG5" i="6"/>
  <c r="RD5" i="6"/>
  <c r="RB5" i="6"/>
  <c r="QZ5" i="6"/>
  <c r="QX5" i="6"/>
  <c r="QV5" i="6"/>
  <c r="QU5" i="6"/>
  <c r="QT5" i="6"/>
  <c r="QS5" i="6"/>
  <c r="QP5" i="6"/>
  <c r="QO5" i="6"/>
  <c r="QL5" i="6"/>
  <c r="QK5" i="6"/>
  <c r="QH5" i="6"/>
  <c r="QF5" i="6"/>
  <c r="QD5" i="6"/>
  <c r="QC5" i="6"/>
  <c r="PZ5" i="6"/>
  <c r="PY5" i="6"/>
  <c r="PX5" i="6"/>
  <c r="PW5" i="6"/>
  <c r="PT5" i="6"/>
  <c r="PS5" i="6"/>
  <c r="PQ5" i="6"/>
  <c r="PO5" i="6"/>
  <c r="PL5" i="6"/>
  <c r="PJ5" i="6"/>
  <c r="PH5" i="6"/>
  <c r="PG5" i="6"/>
  <c r="PE5" i="6"/>
  <c r="PC5" i="6"/>
  <c r="PB5" i="6"/>
  <c r="PA5" i="6"/>
  <c r="OY5" i="6"/>
  <c r="OW5" i="6"/>
  <c r="OU5" i="6"/>
  <c r="OS5" i="6"/>
  <c r="OP5" i="6"/>
  <c r="ON5" i="6"/>
  <c r="OL5" i="6"/>
  <c r="OK5" i="6"/>
  <c r="OI5" i="6"/>
  <c r="OG5" i="6"/>
  <c r="OF5" i="6"/>
  <c r="OE5" i="6"/>
  <c r="OC5" i="6"/>
  <c r="OA5" i="6"/>
  <c r="NY5" i="6"/>
  <c r="NW5" i="6"/>
  <c r="NU5" i="6"/>
  <c r="NR5" i="6"/>
  <c r="NP5" i="6"/>
  <c r="NO5" i="6"/>
  <c r="NM5" i="6"/>
  <c r="NK5" i="6"/>
  <c r="NJ5" i="6"/>
  <c r="NI5" i="6"/>
  <c r="NG5" i="6"/>
  <c r="NE5" i="6"/>
  <c r="NC5" i="6"/>
  <c r="NA5" i="6"/>
  <c r="MY5" i="6"/>
  <c r="MW5" i="6"/>
  <c r="MT5" i="6"/>
  <c r="MS5" i="6"/>
  <c r="MQ5" i="6"/>
  <c r="MO5" i="6"/>
  <c r="MN5" i="6"/>
  <c r="MM5" i="6"/>
  <c r="MK5" i="6"/>
  <c r="MI5" i="6"/>
  <c r="MG5" i="6"/>
  <c r="ME5" i="6"/>
  <c r="MC5" i="6"/>
  <c r="MA5" i="6"/>
  <c r="LX5" i="6"/>
  <c r="LW5" i="6"/>
  <c r="LU5" i="6"/>
  <c r="LS5" i="6"/>
  <c r="LR5" i="6"/>
  <c r="LQ5" i="6"/>
  <c r="LO5" i="6"/>
  <c r="LM5" i="6"/>
  <c r="LK5" i="6"/>
  <c r="LI5" i="6"/>
  <c r="LG5" i="6"/>
  <c r="LE5" i="6"/>
  <c r="LC5" i="6"/>
  <c r="LA5" i="6"/>
  <c r="KY5" i="6"/>
  <c r="KW5" i="6"/>
  <c r="KV5" i="6"/>
  <c r="KU5" i="6"/>
  <c r="KS5" i="6"/>
  <c r="KQ5" i="6"/>
  <c r="KO5" i="6"/>
  <c r="KM5" i="6"/>
  <c r="KK5" i="6"/>
  <c r="KI5" i="6"/>
  <c r="KG5" i="6"/>
  <c r="KE5" i="6"/>
  <c r="KC5" i="6"/>
  <c r="KA5" i="6"/>
  <c r="JZ5" i="6"/>
  <c r="JY5" i="6"/>
  <c r="JW5" i="6"/>
  <c r="JU5" i="6"/>
  <c r="JS5" i="6"/>
  <c r="JQ5" i="6"/>
  <c r="JO5" i="6"/>
  <c r="JM5" i="6"/>
  <c r="JK5" i="6"/>
  <c r="JI5" i="6"/>
  <c r="JG5" i="6"/>
  <c r="JE5" i="6"/>
  <c r="JD5" i="6"/>
  <c r="JC5" i="6"/>
  <c r="JA5" i="6"/>
  <c r="IY5" i="6"/>
  <c r="IW5" i="6"/>
  <c r="IU5" i="6"/>
  <c r="IS5" i="6"/>
  <c r="IQ5" i="6"/>
  <c r="IO5" i="6"/>
  <c r="IM5" i="6"/>
  <c r="IK5" i="6"/>
  <c r="II5" i="6"/>
  <c r="IH5" i="6"/>
  <c r="IG5" i="6"/>
  <c r="IE5" i="6"/>
  <c r="IC5" i="6"/>
  <c r="IA5" i="6"/>
  <c r="HY5" i="6"/>
  <c r="HW5" i="6"/>
  <c r="HU5" i="6"/>
  <c r="HS5" i="6"/>
  <c r="HQ5" i="6"/>
  <c r="HO5" i="6"/>
  <c r="HM5" i="6"/>
  <c r="HL5" i="6"/>
  <c r="HK5" i="6"/>
  <c r="HI5" i="6"/>
  <c r="HG5" i="6"/>
  <c r="HE5" i="6"/>
  <c r="HC5" i="6"/>
  <c r="HA5" i="6"/>
  <c r="GY5" i="6"/>
  <c r="GW5" i="6"/>
  <c r="GU5" i="6"/>
  <c r="GS5" i="6"/>
  <c r="GQ5" i="6"/>
  <c r="GP5" i="6"/>
  <c r="GO5" i="6"/>
  <c r="GM5" i="6"/>
  <c r="GK5" i="6"/>
  <c r="GI5" i="6"/>
  <c r="GG5" i="6"/>
  <c r="GE5" i="6"/>
  <c r="GC5" i="6"/>
  <c r="GA5" i="6"/>
  <c r="FY5" i="6"/>
  <c r="FW5" i="6"/>
  <c r="FU5" i="6"/>
  <c r="FT5" i="6"/>
  <c r="FS5" i="6"/>
  <c r="FQ5" i="6"/>
  <c r="FO5" i="6"/>
  <c r="FM5" i="6"/>
  <c r="FK5" i="6"/>
  <c r="FI5" i="6"/>
  <c r="FG5" i="6"/>
  <c r="FE5" i="6"/>
  <c r="FC5" i="6"/>
  <c r="FA5" i="6"/>
  <c r="EY5" i="6"/>
  <c r="EX5" i="6"/>
  <c r="EW5" i="6"/>
  <c r="EU5" i="6"/>
  <c r="ES5" i="6"/>
  <c r="EQ5" i="6"/>
  <c r="EO5" i="6"/>
  <c r="EM5" i="6"/>
  <c r="EK5" i="6"/>
  <c r="EI5" i="6"/>
  <c r="EG5" i="6"/>
  <c r="EE5" i="6"/>
  <c r="EC5" i="6"/>
  <c r="EB5" i="6"/>
  <c r="EA5" i="6"/>
  <c r="DY5" i="6"/>
  <c r="DW5" i="6"/>
  <c r="DU5" i="6"/>
  <c r="DS5" i="6"/>
  <c r="DQ5" i="6"/>
  <c r="DO5" i="6"/>
  <c r="DM5" i="6"/>
  <c r="DK5" i="6"/>
  <c r="DI5" i="6"/>
  <c r="DG5" i="6"/>
  <c r="DF5" i="6"/>
  <c r="DE5" i="6"/>
  <c r="DC5" i="6"/>
  <c r="DA5" i="6"/>
  <c r="CY5" i="6"/>
  <c r="CW5" i="6"/>
  <c r="CU5" i="6"/>
  <c r="CS5" i="6"/>
  <c r="CQ5" i="6"/>
  <c r="CO5" i="6"/>
  <c r="CM5" i="6"/>
  <c r="CK5" i="6"/>
  <c r="CJ5" i="6"/>
  <c r="CI5" i="6"/>
  <c r="CG5" i="6"/>
  <c r="CE5" i="6"/>
  <c r="CC5" i="6"/>
  <c r="CA5" i="6"/>
  <c r="BY5" i="6"/>
  <c r="BW5" i="6"/>
  <c r="BU5" i="6"/>
  <c r="BS5" i="6"/>
  <c r="BQ5" i="6"/>
  <c r="BO5" i="6"/>
  <c r="BN5" i="6"/>
  <c r="BM5" i="6"/>
  <c r="BK5" i="6"/>
  <c r="BI5" i="6"/>
  <c r="BG5" i="6"/>
  <c r="BE5" i="6"/>
  <c r="BC5" i="6"/>
  <c r="BA5" i="6"/>
  <c r="AY5" i="6"/>
  <c r="AW5" i="6"/>
  <c r="AU5" i="6"/>
  <c r="AS5" i="6"/>
  <c r="AR5" i="6"/>
  <c r="AQ5" i="6"/>
  <c r="AO5" i="6"/>
  <c r="AM5" i="6"/>
  <c r="AK5" i="6"/>
  <c r="AI5" i="6"/>
  <c r="AG5" i="6"/>
  <c r="AE5" i="6"/>
  <c r="AC5" i="6"/>
  <c r="AA5" i="6"/>
  <c r="Y5" i="6"/>
  <c r="W5" i="6"/>
  <c r="V5" i="6"/>
  <c r="U5" i="6"/>
  <c r="S5" i="6"/>
  <c r="Q5" i="6"/>
  <c r="O5" i="6"/>
  <c r="M5" i="6"/>
  <c r="K5" i="6"/>
  <c r="I5" i="6"/>
  <c r="G5" i="6"/>
  <c r="E5" i="6"/>
  <c r="C5" i="6"/>
  <c r="VW4" i="6"/>
  <c r="VV4" i="6"/>
  <c r="VT4" i="6"/>
  <c r="VS4" i="6"/>
  <c r="VQ4" i="6"/>
  <c r="VO4" i="6"/>
  <c r="VL4" i="6"/>
  <c r="VK4" i="6"/>
  <c r="VH4" i="6"/>
  <c r="VG4" i="6"/>
  <c r="VB4" i="6"/>
  <c r="VA4" i="6"/>
  <c r="UZ4" i="6"/>
  <c r="UX4" i="6"/>
  <c r="UV4" i="6"/>
  <c r="UU4" i="6"/>
  <c r="UR4" i="6"/>
  <c r="UP4" i="6"/>
  <c r="UL4" i="6"/>
  <c r="UK4" i="6"/>
  <c r="UF4" i="6"/>
  <c r="UE4" i="6"/>
  <c r="UD4" i="6"/>
  <c r="UB4" i="6"/>
  <c r="UA4" i="6"/>
  <c r="TY4" i="6"/>
  <c r="TV4" i="6"/>
  <c r="TT4" i="6"/>
  <c r="TP4" i="6"/>
  <c r="TO4" i="6"/>
  <c r="TJ4" i="6"/>
  <c r="TI4" i="6"/>
  <c r="TH4" i="6"/>
  <c r="TF4" i="6"/>
  <c r="TD4" i="6"/>
  <c r="TB4" i="6"/>
  <c r="SZ4" i="6"/>
  <c r="SX4" i="6"/>
  <c r="SV4" i="6"/>
  <c r="ST4" i="6"/>
  <c r="SR4" i="6"/>
  <c r="SP4" i="6"/>
  <c r="SN4" i="6"/>
  <c r="SM4" i="6"/>
  <c r="SL4" i="6"/>
  <c r="SK4" i="6"/>
  <c r="SH4" i="6"/>
  <c r="SF4" i="6"/>
  <c r="SD4" i="6"/>
  <c r="SC4" i="6"/>
  <c r="RZ4" i="6"/>
  <c r="RX4" i="6"/>
  <c r="RV4" i="6"/>
  <c r="RT4" i="6"/>
  <c r="RR4" i="6"/>
  <c r="RQ4" i="6"/>
  <c r="RP4" i="6"/>
  <c r="RO4" i="6"/>
  <c r="RL4" i="6"/>
  <c r="RJ4" i="6"/>
  <c r="RH4" i="6"/>
  <c r="RG4" i="6"/>
  <c r="RD4" i="6"/>
  <c r="RB4" i="6"/>
  <c r="QZ4" i="6"/>
  <c r="QX4" i="6"/>
  <c r="QV4" i="6"/>
  <c r="QU4" i="6"/>
  <c r="QT4" i="6"/>
  <c r="QS4" i="6"/>
  <c r="QP4" i="6"/>
  <c r="QO4" i="6"/>
  <c r="QL4" i="6"/>
  <c r="QK4" i="6"/>
  <c r="QH4" i="6"/>
  <c r="QF4" i="6"/>
  <c r="QD4" i="6"/>
  <c r="QC4" i="6"/>
  <c r="PZ4" i="6"/>
  <c r="PY4" i="6"/>
  <c r="PX4" i="6"/>
  <c r="PW4" i="6"/>
  <c r="PT4" i="6"/>
  <c r="PS4" i="6"/>
  <c r="PQ4" i="6"/>
  <c r="PO4" i="6"/>
  <c r="PL4" i="6"/>
  <c r="PJ4" i="6"/>
  <c r="PH4" i="6"/>
  <c r="PG4" i="6"/>
  <c r="PE4" i="6"/>
  <c r="PC4" i="6"/>
  <c r="PB4" i="6"/>
  <c r="PA4" i="6"/>
  <c r="OY4" i="6"/>
  <c r="OW4" i="6"/>
  <c r="OU4" i="6"/>
  <c r="OS4" i="6"/>
  <c r="OP4" i="6"/>
  <c r="ON4" i="6"/>
  <c r="OL4" i="6"/>
  <c r="OK4" i="6"/>
  <c r="OI4" i="6"/>
  <c r="OG4" i="6"/>
  <c r="OF4" i="6"/>
  <c r="OE4" i="6"/>
  <c r="OC4" i="6"/>
  <c r="OA4" i="6"/>
  <c r="NY4" i="6"/>
  <c r="NW4" i="6"/>
  <c r="NU4" i="6"/>
  <c r="NR4" i="6"/>
  <c r="NP4" i="6"/>
  <c r="NO4" i="6"/>
  <c r="NM4" i="6"/>
  <c r="NK4" i="6"/>
  <c r="NJ4" i="6"/>
  <c r="NI4" i="6"/>
  <c r="NG4" i="6"/>
  <c r="NE4" i="6"/>
  <c r="NC4" i="6"/>
  <c r="NA4" i="6"/>
  <c r="MY4" i="6"/>
  <c r="MW4" i="6"/>
  <c r="MT4" i="6"/>
  <c r="MS4" i="6"/>
  <c r="MQ4" i="6"/>
  <c r="MO4" i="6"/>
  <c r="MN4" i="6"/>
  <c r="MM4" i="6"/>
  <c r="MK4" i="6"/>
  <c r="MI4" i="6"/>
  <c r="MG4" i="6"/>
  <c r="ME4" i="6"/>
  <c r="MC4" i="6"/>
  <c r="MA4" i="6"/>
  <c r="LX4" i="6"/>
  <c r="LW4" i="6"/>
  <c r="LU4" i="6"/>
  <c r="LS4" i="6"/>
  <c r="LR4" i="6"/>
  <c r="LQ4" i="6"/>
  <c r="LO4" i="6"/>
  <c r="LM4" i="6"/>
  <c r="LK4" i="6"/>
  <c r="LI4" i="6"/>
  <c r="LG4" i="6"/>
  <c r="LE4" i="6"/>
  <c r="LC4" i="6"/>
  <c r="LA4" i="6"/>
  <c r="KY4" i="6"/>
  <c r="KW4" i="6"/>
  <c r="KV4" i="6"/>
  <c r="KU4" i="6"/>
  <c r="KS4" i="6"/>
  <c r="KQ4" i="6"/>
  <c r="KO4" i="6"/>
  <c r="KM4" i="6"/>
  <c r="KK4" i="6"/>
  <c r="KI4" i="6"/>
  <c r="KG4" i="6"/>
  <c r="KE4" i="6"/>
  <c r="KC4" i="6"/>
  <c r="KA4" i="6"/>
  <c r="JZ4" i="6"/>
  <c r="JY4" i="6"/>
  <c r="JW4" i="6"/>
  <c r="JU4" i="6"/>
  <c r="JS4" i="6"/>
  <c r="JQ4" i="6"/>
  <c r="JO4" i="6"/>
  <c r="JM4" i="6"/>
  <c r="JK4" i="6"/>
  <c r="JI4" i="6"/>
  <c r="JG4" i="6"/>
  <c r="JE4" i="6"/>
  <c r="JD4" i="6"/>
  <c r="JC4" i="6"/>
  <c r="JA4" i="6"/>
  <c r="IY4" i="6"/>
  <c r="IW4" i="6"/>
  <c r="IU4" i="6"/>
  <c r="IS4" i="6"/>
  <c r="IQ4" i="6"/>
  <c r="IO4" i="6"/>
  <c r="IM4" i="6"/>
  <c r="IK4" i="6"/>
  <c r="II4" i="6"/>
  <c r="IH4" i="6"/>
  <c r="IG4" i="6"/>
  <c r="IE4" i="6"/>
  <c r="IC4" i="6"/>
  <c r="IA4" i="6"/>
  <c r="HY4" i="6"/>
  <c r="HW4" i="6"/>
  <c r="HU4" i="6"/>
  <c r="HS4" i="6"/>
  <c r="HQ4" i="6"/>
  <c r="HO4" i="6"/>
  <c r="HM4" i="6"/>
  <c r="HL4" i="6"/>
  <c r="HK4" i="6"/>
  <c r="HI4" i="6"/>
  <c r="HG4" i="6"/>
  <c r="HE4" i="6"/>
  <c r="HC4" i="6"/>
  <c r="HA4" i="6"/>
  <c r="GY4" i="6"/>
  <c r="GW4" i="6"/>
  <c r="GU4" i="6"/>
  <c r="GS4" i="6"/>
  <c r="GQ4" i="6"/>
  <c r="GP4" i="6"/>
  <c r="GO4" i="6"/>
  <c r="GM4" i="6"/>
  <c r="GK4" i="6"/>
  <c r="GI4" i="6"/>
  <c r="GG4" i="6"/>
  <c r="GE4" i="6"/>
  <c r="GC4" i="6"/>
  <c r="GA4" i="6"/>
  <c r="FY4" i="6"/>
  <c r="FW4" i="6"/>
  <c r="FU4" i="6"/>
  <c r="FT4" i="6"/>
  <c r="FS4" i="6"/>
  <c r="FQ4" i="6"/>
  <c r="FO4" i="6"/>
  <c r="FM4" i="6"/>
  <c r="FK4" i="6"/>
  <c r="FI4" i="6"/>
  <c r="FG4" i="6"/>
  <c r="FE4" i="6"/>
  <c r="FC4" i="6"/>
  <c r="FA4" i="6"/>
  <c r="EY4" i="6"/>
  <c r="EX4" i="6"/>
  <c r="EW4" i="6"/>
  <c r="EU4" i="6"/>
  <c r="ES4" i="6"/>
  <c r="EQ4" i="6"/>
  <c r="EO4" i="6"/>
  <c r="EM4" i="6"/>
  <c r="EK4" i="6"/>
  <c r="EI4" i="6"/>
  <c r="EG4" i="6"/>
  <c r="EE4" i="6"/>
  <c r="EC4" i="6"/>
  <c r="EB4" i="6"/>
  <c r="EA4" i="6"/>
  <c r="DY4" i="6"/>
  <c r="DW4" i="6"/>
  <c r="DU4" i="6"/>
  <c r="DS4" i="6"/>
  <c r="DQ4" i="6"/>
  <c r="DO4" i="6"/>
  <c r="DM4" i="6"/>
  <c r="DK4" i="6"/>
  <c r="DI4" i="6"/>
  <c r="DG4" i="6"/>
  <c r="DF4" i="6"/>
  <c r="DE4" i="6"/>
  <c r="DC4" i="6"/>
  <c r="DA4" i="6"/>
  <c r="CY4" i="6"/>
  <c r="CW4" i="6"/>
  <c r="CU4" i="6"/>
  <c r="CS4" i="6"/>
  <c r="CQ4" i="6"/>
  <c r="CO4" i="6"/>
  <c r="CM4" i="6"/>
  <c r="CK4" i="6"/>
  <c r="CJ4" i="6"/>
  <c r="CI4" i="6"/>
  <c r="CG4" i="6"/>
  <c r="CE4" i="6"/>
  <c r="CC4" i="6"/>
  <c r="CA4" i="6"/>
  <c r="BY4" i="6"/>
  <c r="BW4" i="6"/>
  <c r="BU4" i="6"/>
  <c r="BS4" i="6"/>
  <c r="BQ4" i="6"/>
  <c r="BO4" i="6"/>
  <c r="BN4" i="6"/>
  <c r="BM4" i="6"/>
  <c r="BK4" i="6"/>
  <c r="BI4" i="6"/>
  <c r="BG4" i="6"/>
  <c r="BE4" i="6"/>
  <c r="BC4" i="6"/>
  <c r="BA4" i="6"/>
  <c r="AY4" i="6"/>
  <c r="AW4" i="6"/>
  <c r="AU4" i="6"/>
  <c r="AS4" i="6"/>
  <c r="AR4" i="6"/>
  <c r="AQ4" i="6"/>
  <c r="AO4" i="6"/>
  <c r="AM4" i="6"/>
  <c r="AK4" i="6"/>
  <c r="AI4" i="6"/>
  <c r="AG4" i="6"/>
  <c r="AE4" i="6"/>
  <c r="AC4" i="6"/>
  <c r="AA4" i="6"/>
  <c r="Y4" i="6"/>
  <c r="W4" i="6"/>
  <c r="V4" i="6"/>
  <c r="U4" i="6"/>
  <c r="S4" i="6"/>
  <c r="Q4" i="6"/>
  <c r="O4" i="6"/>
  <c r="M4" i="6"/>
  <c r="K4" i="6"/>
  <c r="I4" i="6"/>
  <c r="G4" i="6"/>
  <c r="E4" i="6"/>
  <c r="C4" i="6"/>
  <c r="VW3" i="6"/>
  <c r="VV3" i="6"/>
  <c r="VT3" i="6"/>
  <c r="VS3" i="6"/>
  <c r="VQ3" i="6"/>
  <c r="VO3" i="6"/>
  <c r="VL3" i="6"/>
  <c r="VK3" i="6"/>
  <c r="VH3" i="6"/>
  <c r="VG3" i="6"/>
  <c r="VE3" i="6"/>
  <c r="VB3" i="6"/>
  <c r="VA3" i="6"/>
  <c r="UZ3" i="6"/>
  <c r="UX3" i="6"/>
  <c r="UV3" i="6"/>
  <c r="UU3" i="6"/>
  <c r="UR3" i="6"/>
  <c r="UP3" i="6"/>
  <c r="UL3" i="6"/>
  <c r="UK3" i="6"/>
  <c r="UI3" i="6"/>
  <c r="UF3" i="6"/>
  <c r="UE3" i="6"/>
  <c r="UD3" i="6"/>
  <c r="UB3" i="6"/>
  <c r="UA3" i="6"/>
  <c r="TY3" i="6"/>
  <c r="TV3" i="6"/>
  <c r="TT3" i="6"/>
  <c r="TP3" i="6"/>
  <c r="TO3" i="6"/>
  <c r="TM3" i="6"/>
  <c r="TJ3" i="6"/>
  <c r="TI3" i="6"/>
  <c r="TH3" i="6"/>
  <c r="TF3" i="6"/>
  <c r="TD3" i="6"/>
  <c r="TB3" i="6"/>
  <c r="SZ3" i="6"/>
  <c r="SX3" i="6"/>
  <c r="SV3" i="6"/>
  <c r="ST3" i="6"/>
  <c r="SR3" i="6"/>
  <c r="SP3" i="6"/>
  <c r="SN3" i="6"/>
  <c r="SM3" i="6"/>
  <c r="SL3" i="6"/>
  <c r="SK3" i="6"/>
  <c r="SH3" i="6"/>
  <c r="SF3" i="6"/>
  <c r="SD3" i="6"/>
  <c r="SC3" i="6"/>
  <c r="RZ3" i="6"/>
  <c r="RX3" i="6"/>
  <c r="RV3" i="6"/>
  <c r="RT3" i="6"/>
  <c r="RR3" i="6"/>
  <c r="RQ3" i="6"/>
  <c r="RP3" i="6"/>
  <c r="RO3" i="6"/>
  <c r="RL3" i="6"/>
  <c r="RJ3" i="6"/>
  <c r="RH3" i="6"/>
  <c r="RG3" i="6"/>
  <c r="RD3" i="6"/>
  <c r="RB3" i="6"/>
  <c r="QZ3" i="6"/>
  <c r="QX3" i="6"/>
  <c r="QV3" i="6"/>
  <c r="QU3" i="6"/>
  <c r="QT3" i="6"/>
  <c r="QS3" i="6"/>
  <c r="QP3" i="6"/>
  <c r="QO3" i="6"/>
  <c r="QL3" i="6"/>
  <c r="QK3" i="6"/>
  <c r="QH3" i="6"/>
  <c r="QF3" i="6"/>
  <c r="QD3" i="6"/>
  <c r="QC3" i="6"/>
  <c r="PZ3" i="6"/>
  <c r="PY3" i="6"/>
  <c r="PX3" i="6"/>
  <c r="PW3" i="6"/>
  <c r="PT3" i="6"/>
  <c r="PS3" i="6"/>
  <c r="PQ3" i="6"/>
  <c r="PO3" i="6"/>
  <c r="PL3" i="6"/>
  <c r="PJ3" i="6"/>
  <c r="PH3" i="6"/>
  <c r="PG3" i="6"/>
  <c r="PE3" i="6"/>
  <c r="PC3" i="6"/>
  <c r="PB3" i="6"/>
  <c r="PA3" i="6"/>
  <c r="OY3" i="6"/>
  <c r="OW3" i="6"/>
  <c r="OU3" i="6"/>
  <c r="OS3" i="6"/>
  <c r="OP3" i="6"/>
  <c r="ON3" i="6"/>
  <c r="OL3" i="6"/>
  <c r="OK3" i="6"/>
  <c r="OI3" i="6"/>
  <c r="OG3" i="6"/>
  <c r="OF3" i="6"/>
  <c r="OE3" i="6"/>
  <c r="OC3" i="6"/>
  <c r="OA3" i="6"/>
  <c r="NY3" i="6"/>
  <c r="NW3" i="6"/>
  <c r="NU3" i="6"/>
  <c r="NR3" i="6"/>
  <c r="NP3" i="6"/>
  <c r="NO3" i="6"/>
  <c r="NM3" i="6"/>
  <c r="NK3" i="6"/>
  <c r="NJ3" i="6"/>
  <c r="NI3" i="6"/>
  <c r="NG3" i="6"/>
  <c r="NE3" i="6"/>
  <c r="NC3" i="6"/>
  <c r="NA3" i="6"/>
  <c r="MY3" i="6"/>
  <c r="MW3" i="6"/>
  <c r="MT3" i="6"/>
  <c r="MS3" i="6"/>
  <c r="MQ3" i="6"/>
  <c r="MO3" i="6"/>
  <c r="MN3" i="6"/>
  <c r="MM3" i="6"/>
  <c r="MK3" i="6"/>
  <c r="MI3" i="6"/>
  <c r="MG3" i="6"/>
  <c r="ME3" i="6"/>
  <c r="MC3" i="6"/>
  <c r="MA3" i="6"/>
  <c r="LX3" i="6"/>
  <c r="LW3" i="6"/>
  <c r="LU3" i="6"/>
  <c r="LS3" i="6"/>
  <c r="LR3" i="6"/>
  <c r="LQ3" i="6"/>
  <c r="LO3" i="6"/>
  <c r="LM3" i="6"/>
  <c r="LK3" i="6"/>
  <c r="LI3" i="6"/>
  <c r="LG3" i="6"/>
  <c r="LE3" i="6"/>
  <c r="LC3" i="6"/>
  <c r="LA3" i="6"/>
  <c r="KY3" i="6"/>
  <c r="KW3" i="6"/>
  <c r="KV3" i="6"/>
  <c r="KU3" i="6"/>
  <c r="KS3" i="6"/>
  <c r="KQ3" i="6"/>
  <c r="KO3" i="6"/>
  <c r="KM3" i="6"/>
  <c r="KK3" i="6"/>
  <c r="KI3" i="6"/>
  <c r="KG3" i="6"/>
  <c r="KE3" i="6"/>
  <c r="KC3" i="6"/>
  <c r="KA3" i="6"/>
  <c r="JZ3" i="6"/>
  <c r="JY3" i="6"/>
  <c r="JW3" i="6"/>
  <c r="JU3" i="6"/>
  <c r="JS3" i="6"/>
  <c r="JQ3" i="6"/>
  <c r="JO3" i="6"/>
  <c r="JM3" i="6"/>
  <c r="JK3" i="6"/>
  <c r="JI3" i="6"/>
  <c r="JG3" i="6"/>
  <c r="JE3" i="6"/>
  <c r="JD3" i="6"/>
  <c r="JC3" i="6"/>
  <c r="JA3" i="6"/>
  <c r="IY3" i="6"/>
  <c r="IW3" i="6"/>
  <c r="IU3" i="6"/>
  <c r="IS3" i="6"/>
  <c r="IQ3" i="6"/>
  <c r="IO3" i="6"/>
  <c r="IM3" i="6"/>
  <c r="IK3" i="6"/>
  <c r="II3" i="6"/>
  <c r="IH3" i="6"/>
  <c r="IG3" i="6"/>
  <c r="IE3" i="6"/>
  <c r="IC3" i="6"/>
  <c r="IA3" i="6"/>
  <c r="HY3" i="6"/>
  <c r="HW3" i="6"/>
  <c r="HU3" i="6"/>
  <c r="HS3" i="6"/>
  <c r="HQ3" i="6"/>
  <c r="HO3" i="6"/>
  <c r="HM3" i="6"/>
  <c r="HL3" i="6"/>
  <c r="HK3" i="6"/>
  <c r="HI3" i="6"/>
  <c r="HG3" i="6"/>
  <c r="HE3" i="6"/>
  <c r="HC3" i="6"/>
  <c r="HA3" i="6"/>
  <c r="GY3" i="6"/>
  <c r="GW3" i="6"/>
  <c r="GU3" i="6"/>
  <c r="GS3" i="6"/>
  <c r="GQ3" i="6"/>
  <c r="GP3" i="6"/>
  <c r="GO3" i="6"/>
  <c r="GM3" i="6"/>
  <c r="GK3" i="6"/>
  <c r="GI3" i="6"/>
  <c r="GG3" i="6"/>
  <c r="GE3" i="6"/>
  <c r="GC3" i="6"/>
  <c r="GA3" i="6"/>
  <c r="FY3" i="6"/>
  <c r="FW3" i="6"/>
  <c r="FU3" i="6"/>
  <c r="FT3" i="6"/>
  <c r="FS3" i="6"/>
  <c r="FQ3" i="6"/>
  <c r="FO3" i="6"/>
  <c r="FM3" i="6"/>
  <c r="FK3" i="6"/>
  <c r="FI3" i="6"/>
  <c r="FG3" i="6"/>
  <c r="FE3" i="6"/>
  <c r="FC3" i="6"/>
  <c r="FA3" i="6"/>
  <c r="EY3" i="6"/>
  <c r="EX3" i="6"/>
  <c r="EW3" i="6"/>
  <c r="EU3" i="6"/>
  <c r="ES3" i="6"/>
  <c r="EQ3" i="6"/>
  <c r="EO3" i="6"/>
  <c r="EM3" i="6"/>
  <c r="EK3" i="6"/>
  <c r="EI3" i="6"/>
  <c r="EG3" i="6"/>
  <c r="EE3" i="6"/>
  <c r="EC3" i="6"/>
  <c r="EB3" i="6"/>
  <c r="EA3" i="6"/>
  <c r="DY3" i="6"/>
  <c r="DW3" i="6"/>
  <c r="DU3" i="6"/>
  <c r="DS3" i="6"/>
  <c r="DQ3" i="6"/>
  <c r="DO3" i="6"/>
  <c r="DM3" i="6"/>
  <c r="DK3" i="6"/>
  <c r="DI3" i="6"/>
  <c r="DG3" i="6"/>
  <c r="DF3" i="6"/>
  <c r="DE3" i="6"/>
  <c r="DC3" i="6"/>
  <c r="DA3" i="6"/>
  <c r="CY3" i="6"/>
  <c r="CW3" i="6"/>
  <c r="CU3" i="6"/>
  <c r="CS3" i="6"/>
  <c r="CQ3" i="6"/>
  <c r="CO3" i="6"/>
  <c r="CM3" i="6"/>
  <c r="CK3" i="6"/>
  <c r="CJ3" i="6"/>
  <c r="CI3" i="6"/>
  <c r="CG3" i="6"/>
  <c r="CE3" i="6"/>
  <c r="CC3" i="6"/>
  <c r="CA3" i="6"/>
  <c r="BY3" i="6"/>
  <c r="BW3" i="6"/>
  <c r="BU3" i="6"/>
  <c r="BS3" i="6"/>
  <c r="BQ3" i="6"/>
  <c r="BO3" i="6"/>
  <c r="BN3" i="6"/>
  <c r="BM3" i="6"/>
  <c r="BK3" i="6"/>
  <c r="BI3" i="6"/>
  <c r="BG3" i="6"/>
  <c r="BE3" i="6"/>
  <c r="BC3" i="6"/>
  <c r="BA3" i="6"/>
  <c r="AY3" i="6"/>
  <c r="AW3" i="6"/>
  <c r="AU3" i="6"/>
  <c r="AS3" i="6"/>
  <c r="AR3" i="6"/>
  <c r="AQ3" i="6"/>
  <c r="AO3" i="6"/>
  <c r="AM3" i="6"/>
  <c r="AK3" i="6"/>
  <c r="AI3" i="6"/>
  <c r="AG3" i="6"/>
  <c r="AE3" i="6"/>
  <c r="AC3" i="6"/>
  <c r="AA3" i="6"/>
  <c r="Y3" i="6"/>
  <c r="W3" i="6"/>
  <c r="V3" i="6"/>
  <c r="U3" i="6"/>
  <c r="S3" i="6"/>
  <c r="Q3" i="6"/>
  <c r="O3" i="6"/>
  <c r="M3" i="6"/>
  <c r="K3" i="6"/>
  <c r="I3" i="6"/>
  <c r="G3" i="6"/>
  <c r="E3" i="6"/>
  <c r="C3" i="6"/>
  <c r="I20" i="2"/>
  <c r="D20" i="2"/>
  <c r="C20" i="2"/>
  <c r="N8" i="2"/>
  <c r="B7" i="2"/>
  <c r="C7" i="2" s="1"/>
  <c r="D7" i="2" s="1"/>
  <c r="B4" i="2"/>
  <c r="V107" i="3"/>
  <c r="V106" i="3"/>
  <c r="U106" i="3"/>
  <c r="T106" i="3"/>
  <c r="S106" i="3"/>
  <c r="R106" i="3"/>
  <c r="Q106" i="3"/>
  <c r="P106" i="3"/>
  <c r="O106" i="3"/>
  <c r="N106" i="3"/>
  <c r="M106" i="3"/>
  <c r="L106" i="3"/>
  <c r="V104" i="3"/>
  <c r="U104" i="3"/>
  <c r="T104" i="3"/>
  <c r="S104" i="3"/>
  <c r="R104" i="3"/>
  <c r="Q104" i="3"/>
  <c r="P104" i="3"/>
  <c r="O104" i="3"/>
  <c r="N104" i="3"/>
  <c r="M104" i="3"/>
  <c r="L104" i="3"/>
  <c r="V103" i="3"/>
  <c r="U103" i="3"/>
  <c r="T103" i="3"/>
  <c r="S103" i="3"/>
  <c r="R103" i="3"/>
  <c r="Q103" i="3"/>
  <c r="P103" i="3"/>
  <c r="O103" i="3"/>
  <c r="N103" i="3"/>
  <c r="M103" i="3"/>
  <c r="L103" i="3"/>
  <c r="V102" i="3"/>
  <c r="U102" i="3"/>
  <c r="T102" i="3"/>
  <c r="S102" i="3"/>
  <c r="R102" i="3"/>
  <c r="Q102" i="3"/>
  <c r="P102" i="3"/>
  <c r="O102" i="3"/>
  <c r="N102" i="3"/>
  <c r="M102" i="3"/>
  <c r="L102" i="3"/>
  <c r="V101" i="3"/>
  <c r="U101" i="3"/>
  <c r="T101" i="3"/>
  <c r="S101" i="3"/>
  <c r="R101" i="3"/>
  <c r="Q101" i="3"/>
  <c r="P101" i="3"/>
  <c r="O101" i="3"/>
  <c r="N101" i="3"/>
  <c r="M101" i="3"/>
  <c r="L101" i="3"/>
  <c r="V100" i="3"/>
  <c r="U100" i="3"/>
  <c r="T100" i="3"/>
  <c r="S100" i="3"/>
  <c r="R100" i="3"/>
  <c r="Q100" i="3"/>
  <c r="P100" i="3"/>
  <c r="O100" i="3"/>
  <c r="N100" i="3"/>
  <c r="M100" i="3"/>
  <c r="L100" i="3"/>
  <c r="V99" i="3"/>
  <c r="U99" i="3"/>
  <c r="T99" i="3"/>
  <c r="S99" i="3"/>
  <c r="R99" i="3"/>
  <c r="Q99" i="3"/>
  <c r="P99" i="3"/>
  <c r="O99" i="3"/>
  <c r="N99" i="3"/>
  <c r="M99" i="3"/>
  <c r="L99" i="3"/>
  <c r="V98" i="3"/>
  <c r="U98" i="3"/>
  <c r="T98" i="3"/>
  <c r="S98" i="3"/>
  <c r="R98" i="3"/>
  <c r="Q98" i="3"/>
  <c r="P98" i="3"/>
  <c r="O98" i="3"/>
  <c r="N98" i="3"/>
  <c r="M98" i="3"/>
  <c r="L98" i="3"/>
  <c r="V97" i="3"/>
  <c r="U97" i="3"/>
  <c r="T97" i="3"/>
  <c r="S97" i="3"/>
  <c r="R97" i="3"/>
  <c r="Q97" i="3"/>
  <c r="P97" i="3"/>
  <c r="O97" i="3"/>
  <c r="N97" i="3"/>
  <c r="M97" i="3"/>
  <c r="L97" i="3"/>
  <c r="V96" i="3"/>
  <c r="U96" i="3"/>
  <c r="T96" i="3"/>
  <c r="S96" i="3"/>
  <c r="R96" i="3"/>
  <c r="Q96" i="3"/>
  <c r="P96" i="3"/>
  <c r="O96" i="3"/>
  <c r="N96" i="3"/>
  <c r="M96" i="3"/>
  <c r="L96" i="3"/>
  <c r="V95" i="3"/>
  <c r="U95" i="3"/>
  <c r="T95" i="3"/>
  <c r="S95" i="3"/>
  <c r="R95" i="3"/>
  <c r="Q95" i="3"/>
  <c r="P95" i="3"/>
  <c r="O95" i="3"/>
  <c r="N95" i="3"/>
  <c r="M95" i="3"/>
  <c r="L95" i="3"/>
  <c r="V94" i="3"/>
  <c r="U94" i="3"/>
  <c r="T94" i="3"/>
  <c r="S94" i="3"/>
  <c r="R94" i="3"/>
  <c r="Q94" i="3"/>
  <c r="P94" i="3"/>
  <c r="O94" i="3"/>
  <c r="N94" i="3"/>
  <c r="M94" i="3"/>
  <c r="L94" i="3"/>
  <c r="V93" i="3"/>
  <c r="U93" i="3"/>
  <c r="T93" i="3"/>
  <c r="S93" i="3"/>
  <c r="R93" i="3"/>
  <c r="Q93" i="3"/>
  <c r="P93" i="3"/>
  <c r="O93" i="3"/>
  <c r="N93" i="3"/>
  <c r="M93" i="3"/>
  <c r="L93" i="3"/>
  <c r="V92" i="3"/>
  <c r="U92" i="3"/>
  <c r="T92" i="3"/>
  <c r="S92" i="3"/>
  <c r="R92" i="3"/>
  <c r="Q92" i="3"/>
  <c r="P92" i="3"/>
  <c r="O92" i="3"/>
  <c r="N92" i="3"/>
  <c r="M92" i="3"/>
  <c r="L92" i="3"/>
  <c r="V91" i="3"/>
  <c r="U91" i="3"/>
  <c r="T91" i="3"/>
  <c r="S91" i="3"/>
  <c r="R91" i="3"/>
  <c r="Q91" i="3"/>
  <c r="P91" i="3"/>
  <c r="O91" i="3"/>
  <c r="N91" i="3"/>
  <c r="M91" i="3"/>
  <c r="L91" i="3"/>
  <c r="V90" i="3"/>
  <c r="U90" i="3"/>
  <c r="T90" i="3"/>
  <c r="S90" i="3"/>
  <c r="R90" i="3"/>
  <c r="Q90" i="3"/>
  <c r="P90" i="3"/>
  <c r="O90" i="3"/>
  <c r="N90" i="3"/>
  <c r="M90" i="3"/>
  <c r="L90" i="3"/>
  <c r="V89" i="3"/>
  <c r="U89" i="3"/>
  <c r="T89" i="3"/>
  <c r="S89" i="3"/>
  <c r="R89" i="3"/>
  <c r="Q89" i="3"/>
  <c r="P89" i="3"/>
  <c r="O89" i="3"/>
  <c r="N89" i="3"/>
  <c r="M89" i="3"/>
  <c r="L89" i="3"/>
  <c r="Y88" i="3"/>
  <c r="V88" i="3"/>
  <c r="U88" i="3"/>
  <c r="T88" i="3"/>
  <c r="S88" i="3"/>
  <c r="R88" i="3"/>
  <c r="Q88" i="3"/>
  <c r="P88" i="3"/>
  <c r="O88" i="3"/>
  <c r="N88" i="3"/>
  <c r="M88" i="3"/>
  <c r="L88" i="3"/>
  <c r="V87" i="3"/>
  <c r="U87" i="3"/>
  <c r="T87" i="3"/>
  <c r="S87" i="3"/>
  <c r="R87" i="3"/>
  <c r="Q87" i="3"/>
  <c r="P87" i="3"/>
  <c r="O87" i="3"/>
  <c r="N87" i="3"/>
  <c r="M87" i="3"/>
  <c r="L87" i="3"/>
  <c r="V86" i="3"/>
  <c r="U86" i="3"/>
  <c r="T86" i="3"/>
  <c r="S86" i="3"/>
  <c r="R86" i="3"/>
  <c r="Q86" i="3"/>
  <c r="P86" i="3"/>
  <c r="O86" i="3"/>
  <c r="N86" i="3"/>
  <c r="M86" i="3"/>
  <c r="L86" i="3"/>
  <c r="V85" i="3"/>
  <c r="U85" i="3"/>
  <c r="T85" i="3"/>
  <c r="S85" i="3"/>
  <c r="R85" i="3"/>
  <c r="Q85" i="3"/>
  <c r="P85" i="3"/>
  <c r="O85" i="3"/>
  <c r="N85" i="3"/>
  <c r="M85" i="3"/>
  <c r="L85" i="3"/>
  <c r="V84" i="3"/>
  <c r="U84" i="3"/>
  <c r="T84" i="3"/>
  <c r="S84" i="3"/>
  <c r="R84" i="3"/>
  <c r="Q84" i="3"/>
  <c r="P84" i="3"/>
  <c r="O84" i="3"/>
  <c r="N84" i="3"/>
  <c r="M84" i="3"/>
  <c r="L84" i="3"/>
  <c r="V83" i="3"/>
  <c r="U83" i="3"/>
  <c r="T83" i="3"/>
  <c r="S83" i="3"/>
  <c r="R83" i="3"/>
  <c r="Q83" i="3"/>
  <c r="P83" i="3"/>
  <c r="O83" i="3"/>
  <c r="N83" i="3"/>
  <c r="M83" i="3"/>
  <c r="L83" i="3"/>
  <c r="V82" i="3"/>
  <c r="U82" i="3"/>
  <c r="T82" i="3"/>
  <c r="S82" i="3"/>
  <c r="R82" i="3"/>
  <c r="Q82" i="3"/>
  <c r="P82" i="3"/>
  <c r="O82" i="3"/>
  <c r="N82" i="3"/>
  <c r="M82" i="3"/>
  <c r="L82" i="3"/>
  <c r="V81" i="3"/>
  <c r="U81" i="3"/>
  <c r="T81" i="3"/>
  <c r="S81" i="3"/>
  <c r="R81" i="3"/>
  <c r="Q81" i="3"/>
  <c r="P81" i="3"/>
  <c r="O81" i="3"/>
  <c r="N81" i="3"/>
  <c r="M81" i="3"/>
  <c r="L81" i="3"/>
  <c r="AB80" i="3"/>
  <c r="V80" i="3"/>
  <c r="U80" i="3"/>
  <c r="T80" i="3"/>
  <c r="S80" i="3"/>
  <c r="R80" i="3"/>
  <c r="Q80" i="3"/>
  <c r="P80" i="3"/>
  <c r="O80" i="3"/>
  <c r="N80" i="3"/>
  <c r="M80" i="3"/>
  <c r="L80" i="3"/>
  <c r="AB79" i="3"/>
  <c r="V79" i="3"/>
  <c r="U79" i="3"/>
  <c r="T79" i="3"/>
  <c r="S79" i="3"/>
  <c r="R79" i="3"/>
  <c r="Q79" i="3"/>
  <c r="O79" i="3"/>
  <c r="N79" i="3"/>
  <c r="M79" i="3"/>
  <c r="L79" i="3"/>
  <c r="V78" i="3"/>
  <c r="U78" i="3"/>
  <c r="T78" i="3"/>
  <c r="S78" i="3"/>
  <c r="R78" i="3"/>
  <c r="Q78" i="3"/>
  <c r="P78" i="3"/>
  <c r="O78" i="3"/>
  <c r="N78" i="3"/>
  <c r="M78" i="3"/>
  <c r="L78" i="3"/>
  <c r="U77" i="3"/>
  <c r="T77" i="3"/>
  <c r="S77" i="3"/>
  <c r="R77" i="3"/>
  <c r="Q77" i="3"/>
  <c r="P77" i="3"/>
  <c r="O77" i="3"/>
  <c r="N77" i="3"/>
  <c r="M77" i="3"/>
  <c r="L77" i="3"/>
  <c r="U76" i="3"/>
  <c r="T76" i="3"/>
  <c r="S76" i="3"/>
  <c r="R76" i="3"/>
  <c r="Q76" i="3"/>
  <c r="P76" i="3"/>
  <c r="O76" i="3"/>
  <c r="N76" i="3"/>
  <c r="M76" i="3"/>
  <c r="L76" i="3"/>
  <c r="U75" i="3"/>
  <c r="T75" i="3"/>
  <c r="S75" i="3"/>
  <c r="R75" i="3"/>
  <c r="Q75" i="3"/>
  <c r="P75" i="3"/>
  <c r="O75" i="3"/>
  <c r="N75" i="3"/>
  <c r="M75" i="3"/>
  <c r="L75" i="3"/>
  <c r="U74" i="3"/>
  <c r="T74" i="3"/>
  <c r="S74" i="3"/>
  <c r="R74" i="3"/>
  <c r="Q74" i="3"/>
  <c r="P74" i="3"/>
  <c r="O74" i="3"/>
  <c r="N74" i="3"/>
  <c r="M74" i="3"/>
  <c r="L74" i="3"/>
  <c r="U73" i="3"/>
  <c r="T73" i="3"/>
  <c r="S73" i="3"/>
  <c r="R73" i="3"/>
  <c r="Q73" i="3"/>
  <c r="P73" i="3"/>
  <c r="O73" i="3"/>
  <c r="N73" i="3"/>
  <c r="M73" i="3"/>
  <c r="L73" i="3"/>
  <c r="U72" i="3"/>
  <c r="T72" i="3"/>
  <c r="S72" i="3"/>
  <c r="R72" i="3"/>
  <c r="Q72" i="3"/>
  <c r="P72" i="3"/>
  <c r="O72" i="3"/>
  <c r="N72" i="3"/>
  <c r="M72" i="3"/>
  <c r="L72" i="3"/>
  <c r="U71" i="3"/>
  <c r="T71" i="3"/>
  <c r="S71" i="3"/>
  <c r="R71" i="3"/>
  <c r="Q71" i="3"/>
  <c r="P71" i="3"/>
  <c r="O71" i="3"/>
  <c r="N71" i="3"/>
  <c r="M71" i="3"/>
  <c r="L71" i="3"/>
  <c r="U70" i="3"/>
  <c r="T70" i="3"/>
  <c r="S70" i="3"/>
  <c r="R70" i="3"/>
  <c r="Q70" i="3"/>
  <c r="P70" i="3"/>
  <c r="O70" i="3"/>
  <c r="N70" i="3"/>
  <c r="M70" i="3"/>
  <c r="L70" i="3"/>
  <c r="U69" i="3"/>
  <c r="T69" i="3"/>
  <c r="S69" i="3"/>
  <c r="R69" i="3"/>
  <c r="Q69" i="3"/>
  <c r="P69" i="3"/>
  <c r="O69" i="3"/>
  <c r="N69" i="3"/>
  <c r="M69" i="3"/>
  <c r="L69" i="3"/>
  <c r="U68" i="3"/>
  <c r="T68" i="3"/>
  <c r="S68" i="3"/>
  <c r="R68" i="3"/>
  <c r="Q68" i="3"/>
  <c r="P68" i="3"/>
  <c r="O68" i="3"/>
  <c r="N68" i="3"/>
  <c r="M68" i="3"/>
  <c r="L68" i="3"/>
  <c r="U67" i="3"/>
  <c r="T67" i="3"/>
  <c r="S67" i="3"/>
  <c r="R67" i="3"/>
  <c r="Q67" i="3"/>
  <c r="P67" i="3"/>
  <c r="O67" i="3"/>
  <c r="N67" i="3"/>
  <c r="M67" i="3"/>
  <c r="L67" i="3"/>
  <c r="U66" i="3"/>
  <c r="T66" i="3"/>
  <c r="S66" i="3"/>
  <c r="R66" i="3"/>
  <c r="Q66" i="3"/>
  <c r="P66" i="3"/>
  <c r="O66" i="3"/>
  <c r="N66" i="3"/>
  <c r="M66" i="3"/>
  <c r="L66" i="3"/>
  <c r="U65" i="3"/>
  <c r="T65" i="3"/>
  <c r="S65" i="3"/>
  <c r="R65" i="3"/>
  <c r="Q65" i="3"/>
  <c r="P65" i="3"/>
  <c r="O65" i="3"/>
  <c r="N65" i="3"/>
  <c r="M65" i="3"/>
  <c r="L65" i="3"/>
  <c r="U64" i="3"/>
  <c r="T64" i="3"/>
  <c r="S64" i="3"/>
  <c r="R64" i="3"/>
  <c r="Q64" i="3"/>
  <c r="P64" i="3"/>
  <c r="O64" i="3"/>
  <c r="N64" i="3"/>
  <c r="M64" i="3"/>
  <c r="L64" i="3"/>
  <c r="U63" i="3"/>
  <c r="T63" i="3"/>
  <c r="S63" i="3"/>
  <c r="R63" i="3"/>
  <c r="Q63" i="3"/>
  <c r="P63" i="3"/>
  <c r="O63" i="3"/>
  <c r="N63" i="3"/>
  <c r="M63" i="3"/>
  <c r="L63" i="3"/>
  <c r="U62" i="3"/>
  <c r="T62" i="3"/>
  <c r="S62" i="3"/>
  <c r="R62" i="3"/>
  <c r="Q62" i="3"/>
  <c r="P62" i="3"/>
  <c r="O62" i="3"/>
  <c r="N62" i="3"/>
  <c r="M62" i="3"/>
  <c r="L62" i="3"/>
  <c r="U61" i="3"/>
  <c r="T61" i="3"/>
  <c r="S61" i="3"/>
  <c r="R61" i="3"/>
  <c r="Q61" i="3"/>
  <c r="P61" i="3"/>
  <c r="O61" i="3"/>
  <c r="N61" i="3"/>
  <c r="M61" i="3"/>
  <c r="L61" i="3"/>
  <c r="U60" i="3"/>
  <c r="T60" i="3"/>
  <c r="S60" i="3"/>
  <c r="R60" i="3"/>
  <c r="Q60" i="3"/>
  <c r="P60" i="3"/>
  <c r="O60" i="3"/>
  <c r="N60" i="3"/>
  <c r="M60" i="3"/>
  <c r="L60" i="3"/>
  <c r="U59" i="3"/>
  <c r="T59" i="3"/>
  <c r="S59" i="3"/>
  <c r="R59" i="3"/>
  <c r="Q59" i="3"/>
  <c r="P59" i="3"/>
  <c r="O59" i="3"/>
  <c r="N59" i="3"/>
  <c r="M59" i="3"/>
  <c r="L59" i="3"/>
  <c r="U58" i="3"/>
  <c r="T58" i="3"/>
  <c r="S58" i="3"/>
  <c r="R58" i="3"/>
  <c r="Q58" i="3"/>
  <c r="P58" i="3"/>
  <c r="O58" i="3"/>
  <c r="N58" i="3"/>
  <c r="M58" i="3"/>
  <c r="L58" i="3"/>
  <c r="U57" i="3"/>
  <c r="T57" i="3"/>
  <c r="S57" i="3"/>
  <c r="R57" i="3"/>
  <c r="Q57" i="3"/>
  <c r="P57" i="3"/>
  <c r="O57" i="3"/>
  <c r="N57" i="3"/>
  <c r="M57" i="3"/>
  <c r="L57" i="3"/>
  <c r="U56" i="3"/>
  <c r="T56" i="3"/>
  <c r="S56" i="3"/>
  <c r="R56" i="3"/>
  <c r="Q56" i="3"/>
  <c r="P56" i="3"/>
  <c r="O56" i="3"/>
  <c r="N56" i="3"/>
  <c r="M56" i="3"/>
  <c r="L56" i="3"/>
  <c r="U55" i="3"/>
  <c r="T55" i="3"/>
  <c r="S55" i="3"/>
  <c r="R55" i="3"/>
  <c r="Q55" i="3"/>
  <c r="P55" i="3"/>
  <c r="O55" i="3"/>
  <c r="N55" i="3"/>
  <c r="M55" i="3"/>
  <c r="L55" i="3"/>
  <c r="U54" i="3"/>
  <c r="T54" i="3"/>
  <c r="S54" i="3"/>
  <c r="R54" i="3"/>
  <c r="Q54" i="3"/>
  <c r="P54" i="3"/>
  <c r="O54" i="3"/>
  <c r="N54" i="3"/>
  <c r="M54" i="3"/>
  <c r="L54" i="3"/>
  <c r="U53" i="3"/>
  <c r="T53" i="3"/>
  <c r="S53" i="3"/>
  <c r="R53" i="3"/>
  <c r="Q53" i="3"/>
  <c r="P53" i="3"/>
  <c r="O53" i="3"/>
  <c r="N53" i="3"/>
  <c r="M53" i="3"/>
  <c r="L53" i="3"/>
  <c r="U52" i="3"/>
  <c r="T52" i="3"/>
  <c r="S52" i="3"/>
  <c r="R52" i="3"/>
  <c r="Q52" i="3"/>
  <c r="P52" i="3"/>
  <c r="O52" i="3"/>
  <c r="N52" i="3"/>
  <c r="M52" i="3"/>
  <c r="L52" i="3"/>
  <c r="U51" i="3"/>
  <c r="T51" i="3"/>
  <c r="S51" i="3"/>
  <c r="R51" i="3"/>
  <c r="Q51" i="3"/>
  <c r="P51" i="3"/>
  <c r="O51" i="3"/>
  <c r="N51" i="3"/>
  <c r="M51" i="3"/>
  <c r="L51" i="3"/>
  <c r="U50" i="3"/>
  <c r="T50" i="3"/>
  <c r="S50" i="3"/>
  <c r="R50" i="3"/>
  <c r="Q50" i="3"/>
  <c r="P50" i="3"/>
  <c r="O50" i="3"/>
  <c r="N50" i="3"/>
  <c r="M50" i="3"/>
  <c r="L50" i="3"/>
  <c r="U49" i="3"/>
  <c r="T49" i="3"/>
  <c r="S49" i="3"/>
  <c r="R49" i="3"/>
  <c r="Q49" i="3"/>
  <c r="P49" i="3"/>
  <c r="O49" i="3"/>
  <c r="N49" i="3"/>
  <c r="M49" i="3"/>
  <c r="L49" i="3"/>
  <c r="U48" i="3"/>
  <c r="T48" i="3"/>
  <c r="S48" i="3"/>
  <c r="R48" i="3"/>
  <c r="Q48" i="3"/>
  <c r="P48" i="3"/>
  <c r="O48" i="3"/>
  <c r="N48" i="3"/>
  <c r="M48" i="3"/>
  <c r="L48" i="3"/>
  <c r="U47" i="3"/>
  <c r="T47" i="3"/>
  <c r="S47" i="3"/>
  <c r="R47" i="3"/>
  <c r="Q47" i="3"/>
  <c r="P47" i="3"/>
  <c r="O47" i="3"/>
  <c r="N47" i="3"/>
  <c r="M47" i="3"/>
  <c r="L47" i="3"/>
  <c r="U46" i="3"/>
  <c r="T46" i="3"/>
  <c r="S46" i="3"/>
  <c r="R46" i="3"/>
  <c r="Q46" i="3"/>
  <c r="P46" i="3"/>
  <c r="O46" i="3"/>
  <c r="N46" i="3"/>
  <c r="M46" i="3"/>
  <c r="L46" i="3"/>
  <c r="U45" i="3"/>
  <c r="T45" i="3"/>
  <c r="S45" i="3"/>
  <c r="R45" i="3"/>
  <c r="Q45" i="3"/>
  <c r="P45" i="3"/>
  <c r="O45" i="3"/>
  <c r="N45" i="3"/>
  <c r="M45" i="3"/>
  <c r="L45" i="3"/>
  <c r="U44" i="3"/>
  <c r="T44" i="3"/>
  <c r="S44" i="3"/>
  <c r="R44" i="3"/>
  <c r="Q44" i="3"/>
  <c r="P44" i="3"/>
  <c r="O44" i="3"/>
  <c r="N44" i="3"/>
  <c r="M44" i="3"/>
  <c r="L44" i="3"/>
  <c r="U43" i="3"/>
  <c r="T43" i="3"/>
  <c r="S43" i="3"/>
  <c r="R43" i="3"/>
  <c r="Q43" i="3"/>
  <c r="P43" i="3"/>
  <c r="O43" i="3"/>
  <c r="N43" i="3"/>
  <c r="M43" i="3"/>
  <c r="L43" i="3"/>
  <c r="U42" i="3"/>
  <c r="T42" i="3"/>
  <c r="S42" i="3"/>
  <c r="R42" i="3"/>
  <c r="Q42" i="3"/>
  <c r="P42" i="3"/>
  <c r="O42" i="3"/>
  <c r="N42" i="3"/>
  <c r="M42" i="3"/>
  <c r="L42" i="3"/>
  <c r="U41" i="3"/>
  <c r="T41" i="3"/>
  <c r="S41" i="3"/>
  <c r="R41" i="3"/>
  <c r="Q41" i="3"/>
  <c r="P41" i="3"/>
  <c r="O41" i="3"/>
  <c r="N41" i="3"/>
  <c r="M41" i="3"/>
  <c r="L41" i="3"/>
  <c r="U40" i="3"/>
  <c r="T40" i="3"/>
  <c r="S40" i="3"/>
  <c r="R40" i="3"/>
  <c r="Q40" i="3"/>
  <c r="P40" i="3"/>
  <c r="O40" i="3"/>
  <c r="N40" i="3"/>
  <c r="M40" i="3"/>
  <c r="L40" i="3"/>
  <c r="U39" i="3"/>
  <c r="T39" i="3"/>
  <c r="S39" i="3"/>
  <c r="R39" i="3"/>
  <c r="Q39" i="3"/>
  <c r="P39" i="3"/>
  <c r="O39" i="3"/>
  <c r="N39" i="3"/>
  <c r="M39" i="3"/>
  <c r="L39" i="3"/>
  <c r="U38" i="3"/>
  <c r="T38" i="3"/>
  <c r="S38" i="3"/>
  <c r="R38" i="3"/>
  <c r="Q38" i="3"/>
  <c r="P38" i="3"/>
  <c r="O38" i="3"/>
  <c r="N38" i="3"/>
  <c r="M38" i="3"/>
  <c r="L38" i="3"/>
  <c r="U37" i="3"/>
  <c r="T37" i="3"/>
  <c r="S37" i="3"/>
  <c r="R37" i="3"/>
  <c r="Q37" i="3"/>
  <c r="P37" i="3"/>
  <c r="O37" i="3"/>
  <c r="N37" i="3"/>
  <c r="M37" i="3"/>
  <c r="L37" i="3"/>
  <c r="U36" i="3"/>
  <c r="T36" i="3"/>
  <c r="S36" i="3"/>
  <c r="R36" i="3"/>
  <c r="Q36" i="3"/>
  <c r="P36" i="3"/>
  <c r="O36" i="3"/>
  <c r="N36" i="3"/>
  <c r="M36" i="3"/>
  <c r="L36" i="3"/>
  <c r="U35" i="3"/>
  <c r="T35" i="3"/>
  <c r="S35" i="3"/>
  <c r="R35" i="3"/>
  <c r="Q35" i="3"/>
  <c r="P35" i="3"/>
  <c r="O35" i="3"/>
  <c r="N35" i="3"/>
  <c r="M35" i="3"/>
  <c r="L35" i="3"/>
  <c r="U34" i="3"/>
  <c r="T34" i="3"/>
  <c r="S34" i="3"/>
  <c r="R34" i="3"/>
  <c r="Q34" i="3"/>
  <c r="P34" i="3"/>
  <c r="O34" i="3"/>
  <c r="N34" i="3"/>
  <c r="M34" i="3"/>
  <c r="L34" i="3"/>
  <c r="U33" i="3"/>
  <c r="T33" i="3"/>
  <c r="S33" i="3"/>
  <c r="R33" i="3"/>
  <c r="Q33" i="3"/>
  <c r="P33" i="3"/>
  <c r="O33" i="3"/>
  <c r="N33" i="3"/>
  <c r="M33" i="3"/>
  <c r="L33" i="3"/>
  <c r="U32" i="3"/>
  <c r="T32" i="3"/>
  <c r="S32" i="3"/>
  <c r="R32" i="3"/>
  <c r="Q32" i="3"/>
  <c r="P32" i="3"/>
  <c r="O32" i="3"/>
  <c r="N32" i="3"/>
  <c r="M32" i="3"/>
  <c r="L32" i="3"/>
  <c r="U31" i="3"/>
  <c r="T31" i="3"/>
  <c r="S31" i="3"/>
  <c r="R31" i="3"/>
  <c r="Q31" i="3"/>
  <c r="P31" i="3"/>
  <c r="O31" i="3"/>
  <c r="N31" i="3"/>
  <c r="M31" i="3"/>
  <c r="L31" i="3"/>
  <c r="U30" i="3"/>
  <c r="T30" i="3"/>
  <c r="S30" i="3"/>
  <c r="R30" i="3"/>
  <c r="Q30" i="3"/>
  <c r="P30" i="3"/>
  <c r="O30" i="3"/>
  <c r="N30" i="3"/>
  <c r="M30" i="3"/>
  <c r="L30" i="3"/>
  <c r="U29" i="3"/>
  <c r="T29" i="3"/>
  <c r="S29" i="3"/>
  <c r="R29" i="3"/>
  <c r="Q29" i="3"/>
  <c r="P29" i="3"/>
  <c r="O29" i="3"/>
  <c r="N29" i="3"/>
  <c r="M29" i="3"/>
  <c r="L29" i="3"/>
  <c r="U28" i="3"/>
  <c r="T28" i="3"/>
  <c r="S28" i="3"/>
  <c r="R28" i="3"/>
  <c r="Q28" i="3"/>
  <c r="P28" i="3"/>
  <c r="O28" i="3"/>
  <c r="N28" i="3"/>
  <c r="M28" i="3"/>
  <c r="L28" i="3"/>
  <c r="U27" i="3"/>
  <c r="T27" i="3"/>
  <c r="S27" i="3"/>
  <c r="R27" i="3"/>
  <c r="Q27" i="3"/>
  <c r="P27" i="3"/>
  <c r="O27" i="3"/>
  <c r="N27" i="3"/>
  <c r="M27" i="3"/>
  <c r="L27" i="3"/>
  <c r="U26" i="3"/>
  <c r="T26" i="3"/>
  <c r="S26" i="3"/>
  <c r="R26" i="3"/>
  <c r="Q26" i="3"/>
  <c r="P26" i="3"/>
  <c r="O26" i="3"/>
  <c r="N26" i="3"/>
  <c r="M26" i="3"/>
  <c r="L26" i="3"/>
  <c r="U25" i="3"/>
  <c r="T25" i="3"/>
  <c r="S25" i="3"/>
  <c r="R25" i="3"/>
  <c r="Q25" i="3"/>
  <c r="P25" i="3"/>
  <c r="O25" i="3"/>
  <c r="N25" i="3"/>
  <c r="M25" i="3"/>
  <c r="L25" i="3"/>
  <c r="U24" i="3"/>
  <c r="T24" i="3"/>
  <c r="S24" i="3"/>
  <c r="R24" i="3"/>
  <c r="Q24" i="3"/>
  <c r="P24" i="3"/>
  <c r="O24" i="3"/>
  <c r="N24" i="3"/>
  <c r="M24" i="3"/>
  <c r="L24" i="3"/>
  <c r="U23" i="3"/>
  <c r="T23" i="3"/>
  <c r="S23" i="3"/>
  <c r="R23" i="3"/>
  <c r="Q23" i="3"/>
  <c r="P23" i="3"/>
  <c r="O23" i="3"/>
  <c r="N23" i="3"/>
  <c r="M23" i="3"/>
  <c r="L23" i="3"/>
  <c r="U22" i="3"/>
  <c r="T22" i="3"/>
  <c r="S22" i="3"/>
  <c r="R22" i="3"/>
  <c r="Q22" i="3"/>
  <c r="P22" i="3"/>
  <c r="O22" i="3"/>
  <c r="N22" i="3"/>
  <c r="M22" i="3"/>
  <c r="L22" i="3"/>
  <c r="U21" i="3"/>
  <c r="T21" i="3"/>
  <c r="S21" i="3"/>
  <c r="R21" i="3"/>
  <c r="Q21" i="3"/>
  <c r="P21" i="3"/>
  <c r="O21" i="3"/>
  <c r="N21" i="3"/>
  <c r="M21" i="3"/>
  <c r="L21" i="3"/>
  <c r="U20" i="3"/>
  <c r="T20" i="3"/>
  <c r="S20" i="3"/>
  <c r="R20" i="3"/>
  <c r="Q20" i="3"/>
  <c r="P20" i="3"/>
  <c r="O20" i="3"/>
  <c r="N20" i="3"/>
  <c r="M20" i="3"/>
  <c r="L20" i="3"/>
  <c r="U19" i="3"/>
  <c r="T19" i="3"/>
  <c r="S19" i="3"/>
  <c r="R19" i="3"/>
  <c r="Q19" i="3"/>
  <c r="P19" i="3"/>
  <c r="O19" i="3"/>
  <c r="N19" i="3"/>
  <c r="M19" i="3"/>
  <c r="L19" i="3"/>
  <c r="U18" i="3"/>
  <c r="T18" i="3"/>
  <c r="S18" i="3"/>
  <c r="R18" i="3"/>
  <c r="Q18" i="3"/>
  <c r="P18" i="3"/>
  <c r="O18" i="3"/>
  <c r="N18" i="3"/>
  <c r="M18" i="3"/>
  <c r="L18" i="3"/>
  <c r="U17" i="3"/>
  <c r="T17" i="3"/>
  <c r="S17" i="3"/>
  <c r="R17" i="3"/>
  <c r="Q17" i="3"/>
  <c r="P17" i="3"/>
  <c r="O17" i="3"/>
  <c r="N17" i="3"/>
  <c r="M17" i="3"/>
  <c r="L17" i="3"/>
  <c r="U16" i="3"/>
  <c r="T16" i="3"/>
  <c r="S16" i="3"/>
  <c r="R16" i="3"/>
  <c r="Q16" i="3"/>
  <c r="P16" i="3"/>
  <c r="O16" i="3"/>
  <c r="N16" i="3"/>
  <c r="M16" i="3"/>
  <c r="L16" i="3"/>
  <c r="U15" i="3"/>
  <c r="T15" i="3"/>
  <c r="S15" i="3"/>
  <c r="R15" i="3"/>
  <c r="Q15" i="3"/>
  <c r="P15" i="3"/>
  <c r="O15" i="3"/>
  <c r="N15" i="3"/>
  <c r="M15" i="3"/>
  <c r="L15" i="3"/>
  <c r="U14" i="3"/>
  <c r="T14" i="3"/>
  <c r="S14" i="3"/>
  <c r="R14" i="3"/>
  <c r="Q14" i="3"/>
  <c r="P14" i="3"/>
  <c r="O14" i="3"/>
  <c r="N14" i="3"/>
  <c r="M14" i="3"/>
  <c r="L14" i="3"/>
  <c r="U13" i="3"/>
  <c r="T13" i="3"/>
  <c r="S13" i="3"/>
  <c r="R13" i="3"/>
  <c r="Q13" i="3"/>
  <c r="P13" i="3"/>
  <c r="O13" i="3"/>
  <c r="N13" i="3"/>
  <c r="M13" i="3"/>
  <c r="L13" i="3"/>
  <c r="U12" i="3"/>
  <c r="T12" i="3"/>
  <c r="S12" i="3"/>
  <c r="R12" i="3"/>
  <c r="Q12" i="3"/>
  <c r="P12" i="3"/>
  <c r="O12" i="3"/>
  <c r="N12" i="3"/>
  <c r="M12" i="3"/>
  <c r="L12" i="3"/>
  <c r="U11" i="3"/>
  <c r="T11" i="3"/>
  <c r="S11" i="3"/>
  <c r="R11" i="3"/>
  <c r="Q11" i="3"/>
  <c r="P11" i="3"/>
  <c r="O11" i="3"/>
  <c r="N11" i="3"/>
  <c r="M11" i="3"/>
  <c r="L11" i="3"/>
  <c r="U10" i="3"/>
  <c r="T10" i="3"/>
  <c r="S10" i="3"/>
  <c r="R10" i="3"/>
  <c r="Q10" i="3"/>
  <c r="P10" i="3"/>
  <c r="O10" i="3"/>
  <c r="N10" i="3"/>
  <c r="M10" i="3"/>
  <c r="L10" i="3"/>
  <c r="U9" i="3"/>
  <c r="T9" i="3"/>
  <c r="S9" i="3"/>
  <c r="R9" i="3"/>
  <c r="Q9" i="3"/>
  <c r="P9" i="3"/>
  <c r="O9" i="3"/>
  <c r="N9" i="3"/>
  <c r="M9" i="3"/>
  <c r="L9" i="3"/>
  <c r="U8" i="3"/>
  <c r="T8" i="3"/>
  <c r="S8" i="3"/>
  <c r="R8" i="3"/>
  <c r="Q8" i="3"/>
  <c r="P8" i="3"/>
  <c r="O8" i="3"/>
  <c r="N8" i="3"/>
  <c r="M8" i="3"/>
  <c r="L8" i="3"/>
  <c r="U7" i="3"/>
  <c r="T7" i="3"/>
  <c r="S7" i="3"/>
  <c r="R7" i="3"/>
  <c r="Q7" i="3"/>
  <c r="P7" i="3"/>
  <c r="O7" i="3"/>
  <c r="N7" i="3"/>
  <c r="M7" i="3"/>
  <c r="L7" i="3"/>
  <c r="U6" i="3"/>
  <c r="T6" i="3"/>
  <c r="S6" i="3"/>
  <c r="R6" i="3"/>
  <c r="Q6" i="3"/>
  <c r="P6" i="3"/>
  <c r="O6" i="3"/>
  <c r="N6" i="3"/>
  <c r="M6" i="3"/>
  <c r="L6" i="3"/>
  <c r="U5" i="3"/>
  <c r="T5" i="3"/>
  <c r="S5" i="3"/>
  <c r="R5" i="3"/>
  <c r="Q5" i="3"/>
  <c r="P5" i="3"/>
  <c r="O5" i="3"/>
  <c r="N5" i="3"/>
  <c r="M5" i="3"/>
  <c r="L5" i="3"/>
  <c r="U4" i="3"/>
  <c r="T4" i="3"/>
  <c r="S4" i="3"/>
  <c r="R4" i="3"/>
  <c r="Q4" i="3"/>
  <c r="P4" i="3"/>
  <c r="O4" i="3"/>
  <c r="N4" i="3"/>
  <c r="M4" i="3"/>
  <c r="L4" i="3"/>
  <c r="U3" i="3"/>
  <c r="T3" i="3"/>
  <c r="S3" i="3"/>
  <c r="R3" i="3"/>
  <c r="Q3" i="3"/>
  <c r="P3" i="3"/>
  <c r="O3" i="3"/>
  <c r="N3" i="3"/>
  <c r="M3" i="3"/>
  <c r="L3" i="3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I21" i="1"/>
  <c r="D17" i="1" s="1"/>
  <c r="E20" i="1"/>
  <c r="I17" i="1"/>
  <c r="I16" i="1"/>
  <c r="E16" i="1"/>
  <c r="C16" i="1"/>
  <c r="R12" i="1"/>
  <c r="Q12" i="1"/>
  <c r="O12" i="1"/>
  <c r="N12" i="1"/>
  <c r="M12" i="1"/>
  <c r="L12" i="1"/>
  <c r="P11" i="1"/>
  <c r="G11" i="1"/>
  <c r="P10" i="1"/>
  <c r="G10" i="1"/>
  <c r="P9" i="1"/>
  <c r="G9" i="1"/>
  <c r="P8" i="1"/>
  <c r="G8" i="1"/>
  <c r="P7" i="1"/>
  <c r="G7" i="1"/>
  <c r="P6" i="1"/>
  <c r="P5" i="1"/>
  <c r="G5" i="1"/>
  <c r="P4" i="1"/>
  <c r="P3" i="1"/>
  <c r="J3" i="1"/>
  <c r="G3" i="1"/>
  <c r="P2" i="1"/>
  <c r="C4" i="2" l="1"/>
  <c r="D4" i="2" s="1"/>
  <c r="B6" i="2"/>
  <c r="C6" i="2" s="1"/>
  <c r="D6" i="2" s="1"/>
  <c r="F7" i="2"/>
  <c r="AEE7" i="6"/>
  <c r="AEE13" i="6"/>
  <c r="AEE12" i="6"/>
  <c r="AEH19" i="6"/>
  <c r="AEI11" i="6" s="1"/>
  <c r="AEI16" i="6"/>
  <c r="AEI18" i="6"/>
  <c r="AEI6" i="6"/>
  <c r="AEI9" i="6"/>
  <c r="AEI15" i="6"/>
  <c r="AEC17" i="6"/>
  <c r="AEA3" i="6"/>
  <c r="AEA4" i="6"/>
  <c r="AEA5" i="6"/>
  <c r="AEC3" i="6"/>
  <c r="AEC4" i="6"/>
  <c r="ADW17" i="6"/>
  <c r="ADU3" i="6"/>
  <c r="ADU4" i="6"/>
  <c r="ADW6" i="6"/>
  <c r="AEA18" i="6"/>
  <c r="ADW3" i="6"/>
  <c r="ADW4" i="6"/>
  <c r="AEA7" i="6"/>
  <c r="AEA8" i="6"/>
  <c r="AEA9" i="6"/>
  <c r="AEA10" i="6"/>
  <c r="AEA11" i="6"/>
  <c r="AEA12" i="6"/>
  <c r="AEA13" i="6"/>
  <c r="AEA14" i="6"/>
  <c r="AEA15" i="6"/>
  <c r="AEA16" i="6"/>
  <c r="ADG7" i="6"/>
  <c r="ADG17" i="6"/>
  <c r="ADG9" i="6"/>
  <c r="ADG13" i="6"/>
  <c r="ADG11" i="6"/>
  <c r="ADG3" i="6"/>
  <c r="ADG15" i="6"/>
  <c r="ADE8" i="6"/>
  <c r="ADE12" i="6"/>
  <c r="ADE7" i="6"/>
  <c r="ADE16" i="6"/>
  <c r="ADE6" i="6"/>
  <c r="ADE3" i="6"/>
  <c r="ADE5" i="6"/>
  <c r="ADE4" i="6"/>
  <c r="ADE10" i="6"/>
  <c r="ADE18" i="6"/>
  <c r="ADE14" i="6"/>
  <c r="ADA15" i="6"/>
  <c r="ADA14" i="6"/>
  <c r="ADA12" i="6"/>
  <c r="ADA13" i="6"/>
  <c r="ADA3" i="6"/>
  <c r="ADA10" i="6"/>
  <c r="ADA11" i="6"/>
  <c r="ADA4" i="6"/>
  <c r="ADA5" i="6"/>
  <c r="ADA6" i="6"/>
  <c r="ADA7" i="6"/>
  <c r="ADA8" i="6"/>
  <c r="ADA9" i="6"/>
  <c r="ADA17" i="6"/>
  <c r="ADL19" i="6"/>
  <c r="ADM6" i="6" s="1"/>
  <c r="ADM3" i="6"/>
  <c r="ACY8" i="6"/>
  <c r="ACY10" i="6"/>
  <c r="ACY12" i="6"/>
  <c r="ACY14" i="6"/>
  <c r="ACY16" i="6"/>
  <c r="ACY18" i="6"/>
  <c r="ACY6" i="6"/>
  <c r="ADG18" i="6"/>
  <c r="ACY7" i="6"/>
  <c r="ADG8" i="6"/>
  <c r="ACY9" i="6"/>
  <c r="ADG10" i="6"/>
  <c r="ACY11" i="6"/>
  <c r="ADG12" i="6"/>
  <c r="ACY13" i="6"/>
  <c r="ADG14" i="6"/>
  <c r="ADG16" i="6"/>
  <c r="ACY17" i="6"/>
  <c r="ACY3" i="6"/>
  <c r="ACU8" i="6"/>
  <c r="ACU10" i="6"/>
  <c r="ACU12" i="6"/>
  <c r="ACU14" i="6"/>
  <c r="ACU16" i="6"/>
  <c r="ADE9" i="6"/>
  <c r="ACW10" i="6"/>
  <c r="ADE11" i="6"/>
  <c r="ACW12" i="6"/>
  <c r="ADE13" i="6"/>
  <c r="ACW14" i="6"/>
  <c r="ADE15" i="6"/>
  <c r="ACW16" i="6"/>
  <c r="ACM3" i="6"/>
  <c r="ACM4" i="6"/>
  <c r="ACM5" i="6"/>
  <c r="P12" i="1"/>
  <c r="ACK4" i="6"/>
  <c r="ACK3" i="6"/>
  <c r="ACP19" i="6"/>
  <c r="ACQ5" i="6" s="1"/>
  <c r="ACC16" i="6"/>
  <c r="ACC17" i="6"/>
  <c r="ACC18" i="6"/>
  <c r="ACA3" i="6"/>
  <c r="ACA4" i="6"/>
  <c r="ACA5" i="6"/>
  <c r="ACC6" i="6"/>
  <c r="ACE7" i="6"/>
  <c r="ACE8" i="6"/>
  <c r="ACE9" i="6"/>
  <c r="ACE10" i="6"/>
  <c r="ACE11" i="6"/>
  <c r="ACE12" i="6"/>
  <c r="ACE13" i="6"/>
  <c r="ACE14" i="6"/>
  <c r="ACE15" i="6"/>
  <c r="ACE16" i="6"/>
  <c r="ACE17" i="6"/>
  <c r="ACC3" i="6"/>
  <c r="ACC4" i="6"/>
  <c r="ACC5" i="6"/>
  <c r="ACE6" i="6"/>
  <c r="ACI18" i="6"/>
  <c r="ACE3" i="6"/>
  <c r="ACE4" i="6"/>
  <c r="ACI7" i="6"/>
  <c r="ACI8" i="6"/>
  <c r="ACI9" i="6"/>
  <c r="ACI10" i="6"/>
  <c r="ACI11" i="6"/>
  <c r="ACI12" i="6"/>
  <c r="ACI13" i="6"/>
  <c r="ACI14" i="6"/>
  <c r="ACI15" i="6"/>
  <c r="ACI16" i="6"/>
  <c r="ACI17" i="6"/>
  <c r="ACK18" i="6"/>
  <c r="ACI6" i="6"/>
  <c r="ACK7" i="6"/>
  <c r="ACK8" i="6"/>
  <c r="ACK9" i="6"/>
  <c r="ACK10" i="6"/>
  <c r="ACK11" i="6"/>
  <c r="ACK12" i="6"/>
  <c r="ACK13" i="6"/>
  <c r="ACK14" i="6"/>
  <c r="ACK15" i="6"/>
  <c r="ACK16" i="6"/>
  <c r="ACM18" i="6"/>
  <c r="ACA14" i="6"/>
  <c r="ACA15" i="6"/>
  <c r="ACA16" i="6"/>
  <c r="ACA17" i="6"/>
  <c r="ABY3" i="6"/>
  <c r="ABY4" i="6"/>
  <c r="ABY5" i="6"/>
  <c r="ACA6" i="6"/>
  <c r="ACC7" i="6"/>
  <c r="ACC8" i="6"/>
  <c r="ACC9" i="6"/>
  <c r="ACC10" i="6"/>
  <c r="ACC11" i="6"/>
  <c r="ACC12" i="6"/>
  <c r="ACI3" i="6"/>
  <c r="ACI4" i="6"/>
  <c r="ACM6" i="6"/>
  <c r="ACM7" i="6"/>
  <c r="ACM8" i="6"/>
  <c r="ACM9" i="6"/>
  <c r="ACM10" i="6"/>
  <c r="ACM11" i="6"/>
  <c r="ACM12" i="6"/>
  <c r="ACM13" i="6"/>
  <c r="ACM14" i="6"/>
  <c r="ACM15" i="6"/>
  <c r="ACM16" i="6"/>
  <c r="ACA18" i="6"/>
  <c r="ABY7" i="6"/>
  <c r="ABY8" i="6"/>
  <c r="ABY9" i="6"/>
  <c r="ABY10" i="6"/>
  <c r="ABY11" i="6"/>
  <c r="ABY12" i="6"/>
  <c r="ABY13" i="6"/>
  <c r="ABY14" i="6"/>
  <c r="ABY15" i="6"/>
  <c r="ABY16" i="6"/>
  <c r="ABY17" i="6"/>
  <c r="ABY18" i="6"/>
  <c r="ACA7" i="6"/>
  <c r="ACA9" i="6"/>
  <c r="ACA10" i="6"/>
  <c r="ACA11" i="6"/>
  <c r="ACC14" i="6"/>
  <c r="ABM4" i="6"/>
  <c r="ABM6" i="6"/>
  <c r="ABM17" i="6"/>
  <c r="ABM8" i="6"/>
  <c r="ABM18" i="6"/>
  <c r="ABM3" i="6"/>
  <c r="ABM16" i="6"/>
  <c r="ABM5" i="6"/>
  <c r="ABM10" i="6"/>
  <c r="ABM13" i="6"/>
  <c r="ABI7" i="6"/>
  <c r="ABI4" i="6"/>
  <c r="ABI13" i="6"/>
  <c r="ABI16" i="6"/>
  <c r="ABI9" i="6"/>
  <c r="ABI3" i="6"/>
  <c r="ABI12" i="6"/>
  <c r="ABI10" i="6"/>
  <c r="ABI15" i="6"/>
  <c r="ABI5" i="6"/>
  <c r="ABI8" i="6"/>
  <c r="ABO10" i="6"/>
  <c r="ABO14" i="6"/>
  <c r="ABO15" i="6"/>
  <c r="ABO9" i="6"/>
  <c r="ABO8" i="6"/>
  <c r="ABO12" i="6"/>
  <c r="ABO16" i="6"/>
  <c r="ABO18" i="6"/>
  <c r="ABO7" i="6"/>
  <c r="ABO13" i="6"/>
  <c r="ABQ5" i="6"/>
  <c r="ABQ9" i="6"/>
  <c r="ABQ8" i="6"/>
  <c r="ABQ17" i="6"/>
  <c r="ABQ4" i="6"/>
  <c r="ABQ13" i="6"/>
  <c r="ABO17" i="6"/>
  <c r="ABO11" i="6"/>
  <c r="ABT19" i="6"/>
  <c r="ABU7" i="6" s="1"/>
  <c r="ABO3" i="6"/>
  <c r="ABC18" i="6"/>
  <c r="ABE18" i="6"/>
  <c r="ABC3" i="6"/>
  <c r="ABC4" i="6"/>
  <c r="ABE6" i="6"/>
  <c r="ABG16" i="6"/>
  <c r="ABG17" i="6"/>
  <c r="ABE3" i="6"/>
  <c r="ABE4" i="6"/>
  <c r="ABI17" i="6"/>
  <c r="AAU14" i="6"/>
  <c r="AAU17" i="6"/>
  <c r="AAU12" i="6"/>
  <c r="C18" i="1"/>
  <c r="B19" i="1" s="1"/>
  <c r="AAQ4" i="6"/>
  <c r="AAU4" i="6"/>
  <c r="AAU7" i="6"/>
  <c r="AAU10" i="6"/>
  <c r="AAU16" i="6"/>
  <c r="AAU13" i="6"/>
  <c r="AAU5" i="6"/>
  <c r="AAU3" i="6"/>
  <c r="AAU8" i="6"/>
  <c r="AAU11" i="6"/>
  <c r="AAS3" i="6"/>
  <c r="AAQ3" i="6"/>
  <c r="AAQ5" i="6"/>
  <c r="AAX19" i="6"/>
  <c r="AAY14" i="6" s="1"/>
  <c r="AAG5" i="6"/>
  <c r="AAG4" i="6"/>
  <c r="AAG3" i="6"/>
  <c r="AAG6" i="6"/>
  <c r="AAG18" i="6"/>
  <c r="AAG17" i="6"/>
  <c r="AAG15" i="6"/>
  <c r="AAG14" i="6"/>
  <c r="AAG13" i="6"/>
  <c r="AAG12" i="6"/>
  <c r="AAG11" i="6"/>
  <c r="AAG10" i="6"/>
  <c r="AAG9" i="6"/>
  <c r="AAI5" i="6"/>
  <c r="AAI4" i="6"/>
  <c r="AAI3" i="6"/>
  <c r="AAI6" i="6"/>
  <c r="AAI18" i="6"/>
  <c r="AAI17" i="6"/>
  <c r="AAI16" i="6"/>
  <c r="AAI15" i="6"/>
  <c r="AAI14" i="6"/>
  <c r="AAI12" i="6"/>
  <c r="AAI11" i="6"/>
  <c r="AAI10" i="6"/>
  <c r="AAI9" i="6"/>
  <c r="AAI7" i="6"/>
  <c r="AAG8" i="6"/>
  <c r="AAK7" i="6"/>
  <c r="AAK8" i="6"/>
  <c r="AAK9" i="6"/>
  <c r="AAK10" i="6"/>
  <c r="AAK11" i="6"/>
  <c r="AAK12" i="6"/>
  <c r="AAK13" i="6"/>
  <c r="AAK14" i="6"/>
  <c r="AAK16" i="6"/>
  <c r="AAK17" i="6"/>
  <c r="AAK18" i="6"/>
  <c r="AAK6" i="6"/>
  <c r="AAM7" i="6"/>
  <c r="AAM8" i="6"/>
  <c r="AAM9" i="6"/>
  <c r="AAM10" i="6"/>
  <c r="AAM11" i="6"/>
  <c r="AAM12" i="6"/>
  <c r="AAM13" i="6"/>
  <c r="AAM14" i="6"/>
  <c r="AAM15" i="6"/>
  <c r="AAM16" i="6"/>
  <c r="AAM17" i="6"/>
  <c r="AAK3" i="6"/>
  <c r="AAK4" i="6"/>
  <c r="AAM6" i="6"/>
  <c r="AAQ18" i="6"/>
  <c r="AAM3" i="6"/>
  <c r="AAM4" i="6"/>
  <c r="AAQ7" i="6"/>
  <c r="AAQ8" i="6"/>
  <c r="AAQ9" i="6"/>
  <c r="AAQ10" i="6"/>
  <c r="AAQ11" i="6"/>
  <c r="AAQ12" i="6"/>
  <c r="AAQ13" i="6"/>
  <c r="AAQ14" i="6"/>
  <c r="AAQ15" i="6"/>
  <c r="AAQ16" i="6"/>
  <c r="AAQ17" i="6"/>
  <c r="AAS18" i="6"/>
  <c r="AAS7" i="6"/>
  <c r="AAS8" i="6"/>
  <c r="AAS9" i="6"/>
  <c r="AAS10" i="6"/>
  <c r="AAS11" i="6"/>
  <c r="AAS12" i="6"/>
  <c r="AAS13" i="6"/>
  <c r="AAS14" i="6"/>
  <c r="AAS15" i="6"/>
  <c r="AAS16" i="6"/>
  <c r="K6" i="1"/>
  <c r="ZY3" i="6"/>
  <c r="ZY12" i="6"/>
  <c r="ZY5" i="6"/>
  <c r="ZY10" i="6"/>
  <c r="ZY14" i="6"/>
  <c r="ZY7" i="6"/>
  <c r="ZY6" i="6"/>
  <c r="ZY17" i="6"/>
  <c r="ZY8" i="6"/>
  <c r="ZY15" i="6"/>
  <c r="ZY4" i="6"/>
  <c r="ZY11" i="6"/>
  <c r="ZY18" i="6"/>
  <c r="ZY13" i="6"/>
  <c r="ZW8" i="6"/>
  <c r="ZW15" i="6"/>
  <c r="ZW16" i="6"/>
  <c r="ZW3" i="6"/>
  <c r="ZW12" i="6"/>
  <c r="ZW18" i="6"/>
  <c r="ZW11" i="6"/>
  <c r="ZW10" i="6"/>
  <c r="ZW9" i="6"/>
  <c r="ZK7" i="6"/>
  <c r="ZK10" i="6"/>
  <c r="ZK11" i="6"/>
  <c r="ZK12" i="6"/>
  <c r="ZK8" i="6"/>
  <c r="ZK9" i="6"/>
  <c r="ZK13" i="6"/>
  <c r="ZK14" i="6"/>
  <c r="ZK15" i="6"/>
  <c r="ZK4" i="6"/>
  <c r="ZK16" i="6"/>
  <c r="ZK5" i="6"/>
  <c r="ZK17" i="6"/>
  <c r="ZK6" i="6"/>
  <c r="ZQ8" i="6"/>
  <c r="ZQ10" i="6"/>
  <c r="ZQ6" i="6"/>
  <c r="ZQ11" i="6"/>
  <c r="ZQ14" i="6"/>
  <c r="ZQ7" i="6"/>
  <c r="ZQ13" i="6"/>
  <c r="ZQ9" i="6"/>
  <c r="ZQ12" i="6"/>
  <c r="ZQ15" i="6"/>
  <c r="ZM6" i="6"/>
  <c r="ZM10" i="6"/>
  <c r="ZM9" i="6"/>
  <c r="ZM12" i="6"/>
  <c r="ZM7" i="6"/>
  <c r="ZM11" i="6"/>
  <c r="H6" i="1"/>
  <c r="H12" i="1" s="1"/>
  <c r="G6" i="1"/>
  <c r="ZW4" i="6"/>
  <c r="ZW7" i="6"/>
  <c r="ZW17" i="6"/>
  <c r="AAB19" i="6"/>
  <c r="AAC14" i="6" s="1"/>
  <c r="ZM5" i="6"/>
  <c r="ZK3" i="6"/>
  <c r="ZM4" i="6"/>
  <c r="ZM18" i="6"/>
  <c r="ZM3" i="6"/>
  <c r="ZQ5" i="6"/>
  <c r="ZU6" i="6"/>
  <c r="ZM16" i="6"/>
  <c r="ZQ17" i="6"/>
  <c r="ZQ4" i="6"/>
  <c r="ZM14" i="6"/>
  <c r="ZQ3" i="6"/>
  <c r="ZC6" i="6"/>
  <c r="ZA9" i="6"/>
  <c r="ZA11" i="6"/>
  <c r="ZC8" i="6"/>
  <c r="ZC10" i="6"/>
  <c r="ZC12" i="6"/>
  <c r="ZA8" i="6"/>
  <c r="ZA10" i="6"/>
  <c r="ZA12" i="6"/>
  <c r="ZA7" i="6"/>
  <c r="E18" i="1"/>
  <c r="E32" i="1"/>
  <c r="K12" i="1"/>
  <c r="YU6" i="6"/>
  <c r="YU8" i="6"/>
  <c r="YU7" i="6"/>
  <c r="YU9" i="6"/>
  <c r="ZF19" i="6"/>
  <c r="ZG14" i="6" s="1"/>
  <c r="YQ5" i="6"/>
  <c r="YO18" i="6"/>
  <c r="YO3" i="6"/>
  <c r="YQ4" i="6"/>
  <c r="YQ17" i="6"/>
  <c r="YQ3" i="6"/>
  <c r="YU5" i="6"/>
  <c r="YY6" i="6"/>
  <c r="YO15" i="6"/>
  <c r="YQ16" i="6"/>
  <c r="YU4" i="6"/>
  <c r="YQ14" i="6"/>
  <c r="YQ15" i="6"/>
  <c r="YU17" i="6"/>
  <c r="YU3" i="6"/>
  <c r="YY5" i="6"/>
  <c r="YU16" i="6"/>
  <c r="YY18" i="6"/>
  <c r="YY4" i="6"/>
  <c r="ZC5" i="6"/>
  <c r="YQ12" i="6"/>
  <c r="YU14" i="6"/>
  <c r="YU15" i="6"/>
  <c r="YY17" i="6"/>
  <c r="ZA18" i="6"/>
  <c r="YQ18" i="6"/>
  <c r="YY3" i="6"/>
  <c r="ZA4" i="6"/>
  <c r="YQ11" i="6"/>
  <c r="YU13" i="6"/>
  <c r="YY16" i="6"/>
  <c r="ZA17" i="6"/>
  <c r="ZC18" i="6"/>
  <c r="ZA3" i="6"/>
  <c r="ZC4" i="6"/>
  <c r="YO9" i="6"/>
  <c r="YQ10" i="6"/>
  <c r="YU12" i="6"/>
  <c r="YY14" i="6"/>
  <c r="YY15" i="6"/>
  <c r="ZA16" i="6"/>
  <c r="ZC17" i="6"/>
  <c r="ZC3" i="6"/>
  <c r="YQ9" i="6"/>
  <c r="YU11" i="6"/>
  <c r="YY13" i="6"/>
  <c r="ZA14" i="6"/>
  <c r="ZA15" i="6"/>
  <c r="ZC16" i="6"/>
  <c r="ZC14" i="6"/>
  <c r="YG15" i="6"/>
  <c r="YG5" i="6"/>
  <c r="YG12" i="6"/>
  <c r="YE12" i="6"/>
  <c r="YG8" i="6"/>
  <c r="YG18" i="6"/>
  <c r="YG14" i="6"/>
  <c r="YG6" i="6"/>
  <c r="YG11" i="6"/>
  <c r="YG3" i="6"/>
  <c r="YE10" i="6"/>
  <c r="YE4" i="6"/>
  <c r="YE7" i="6"/>
  <c r="YE15" i="6"/>
  <c r="YJ19" i="6"/>
  <c r="YK18" i="6" s="1"/>
  <c r="XS3" i="6"/>
  <c r="YC4" i="6"/>
  <c r="YC7" i="6"/>
  <c r="YE9" i="6"/>
  <c r="XY10" i="6"/>
  <c r="YC12" i="6"/>
  <c r="XY15" i="6"/>
  <c r="YC17" i="6"/>
  <c r="XU18" i="6"/>
  <c r="XS9" i="6"/>
  <c r="YC10" i="6"/>
  <c r="YC15" i="6"/>
  <c r="YE8" i="6"/>
  <c r="YE13" i="6"/>
  <c r="XY14" i="6"/>
  <c r="YE18" i="6"/>
  <c r="XY9" i="6"/>
  <c r="YE3" i="6"/>
  <c r="XY4" i="6"/>
  <c r="XY7" i="6"/>
  <c r="XU10" i="6"/>
  <c r="YE11" i="6"/>
  <c r="XY12" i="6"/>
  <c r="YC14" i="6"/>
  <c r="YE16" i="6"/>
  <c r="XC11" i="6"/>
  <c r="XC13" i="6"/>
  <c r="XC5" i="6"/>
  <c r="XC8" i="6"/>
  <c r="XC10" i="6"/>
  <c r="XC3" i="6"/>
  <c r="XC7" i="6"/>
  <c r="XC4" i="6"/>
  <c r="XC12" i="6"/>
  <c r="XC16" i="6"/>
  <c r="XC15" i="6"/>
  <c r="XC6" i="6"/>
  <c r="XC9" i="6"/>
  <c r="XC14" i="6"/>
  <c r="WY16" i="6"/>
  <c r="WY10" i="6"/>
  <c r="WY6" i="6"/>
  <c r="WY3" i="6"/>
  <c r="WY18" i="6"/>
  <c r="WY9" i="6"/>
  <c r="WY12" i="6"/>
  <c r="WY5" i="6"/>
  <c r="WY15" i="6"/>
  <c r="WY11" i="6"/>
  <c r="WY4" i="6"/>
  <c r="WY14" i="6"/>
  <c r="XI8" i="6"/>
  <c r="XI10" i="6"/>
  <c r="XI12" i="6"/>
  <c r="E17" i="1"/>
  <c r="XI13" i="6"/>
  <c r="XI3" i="6"/>
  <c r="XI14" i="6"/>
  <c r="XI7" i="6"/>
  <c r="XI9" i="6"/>
  <c r="XI16" i="6"/>
  <c r="XI4" i="6"/>
  <c r="XI11" i="6"/>
  <c r="XI17" i="6"/>
  <c r="XN19" i="6"/>
  <c r="XO18" i="6" s="1"/>
  <c r="XI15" i="6"/>
  <c r="C17" i="1"/>
  <c r="G20" i="2"/>
  <c r="WC7" i="6"/>
  <c r="WC17" i="6"/>
  <c r="WC11" i="6"/>
  <c r="WC18" i="6"/>
  <c r="WC10" i="6"/>
  <c r="WM18" i="6"/>
  <c r="WM10" i="6"/>
  <c r="WM13" i="6"/>
  <c r="WM4" i="6"/>
  <c r="WM16" i="6"/>
  <c r="WM9" i="6"/>
  <c r="WM3" i="6"/>
  <c r="WM8" i="6"/>
  <c r="WM12" i="6"/>
  <c r="WM15" i="6"/>
  <c r="WM14" i="6"/>
  <c r="WM11" i="6"/>
  <c r="WM17" i="6"/>
  <c r="WC12" i="6"/>
  <c r="WC6" i="6"/>
  <c r="WC9" i="6"/>
  <c r="WR19" i="6"/>
  <c r="WS16" i="6" s="1"/>
  <c r="WC5" i="6"/>
  <c r="WG6" i="6"/>
  <c r="WA3" i="6"/>
  <c r="WK7" i="6"/>
  <c r="WC3" i="6"/>
  <c r="WG5" i="6"/>
  <c r="WK6" i="6"/>
  <c r="WA15" i="6"/>
  <c r="WC16" i="6"/>
  <c r="WC4" i="6"/>
  <c r="WG4" i="6"/>
  <c r="WC14" i="6"/>
  <c r="J12" i="1"/>
  <c r="K20" i="2" l="1"/>
  <c r="M20" i="2"/>
  <c r="F4" i="2"/>
  <c r="F3" i="2"/>
  <c r="AEI7" i="6"/>
  <c r="AEI14" i="6"/>
  <c r="AEI8" i="6"/>
  <c r="AEI17" i="6"/>
  <c r="AEI10" i="6"/>
  <c r="AEI12" i="6"/>
  <c r="AEI5" i="6"/>
  <c r="AEI13" i="6"/>
  <c r="AEI3" i="6"/>
  <c r="AEI4" i="6"/>
  <c r="G12" i="1"/>
  <c r="ADM8" i="6"/>
  <c r="ADM5" i="6"/>
  <c r="ADM12" i="6"/>
  <c r="ADM15" i="6"/>
  <c r="ADM9" i="6"/>
  <c r="ADM4" i="6"/>
  <c r="ADM14" i="6"/>
  <c r="ADM7" i="6"/>
  <c r="ADM17" i="6"/>
  <c r="ADM18" i="6"/>
  <c r="ADM11" i="6"/>
  <c r="ADM10" i="6"/>
  <c r="ADM13" i="6"/>
  <c r="ADM16" i="6"/>
  <c r="ACQ8" i="6"/>
  <c r="ACQ4" i="6"/>
  <c r="ACQ7" i="6"/>
  <c r="ACQ14" i="6"/>
  <c r="ACQ10" i="6"/>
  <c r="ACQ17" i="6"/>
  <c r="ACQ6" i="6"/>
  <c r="ACQ13" i="6"/>
  <c r="ACQ3" i="6"/>
  <c r="ACQ12" i="6"/>
  <c r="ACQ15" i="6"/>
  <c r="ACQ9" i="6"/>
  <c r="ACQ18" i="6"/>
  <c r="ACQ16" i="6"/>
  <c r="ACQ11" i="6"/>
  <c r="B5" i="2"/>
  <c r="F6" i="2"/>
  <c r="ABU11" i="6"/>
  <c r="ABU6" i="6"/>
  <c r="ABU16" i="6"/>
  <c r="ABU10" i="6"/>
  <c r="ABU18" i="6"/>
  <c r="ABU8" i="6"/>
  <c r="ABU5" i="6"/>
  <c r="ABU9" i="6"/>
  <c r="ABU3" i="6"/>
  <c r="ABU17" i="6"/>
  <c r="ABU4" i="6"/>
  <c r="ABU12" i="6"/>
  <c r="ABU15" i="6"/>
  <c r="ABU13" i="6"/>
  <c r="ABU14" i="6"/>
  <c r="AAY3" i="6"/>
  <c r="AAY9" i="6"/>
  <c r="AAY13" i="6"/>
  <c r="AAY18" i="6"/>
  <c r="AAY5" i="6"/>
  <c r="AAY10" i="6"/>
  <c r="AAY7" i="6"/>
  <c r="AAY15" i="6"/>
  <c r="AAY4" i="6"/>
  <c r="AAY12" i="6"/>
  <c r="AAY11" i="6"/>
  <c r="AAY8" i="6"/>
  <c r="AAY17" i="6"/>
  <c r="AAY6" i="6"/>
  <c r="AAY16" i="6"/>
  <c r="AAC13" i="6"/>
  <c r="AAC18" i="6"/>
  <c r="AAC16" i="6"/>
  <c r="AAC4" i="6"/>
  <c r="AAC8" i="6"/>
  <c r="AAC5" i="6"/>
  <c r="AAC17" i="6"/>
  <c r="AAC12" i="6"/>
  <c r="AAC9" i="6"/>
  <c r="AAC15" i="6"/>
  <c r="C19" i="1"/>
  <c r="C21" i="1" s="1"/>
  <c r="AAC11" i="6"/>
  <c r="AAC6" i="6"/>
  <c r="AAC10" i="6"/>
  <c r="AAC3" i="6"/>
  <c r="AAC7" i="6"/>
  <c r="E19" i="1"/>
  <c r="E21" i="1" s="1"/>
  <c r="ZG18" i="6"/>
  <c r="ZG11" i="6"/>
  <c r="ZG9" i="6"/>
  <c r="ZG4" i="6"/>
  <c r="ZG15" i="6"/>
  <c r="ZG6" i="6"/>
  <c r="ZG12" i="6"/>
  <c r="ZG8" i="6"/>
  <c r="ZG5" i="6"/>
  <c r="ZG17" i="6"/>
  <c r="ZG3" i="6"/>
  <c r="ZG10" i="6"/>
  <c r="ZG16" i="6"/>
  <c r="ZG7" i="6"/>
  <c r="ZG13" i="6"/>
  <c r="YK16" i="6"/>
  <c r="YK14" i="6"/>
  <c r="YK17" i="6"/>
  <c r="YK9" i="6"/>
  <c r="YK5" i="6"/>
  <c r="YK12" i="6"/>
  <c r="YK10" i="6"/>
  <c r="YK7" i="6"/>
  <c r="YK15" i="6"/>
  <c r="YK3" i="6"/>
  <c r="YK6" i="6"/>
  <c r="YK8" i="6"/>
  <c r="YK4" i="6"/>
  <c r="YK13" i="6"/>
  <c r="YK11" i="6"/>
  <c r="XO8" i="6"/>
  <c r="XO13" i="6"/>
  <c r="XO12" i="6"/>
  <c r="XO3" i="6"/>
  <c r="XO17" i="6"/>
  <c r="XO4" i="6"/>
  <c r="XO11" i="6"/>
  <c r="XO6" i="6"/>
  <c r="XO15" i="6"/>
  <c r="XO16" i="6"/>
  <c r="XO9" i="6"/>
  <c r="XO5" i="6"/>
  <c r="XO7" i="6"/>
  <c r="XO10" i="6"/>
  <c r="XO14" i="6"/>
  <c r="WS17" i="6"/>
  <c r="WS6" i="6"/>
  <c r="WS12" i="6"/>
  <c r="WS7" i="6"/>
  <c r="WS18" i="6"/>
  <c r="WS8" i="6"/>
  <c r="WS5" i="6"/>
  <c r="WS13" i="6"/>
  <c r="WS9" i="6"/>
  <c r="WS3" i="6"/>
  <c r="WS4" i="6"/>
  <c r="WS14" i="6"/>
  <c r="WS10" i="6"/>
  <c r="WS11" i="6"/>
  <c r="WS15" i="6"/>
  <c r="B8" i="2" l="1"/>
  <c r="C5" i="2"/>
  <c r="D5" i="2" s="1"/>
  <c r="D8" i="2" s="1"/>
  <c r="D21" i="1"/>
  <c r="B21" i="1"/>
  <c r="F5" i="2" l="1"/>
  <c r="C8" i="2"/>
  <c r="C9" i="2" s="1"/>
  <c r="E31" i="1"/>
  <c r="F8" i="2" l="1"/>
  <c r="M19" i="2"/>
  <c r="M18" i="2"/>
  <c r="M15" i="2"/>
  <c r="M14" i="2"/>
  <c r="M13" i="2"/>
  <c r="M12" i="2"/>
  <c r="M17" i="2"/>
</calcChain>
</file>

<file path=xl/sharedStrings.xml><?xml version="1.0" encoding="utf-8"?>
<sst xmlns="http://schemas.openxmlformats.org/spreadsheetml/2006/main" count="814" uniqueCount="229">
  <si>
    <t>ASEAN MEMBER STATES</t>
  </si>
  <si>
    <t>FIRST CONFIRMED CASES</t>
  </si>
  <si>
    <t>LATEST REPORT ON CONFIRMED</t>
  </si>
  <si>
    <t>CUMULATIVE CASES</t>
  </si>
  <si>
    <t>CUMULATIVE CASES IN 2024</t>
  </si>
  <si>
    <t>CUMULATIVE CASES IN 2023</t>
  </si>
  <si>
    <t>NEW CASES SINCE LAST REPORT</t>
  </si>
  <si>
    <t>CUMULATIVE DEATHS</t>
  </si>
  <si>
    <t>NEW DEATHS SINCE LAST REPORT</t>
  </si>
  <si>
    <t>CUMULATIVE CASES/ 100,000</t>
  </si>
  <si>
    <t>CUMULATIVE WITH AT LEAST ONE DOSE</t>
  </si>
  <si>
    <t>CUMULATIVE FULLY VACCINATED</t>
  </si>
  <si>
    <t>CUMULATIVE BOOSTED</t>
  </si>
  <si>
    <t>POPULATION</t>
  </si>
  <si>
    <t>FULLY VACCINATED PER 100</t>
  </si>
  <si>
    <t>Past Week Cumulative cases</t>
  </si>
  <si>
    <t>Past Week cumulative deaths</t>
  </si>
  <si>
    <t>ASEAN REGION</t>
  </si>
  <si>
    <t>Brunei Darussalam</t>
  </si>
  <si>
    <t>Cambodia</t>
  </si>
  <si>
    <t>Indonesia</t>
  </si>
  <si>
    <t>Lao PDR</t>
  </si>
  <si>
    <t>Malaysia</t>
  </si>
  <si>
    <t>Myanmar</t>
  </si>
  <si>
    <t>Philippines</t>
  </si>
  <si>
    <t>Singapore</t>
  </si>
  <si>
    <t>Thailand</t>
  </si>
  <si>
    <t>Vietnam</t>
  </si>
  <si>
    <t>REGIONS</t>
  </si>
  <si>
    <t>TOTAL CONFIRMED CASES</t>
  </si>
  <si>
    <t>NEW CASES</t>
  </si>
  <si>
    <t>TOTAL DEATHS</t>
  </si>
  <si>
    <t>NEW DEATHS</t>
  </si>
  <si>
    <t>TOTAL ASIA, OCEANIA, &amp; ASEAN</t>
  </si>
  <si>
    <t>ASIA</t>
  </si>
  <si>
    <t>OCEANIA</t>
  </si>
  <si>
    <t>AFRICA</t>
  </si>
  <si>
    <t>TOTAL CASES</t>
  </si>
  <si>
    <t>AMERICAS</t>
  </si>
  <si>
    <t>TOTAL DEATH</t>
  </si>
  <si>
    <t>ASEAN</t>
  </si>
  <si>
    <t>ASIA &amp; OCEANIA</t>
  </si>
  <si>
    <t>Total America</t>
  </si>
  <si>
    <t>North America</t>
  </si>
  <si>
    <t>South America</t>
  </si>
  <si>
    <t>EUROPE</t>
  </si>
  <si>
    <t>Total Cases</t>
  </si>
  <si>
    <t>GLOBAL TOTAL</t>
  </si>
  <si>
    <t>Total Death</t>
  </si>
  <si>
    <t>previous cases</t>
  </si>
  <si>
    <t>previous deaths</t>
  </si>
  <si>
    <t>world CFR</t>
  </si>
  <si>
    <t>Asean CFR</t>
  </si>
  <si>
    <t>Country</t>
  </si>
  <si>
    <t>Population</t>
  </si>
  <si>
    <t>1st Dose</t>
  </si>
  <si>
    <t>Fully Vaccinated</t>
  </si>
  <si>
    <t>1st Booster</t>
  </si>
  <si>
    <t>2nd Booster</t>
  </si>
  <si>
    <t>Source</t>
  </si>
  <si>
    <t>Brunei Darussalam(1)</t>
  </si>
  <si>
    <t>https://covid19.who.int/data</t>
  </si>
  <si>
    <t>1 for WHO</t>
  </si>
  <si>
    <t>Cambodia(1)</t>
  </si>
  <si>
    <t>https://doh.gov.ph/covid19-vaccination-dashboard</t>
  </si>
  <si>
    <t>*</t>
  </si>
  <si>
    <t>2 for Philippines</t>
  </si>
  <si>
    <t>Indonesia(3)</t>
  </si>
  <si>
    <t>https://vaksin.kemkes.go.id/#/vaccines</t>
  </si>
  <si>
    <t>3 for Indonesia</t>
  </si>
  <si>
    <t>Lao PDR(1)</t>
  </si>
  <si>
    <t>4 for Malaysia</t>
  </si>
  <si>
    <t>Malaysia(4)</t>
  </si>
  <si>
    <t>https://dashboard-vaccine.moph.go.th/</t>
  </si>
  <si>
    <t>5 for Thailand</t>
  </si>
  <si>
    <t>Myanmar(1)</t>
  </si>
  <si>
    <t>Philippines(2)</t>
  </si>
  <si>
    <t>https://data.moh.gov.my/covid-vaccination</t>
  </si>
  <si>
    <t>Singapore(1)</t>
  </si>
  <si>
    <t>Thailand(5)</t>
  </si>
  <si>
    <t>https://data.gov.sg</t>
  </si>
  <si>
    <t>Vietnam(1)</t>
  </si>
  <si>
    <t>Atleast 1 dose</t>
  </si>
  <si>
    <t>Brunei Darussalam(2)</t>
  </si>
  <si>
    <t>Indonesia(4)</t>
  </si>
  <si>
    <t>Malaysia(5)</t>
  </si>
  <si>
    <t>Myanmar(2)</t>
  </si>
  <si>
    <t>Philippines(3)</t>
  </si>
  <si>
    <t>Thailand(6)</t>
  </si>
  <si>
    <t>Vietnam(2)</t>
  </si>
  <si>
    <t>At least 1 dose</t>
  </si>
  <si>
    <t>PHILIPPINES(1)</t>
  </si>
  <si>
    <t>MYANMAR(1)</t>
  </si>
  <si>
    <t>THAILAND(4)</t>
  </si>
  <si>
    <t>LAO PDR(1)</t>
  </si>
  <si>
    <t>MALAYSIA(3)</t>
  </si>
  <si>
    <t>INDONESIA(2)</t>
  </si>
  <si>
    <t>SINGAPORE(5)</t>
  </si>
  <si>
    <t>CAMBODIA(1)</t>
  </si>
  <si>
    <t>VIETNAM(1)</t>
  </si>
  <si>
    <t>BRUNEI DARUSSALAM(1)</t>
  </si>
  <si>
    <t>Brunei DS</t>
  </si>
  <si>
    <t>W-1 '23</t>
  </si>
  <si>
    <t>W-2 '23</t>
  </si>
  <si>
    <t>W-3 '23</t>
  </si>
  <si>
    <t>W-4 '23</t>
  </si>
  <si>
    <t>W-5 '23</t>
  </si>
  <si>
    <t>W-6 '23</t>
  </si>
  <si>
    <t>W-7 '23</t>
  </si>
  <si>
    <t>W-8 '23</t>
  </si>
  <si>
    <t>W-9 '23</t>
  </si>
  <si>
    <t>W-10 '23</t>
  </si>
  <si>
    <t>W-11 '23</t>
  </si>
  <si>
    <t>W-12 '23</t>
  </si>
  <si>
    <t>W-13 '23</t>
  </si>
  <si>
    <t>W-14 '23</t>
  </si>
  <si>
    <t>W-15 '23</t>
  </si>
  <si>
    <t>W-16 '23</t>
  </si>
  <si>
    <t>W-17 '23</t>
  </si>
  <si>
    <t>W-18 '23</t>
  </si>
  <si>
    <t>W-19 '23</t>
  </si>
  <si>
    <t>W-20 '23</t>
  </si>
  <si>
    <t>W-21 '23</t>
  </si>
  <si>
    <t>W-22 '23</t>
  </si>
  <si>
    <t>W-23 '23</t>
  </si>
  <si>
    <t>W-24 '23</t>
  </si>
  <si>
    <t>W-25 '23</t>
  </si>
  <si>
    <t>W-26 '23</t>
  </si>
  <si>
    <t>W-27 '23</t>
  </si>
  <si>
    <t>W-28 '23</t>
  </si>
  <si>
    <t>W-29 '23</t>
  </si>
  <si>
    <t>W-30 '23</t>
  </si>
  <si>
    <t>W-31 '23</t>
  </si>
  <si>
    <t>W-32 '23</t>
  </si>
  <si>
    <t>W-33 '23</t>
  </si>
  <si>
    <t>W-34 '23</t>
  </si>
  <si>
    <t>W-35 '23</t>
  </si>
  <si>
    <t>W-36 '23</t>
  </si>
  <si>
    <t>W-37 '23</t>
  </si>
  <si>
    <t>W-38 '23</t>
  </si>
  <si>
    <t>W-39 '23</t>
  </si>
  <si>
    <t>W-40 '23</t>
  </si>
  <si>
    <t>W-41 '23</t>
  </si>
  <si>
    <t>W-42 '23</t>
  </si>
  <si>
    <t>W-43 '23</t>
  </si>
  <si>
    <t>W-44 '23</t>
  </si>
  <si>
    <t>W-45 '23</t>
  </si>
  <si>
    <t>W-46 '23</t>
  </si>
  <si>
    <t>W-47 '23</t>
  </si>
  <si>
    <t>W-48 '23</t>
  </si>
  <si>
    <t>W-49 '23</t>
  </si>
  <si>
    <t>W-50 '23</t>
  </si>
  <si>
    <t>W-51 '23</t>
  </si>
  <si>
    <t>W-52 '23</t>
  </si>
  <si>
    <t>W-1 '24</t>
  </si>
  <si>
    <t>W-2 '24</t>
  </si>
  <si>
    <t>W-3 '24</t>
  </si>
  <si>
    <t>W-4 '24</t>
  </si>
  <si>
    <t>Brunei</t>
  </si>
  <si>
    <t>REGION</t>
  </si>
  <si>
    <t>CUMULATIVE CASES 2023</t>
  </si>
  <si>
    <t>NEW CASES SINCE THE PREVIOUS REPORT</t>
  </si>
  <si>
    <t>CUMULATIVE DEATHS 2023 &amp; 2024</t>
  </si>
  <si>
    <t>CFR 2023</t>
  </si>
  <si>
    <t>CASES 2022</t>
  </si>
  <si>
    <t>CUMULATIVE CASES OUR WORLD IN DATA</t>
  </si>
  <si>
    <t>ABVC CASES</t>
  </si>
  <si>
    <t>Asia, Oceania, &amp; ASEAN OWD</t>
  </si>
  <si>
    <t>Cumulative deaths</t>
  </si>
  <si>
    <t>Deaths 2022</t>
  </si>
  <si>
    <t>Americas</t>
  </si>
  <si>
    <t>asia oceania and owid</t>
  </si>
  <si>
    <t>drc owid</t>
  </si>
  <si>
    <t>drc cdc</t>
  </si>
  <si>
    <t>margin</t>
  </si>
  <si>
    <t>TOTAL</t>
  </si>
  <si>
    <t>Other Regions</t>
  </si>
  <si>
    <t>AMS</t>
  </si>
  <si>
    <t>Cumulative Cases</t>
  </si>
  <si>
    <t>Cases 2022</t>
  </si>
  <si>
    <t>Cases 2023</t>
  </si>
  <si>
    <t>Cases 2024</t>
  </si>
  <si>
    <t>Cases 2025</t>
  </si>
  <si>
    <t>cases 2023-2024-2025</t>
  </si>
  <si>
    <t>Cumulative Deaths</t>
  </si>
  <si>
    <t>Deaths 2023&amp;2024</t>
  </si>
  <si>
    <t>Death 2025</t>
  </si>
  <si>
    <t>CFR 2023&amp;2024</t>
  </si>
  <si>
    <t>Our World in Data Cases</t>
  </si>
  <si>
    <t>New_cases</t>
  </si>
  <si>
    <t>New_deaths</t>
  </si>
  <si>
    <t>prev_cum_cases</t>
  </si>
  <si>
    <t>prev_cum_deaths</t>
  </si>
  <si>
    <t>Total</t>
  </si>
  <si>
    <t>Laos</t>
  </si>
  <si>
    <t>XBB.1.16+XBB.1.16.*</t>
  </si>
  <si>
    <t>XBB.1.5+XBB.1.5.*</t>
  </si>
  <si>
    <t>BA.2.75+BA.2.75.*</t>
  </si>
  <si>
    <t>CH.1.1+CH.1.1.*</t>
  </si>
  <si>
    <t>EG.5+EG.5.*</t>
  </si>
  <si>
    <t>XBB+XBB.*</t>
  </si>
  <si>
    <t>XBB.1.9.1+XBB.1.9.1.*</t>
  </si>
  <si>
    <t>XBB.1.9.2+XBB.1.9.2.*</t>
  </si>
  <si>
    <t>XBB.2.3+XBB.2.3.*</t>
  </si>
  <si>
    <t>Omicron B.1.1.529+BA.*</t>
  </si>
  <si>
    <t>B.1.640+B.1.640.*</t>
  </si>
  <si>
    <t>B.1.617.2+AY.*</t>
  </si>
  <si>
    <t>BA.2.86*</t>
  </si>
  <si>
    <t>JN.1.1</t>
  </si>
  <si>
    <t>JN.1</t>
  </si>
  <si>
    <t>Others</t>
  </si>
  <si>
    <t>Legend</t>
  </si>
  <si>
    <t>Color</t>
  </si>
  <si>
    <t>#CE635D</t>
  </si>
  <si>
    <t>#FF656C</t>
  </si>
  <si>
    <t>#F9B8B7</t>
  </si>
  <si>
    <t>#61C966</t>
  </si>
  <si>
    <t>#FB037E</t>
  </si>
  <si>
    <t>#65A361</t>
  </si>
  <si>
    <t>#A365A2</t>
  </si>
  <si>
    <t>#D2AFD0</t>
  </si>
  <si>
    <t>#8A65FD</t>
  </si>
  <si>
    <t>#565FFF</t>
  </si>
  <si>
    <t>#0304D2</t>
  </si>
  <si>
    <t>#0391E2</t>
  </si>
  <si>
    <t>#648DD3</t>
  </si>
  <si>
    <t>#F1975A</t>
  </si>
  <si>
    <t>#B7B7B7</t>
  </si>
  <si>
    <t>#B300DE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</si>
</sst>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36">
    <font>
      <sz val="12"/>
      <color theme="1"/>
      <name val="Calibri"/>
      <family val="2"/>
      <scheme val="minor"/>
    </font>
    <font>
      <b/>
      <sz val="7"/>
      <color theme="1"/>
      <name val="Century Gothic"/>
      <family val="1"/>
    </font>
    <font>
      <sz val="7"/>
      <color theme="1"/>
      <name val="Century Gothic"/>
      <family val="1"/>
    </font>
    <font>
      <b/>
      <sz val="7"/>
      <color rgb="FF000000"/>
      <name val="Century Gothic"/>
      <family val="1"/>
    </font>
    <font>
      <sz val="7"/>
      <color rgb="FF000000"/>
      <name val="Century Gothic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444444"/>
      <name val="Century Gothic"/>
      <family val="1"/>
    </font>
    <font>
      <u/>
      <sz val="7"/>
      <color theme="10"/>
      <name val="Century Gothic"/>
      <family val="1"/>
    </font>
    <font>
      <b/>
      <sz val="7"/>
      <color rgb="FF44546A"/>
      <name val="Century Gothic"/>
      <family val="1"/>
    </font>
    <font>
      <b/>
      <sz val="9"/>
      <color theme="1"/>
      <name val="Century Gothic"/>
      <family val="1"/>
    </font>
    <font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44546A"/>
      <name val="Century Gothic"/>
      <family val="1"/>
    </font>
    <font>
      <b/>
      <sz val="9"/>
      <color rgb="FF000000"/>
      <name val="Century Gothic"/>
      <family val="1"/>
    </font>
    <font>
      <sz val="8"/>
      <color theme="1"/>
      <name val="Century Gothic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enturyGothic"/>
    </font>
    <font>
      <b/>
      <sz val="7"/>
      <color theme="1"/>
      <name val="Century Gothic"/>
      <family val="2"/>
    </font>
    <font>
      <sz val="7"/>
      <color rgb="FF000000"/>
      <name val="Century Gothic"/>
      <family val="2"/>
    </font>
    <font>
      <b/>
      <sz val="7"/>
      <name val="Century Gothic"/>
      <family val="1"/>
    </font>
    <font>
      <sz val="7"/>
      <name val="Century Gothic"/>
      <family val="1"/>
    </font>
    <font>
      <sz val="9"/>
      <color rgb="FF000000"/>
      <name val="Century Gothic"/>
      <family val="2"/>
    </font>
    <font>
      <sz val="8"/>
      <color rgb="FF00000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rgb="FFFFFFF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FFFFFF"/>
      </right>
      <top style="medium">
        <color rgb="FF7F7F7F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medium">
        <color rgb="FFFFFFFF"/>
      </left>
      <right style="medium">
        <color rgb="FFFFFFFF"/>
      </right>
      <top style="medium">
        <color rgb="FF7F7F7F"/>
      </top>
      <bottom style="medium">
        <color rgb="FF7F7F7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7F7F7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FFFFFF"/>
      </right>
      <top style="thick">
        <color rgb="FF000000"/>
      </top>
      <bottom style="thick">
        <color rgb="FF000000"/>
      </bottom>
      <diagonal/>
    </border>
    <border>
      <left/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7F7F7F"/>
      </top>
      <bottom style="thin">
        <color indexed="64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thick">
        <color rgb="FF000000"/>
      </top>
      <bottom style="thick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17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3" fontId="4" fillId="0" borderId="3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horizontal="left" vertical="center" wrapText="1" indent="3"/>
    </xf>
    <xf numFmtId="3" fontId="3" fillId="0" borderId="4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3" fontId="2" fillId="0" borderId="0" xfId="0" applyNumberFormat="1" applyFont="1"/>
    <xf numFmtId="3" fontId="9" fillId="0" borderId="0" xfId="1" applyNumberFormat="1" applyFont="1"/>
    <xf numFmtId="0" fontId="10" fillId="0" borderId="4" xfId="0" applyFont="1" applyBorder="1" applyAlignment="1">
      <alignment horizontal="left" vertical="center" wrapText="1" indent="5"/>
    </xf>
    <xf numFmtId="0" fontId="1" fillId="0" borderId="10" xfId="0" applyFont="1" applyBorder="1" applyAlignment="1">
      <alignment wrapText="1"/>
    </xf>
    <xf numFmtId="0" fontId="2" fillId="0" borderId="10" xfId="0" applyFont="1" applyBorder="1"/>
    <xf numFmtId="0" fontId="1" fillId="0" borderId="10" xfId="0" applyFont="1" applyBorder="1" applyAlignment="1">
      <alignment horizontal="center" vertical="center"/>
    </xf>
    <xf numFmtId="164" fontId="2" fillId="0" borderId="10" xfId="0" applyNumberFormat="1" applyFont="1" applyBorder="1"/>
    <xf numFmtId="164" fontId="2" fillId="2" borderId="10" xfId="2" applyNumberFormat="1" applyFont="1" applyFill="1" applyBorder="1"/>
    <xf numFmtId="3" fontId="1" fillId="0" borderId="0" xfId="0" applyNumberFormat="1" applyFont="1"/>
    <xf numFmtId="3" fontId="4" fillId="2" borderId="4" xfId="0" applyNumberFormat="1" applyFont="1" applyFill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right" vertical="center" wrapText="1"/>
    </xf>
    <xf numFmtId="3" fontId="12" fillId="0" borderId="16" xfId="0" applyNumberFormat="1" applyFont="1" applyBorder="1" applyAlignment="1">
      <alignment horizontal="right" vertical="center" wrapText="1"/>
    </xf>
    <xf numFmtId="3" fontId="13" fillId="0" borderId="16" xfId="0" applyNumberFormat="1" applyFont="1" applyBorder="1" applyAlignment="1">
      <alignment horizontal="right" vertical="center" wrapText="1"/>
    </xf>
    <xf numFmtId="3" fontId="14" fillId="0" borderId="16" xfId="0" applyNumberFormat="1" applyFont="1" applyBorder="1" applyAlignment="1">
      <alignment horizontal="right" vertical="center" wrapText="1"/>
    </xf>
    <xf numFmtId="164" fontId="12" fillId="0" borderId="16" xfId="2" applyNumberFormat="1" applyFont="1" applyBorder="1" applyAlignment="1">
      <alignment horizontal="left" vertical="center" wrapText="1"/>
    </xf>
    <xf numFmtId="164" fontId="12" fillId="0" borderId="16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horizontal="left" vertical="center" wrapText="1"/>
    </xf>
    <xf numFmtId="0" fontId="7" fillId="0" borderId="10" xfId="0" applyFont="1" applyBorder="1"/>
    <xf numFmtId="0" fontId="12" fillId="0" borderId="10" xfId="0" applyFont="1" applyBorder="1" applyAlignment="1">
      <alignment horizontal="left" vertical="center" wrapText="1"/>
    </xf>
    <xf numFmtId="0" fontId="0" fillId="2" borderId="10" xfId="0" applyFill="1" applyBorder="1"/>
    <xf numFmtId="0" fontId="11" fillId="0" borderId="10" xfId="0" applyFont="1" applyBorder="1" applyAlignment="1">
      <alignment horizontal="center" vertical="center" wrapText="1"/>
    </xf>
    <xf numFmtId="0" fontId="12" fillId="0" borderId="10" xfId="0" applyFont="1" applyBorder="1"/>
    <xf numFmtId="0" fontId="12" fillId="2" borderId="10" xfId="0" applyFont="1" applyFill="1" applyBorder="1"/>
    <xf numFmtId="164" fontId="12" fillId="0" borderId="10" xfId="2" applyNumberFormat="1" applyFont="1" applyBorder="1"/>
    <xf numFmtId="164" fontId="12" fillId="2" borderId="10" xfId="2" applyNumberFormat="1" applyFont="1" applyFill="1" applyBorder="1"/>
    <xf numFmtId="0" fontId="11" fillId="0" borderId="10" xfId="0" applyFont="1" applyBorder="1"/>
    <xf numFmtId="10" fontId="11" fillId="0" borderId="10" xfId="3" applyNumberFormat="1" applyFont="1" applyBorder="1"/>
    <xf numFmtId="164" fontId="12" fillId="0" borderId="10" xfId="2" applyNumberFormat="1" applyFont="1" applyFill="1" applyBorder="1"/>
    <xf numFmtId="164" fontId="13" fillId="0" borderId="16" xfId="0" applyNumberFormat="1" applyFont="1" applyBorder="1" applyAlignment="1">
      <alignment horizontal="right" vertical="center" wrapText="1"/>
    </xf>
    <xf numFmtId="0" fontId="11" fillId="0" borderId="17" xfId="0" applyFont="1" applyBorder="1" applyAlignment="1">
      <alignment horizontal="left" vertical="center" wrapText="1"/>
    </xf>
    <xf numFmtId="3" fontId="12" fillId="0" borderId="0" xfId="0" applyNumberFormat="1" applyFont="1"/>
    <xf numFmtId="0" fontId="1" fillId="0" borderId="7" xfId="0" applyFont="1" applyBorder="1" applyAlignment="1">
      <alignment horizontal="center" vertical="center" wrapText="1"/>
    </xf>
    <xf numFmtId="3" fontId="4" fillId="0" borderId="0" xfId="0" applyNumberFormat="1" applyFont="1"/>
    <xf numFmtId="3" fontId="0" fillId="0" borderId="0" xfId="0" applyNumberFormat="1"/>
    <xf numFmtId="0" fontId="1" fillId="0" borderId="0" xfId="0" applyFont="1" applyAlignment="1">
      <alignment vertical="center"/>
    </xf>
    <xf numFmtId="3" fontId="9" fillId="0" borderId="0" xfId="1" applyNumberFormat="1" applyFont="1" applyBorder="1"/>
    <xf numFmtId="3" fontId="4" fillId="2" borderId="6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15" fontId="0" fillId="0" borderId="0" xfId="0" applyNumberFormat="1"/>
    <xf numFmtId="0" fontId="17" fillId="2" borderId="18" xfId="0" applyFont="1" applyFill="1" applyBorder="1"/>
    <xf numFmtId="0" fontId="17" fillId="2" borderId="19" xfId="0" applyFont="1" applyFill="1" applyBorder="1"/>
    <xf numFmtId="0" fontId="18" fillId="2" borderId="19" xfId="0" applyFont="1" applyFill="1" applyBorder="1"/>
    <xf numFmtId="0" fontId="17" fillId="3" borderId="19" xfId="0" applyFont="1" applyFill="1" applyBorder="1"/>
    <xf numFmtId="0" fontId="18" fillId="3" borderId="19" xfId="0" applyFont="1" applyFill="1" applyBorder="1"/>
    <xf numFmtId="15" fontId="0" fillId="0" borderId="20" xfId="0" applyNumberFormat="1" applyBorder="1"/>
    <xf numFmtId="3" fontId="0" fillId="0" borderId="21" xfId="0" applyNumberFormat="1" applyBorder="1"/>
    <xf numFmtId="3" fontId="19" fillId="0" borderId="21" xfId="0" applyNumberFormat="1" applyFont="1" applyBorder="1"/>
    <xf numFmtId="0" fontId="3" fillId="0" borderId="7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20" fillId="0" borderId="0" xfId="0" applyNumberFormat="1" applyFont="1"/>
    <xf numFmtId="3" fontId="3" fillId="0" borderId="7" xfId="0" applyNumberFormat="1" applyFont="1" applyBorder="1" applyAlignment="1">
      <alignment horizontal="center" vertical="center"/>
    </xf>
    <xf numFmtId="3" fontId="21" fillId="0" borderId="22" xfId="0" applyNumberFormat="1" applyFont="1" applyBorder="1" applyAlignment="1">
      <alignment horizontal="right" vertical="center"/>
    </xf>
    <xf numFmtId="3" fontId="21" fillId="0" borderId="0" xfId="0" applyNumberFormat="1" applyFont="1"/>
    <xf numFmtId="3" fontId="0" fillId="0" borderId="23" xfId="0" applyNumberFormat="1" applyBorder="1"/>
    <xf numFmtId="3" fontId="21" fillId="0" borderId="22" xfId="0" applyNumberFormat="1" applyFont="1" applyBorder="1"/>
    <xf numFmtId="3" fontId="21" fillId="0" borderId="0" xfId="0" applyNumberFormat="1" applyFont="1" applyAlignment="1">
      <alignment horizontal="right" vertical="center"/>
    </xf>
    <xf numFmtId="3" fontId="21" fillId="0" borderId="23" xfId="0" applyNumberFormat="1" applyFont="1" applyBorder="1"/>
    <xf numFmtId="3" fontId="0" fillId="0" borderId="10" xfId="0" applyNumberFormat="1" applyBorder="1"/>
    <xf numFmtId="0" fontId="0" fillId="0" borderId="20" xfId="0" applyBorder="1"/>
    <xf numFmtId="0" fontId="17" fillId="2" borderId="21" xfId="0" applyFont="1" applyFill="1" applyBorder="1"/>
    <xf numFmtId="0" fontId="18" fillId="2" borderId="21" xfId="0" applyFont="1" applyFill="1" applyBorder="1"/>
    <xf numFmtId="2" fontId="0" fillId="0" borderId="0" xfId="0" applyNumberFormat="1"/>
    <xf numFmtId="0" fontId="0" fillId="0" borderId="21" xfId="0" applyBorder="1"/>
    <xf numFmtId="0" fontId="21" fillId="0" borderId="22" xfId="0" applyFont="1" applyBorder="1" applyAlignment="1">
      <alignment horizontal="right" vertical="center"/>
    </xf>
    <xf numFmtId="0" fontId="21" fillId="0" borderId="22" xfId="0" applyFont="1" applyBorder="1"/>
    <xf numFmtId="0" fontId="21" fillId="0" borderId="0" xfId="0" applyFont="1"/>
    <xf numFmtId="0" fontId="22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23" xfId="0" applyFont="1" applyBorder="1"/>
    <xf numFmtId="0" fontId="22" fillId="0" borderId="0" xfId="0" applyFont="1"/>
    <xf numFmtId="0" fontId="23" fillId="0" borderId="10" xfId="0" applyFont="1" applyBorder="1" applyAlignment="1">
      <alignment horizontal="left" vertical="center" wrapText="1"/>
    </xf>
    <xf numFmtId="165" fontId="22" fillId="0" borderId="10" xfId="2" applyNumberFormat="1" applyFont="1" applyFill="1" applyBorder="1"/>
    <xf numFmtId="2" fontId="22" fillId="0" borderId="10" xfId="3" applyNumberFormat="1" applyFont="1" applyFill="1" applyBorder="1" applyAlignment="1">
      <alignment horizontal="right"/>
    </xf>
    <xf numFmtId="0" fontId="24" fillId="0" borderId="0" xfId="1" applyFont="1" applyFill="1" applyBorder="1"/>
    <xf numFmtId="0" fontId="24" fillId="0" borderId="0" xfId="1" applyFont="1" applyFill="1" applyBorder="1" applyAlignment="1">
      <alignment vertical="center"/>
    </xf>
    <xf numFmtId="0" fontId="22" fillId="0" borderId="0" xfId="3" applyNumberFormat="1" applyFont="1" applyFill="1" applyBorder="1" applyAlignment="1">
      <alignment horizontal="right"/>
    </xf>
    <xf numFmtId="2" fontId="22" fillId="0" borderId="0" xfId="3" applyNumberFormat="1" applyFont="1" applyFill="1" applyBorder="1" applyAlignment="1">
      <alignment horizontal="right"/>
    </xf>
    <xf numFmtId="41" fontId="22" fillId="0" borderId="24" xfId="4" applyFont="1" applyFill="1" applyBorder="1"/>
    <xf numFmtId="41" fontId="22" fillId="0" borderId="10" xfId="4" applyFont="1" applyFill="1" applyBorder="1"/>
    <xf numFmtId="41" fontId="22" fillId="0" borderId="0" xfId="4" applyFont="1" applyFill="1" applyBorder="1"/>
    <xf numFmtId="165" fontId="22" fillId="0" borderId="0" xfId="0" applyNumberFormat="1" applyFont="1"/>
    <xf numFmtId="41" fontId="22" fillId="0" borderId="0" xfId="0" applyNumberFormat="1" applyFont="1"/>
    <xf numFmtId="3" fontId="22" fillId="0" borderId="0" xfId="0" applyNumberFormat="1" applyFont="1"/>
    <xf numFmtId="3" fontId="25" fillId="0" borderId="0" xfId="0" applyNumberFormat="1" applyFont="1" applyAlignment="1">
      <alignment horizontal="right"/>
    </xf>
    <xf numFmtId="0" fontId="26" fillId="0" borderId="0" xfId="0" applyFont="1"/>
    <xf numFmtId="1" fontId="26" fillId="0" borderId="0" xfId="0" applyNumberFormat="1" applyFont="1"/>
    <xf numFmtId="0" fontId="27" fillId="0" borderId="0" xfId="0" applyFont="1"/>
    <xf numFmtId="0" fontId="28" fillId="0" borderId="0" xfId="0" applyFont="1"/>
    <xf numFmtId="3" fontId="29" fillId="0" borderId="0" xfId="0" applyNumberFormat="1" applyFont="1"/>
    <xf numFmtId="0" fontId="16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3" fontId="2" fillId="2" borderId="10" xfId="0" applyNumberFormat="1" applyFont="1" applyFill="1" applyBorder="1"/>
    <xf numFmtId="0" fontId="4" fillId="2" borderId="1" xfId="0" applyFont="1" applyFill="1" applyBorder="1" applyAlignment="1">
      <alignment horizontal="right" vertical="center"/>
    </xf>
    <xf numFmtId="0" fontId="2" fillId="2" borderId="10" xfId="0" applyFont="1" applyFill="1" applyBorder="1"/>
    <xf numFmtId="0" fontId="1" fillId="0" borderId="10" xfId="0" applyFont="1" applyBorder="1"/>
    <xf numFmtId="41" fontId="22" fillId="0" borderId="25" xfId="4" applyFont="1" applyFill="1" applyBorder="1"/>
    <xf numFmtId="41" fontId="22" fillId="0" borderId="26" xfId="4" applyFont="1" applyFill="1" applyBorder="1"/>
    <xf numFmtId="41" fontId="0" fillId="0" borderId="10" xfId="4" applyFont="1" applyBorder="1"/>
    <xf numFmtId="0" fontId="1" fillId="4" borderId="1" xfId="0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  <xf numFmtId="3" fontId="4" fillId="4" borderId="8" xfId="0" applyNumberFormat="1" applyFont="1" applyFill="1" applyBorder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4" fillId="4" borderId="9" xfId="0" applyNumberFormat="1" applyFont="1" applyFill="1" applyBorder="1" applyAlignment="1">
      <alignment horizontal="right" vertical="center"/>
    </xf>
    <xf numFmtId="3" fontId="4" fillId="4" borderId="3" xfId="0" applyNumberFormat="1" applyFont="1" applyFill="1" applyBorder="1" applyAlignment="1">
      <alignment horizontal="right" vertical="center"/>
    </xf>
    <xf numFmtId="3" fontId="8" fillId="4" borderId="1" xfId="0" applyNumberFormat="1" applyFont="1" applyFill="1" applyBorder="1" applyAlignment="1">
      <alignment horizontal="right" vertical="center"/>
    </xf>
    <xf numFmtId="3" fontId="1" fillId="4" borderId="0" xfId="0" applyNumberFormat="1" applyFont="1" applyFill="1"/>
    <xf numFmtId="3" fontId="30" fillId="0" borderId="0" xfId="0" applyNumberFormat="1" applyFont="1"/>
    <xf numFmtId="3" fontId="4" fillId="0" borderId="7" xfId="0" applyNumberFormat="1" applyFont="1" applyBorder="1" applyAlignment="1">
      <alignment horizontal="right" vertical="center"/>
    </xf>
    <xf numFmtId="10" fontId="26" fillId="0" borderId="0" xfId="0" applyNumberFormat="1" applyFont="1"/>
    <xf numFmtId="3" fontId="31" fillId="0" borderId="0" xfId="0" applyNumberFormat="1" applyFont="1"/>
    <xf numFmtId="0" fontId="32" fillId="5" borderId="5" xfId="0" applyFont="1" applyFill="1" applyBorder="1" applyAlignment="1">
      <alignment horizontal="center" vertical="center" wrapText="1"/>
    </xf>
    <xf numFmtId="4" fontId="33" fillId="5" borderId="0" xfId="0" applyNumberFormat="1" applyFont="1" applyFill="1"/>
    <xf numFmtId="0" fontId="0" fillId="0" borderId="10" xfId="0" applyBorder="1"/>
    <xf numFmtId="164" fontId="12" fillId="2" borderId="16" xfId="0" applyNumberFormat="1" applyFont="1" applyFill="1" applyBorder="1" applyAlignment="1">
      <alignment horizontal="right" vertical="center" wrapText="1"/>
    </xf>
    <xf numFmtId="3" fontId="34" fillId="0" borderId="0" xfId="0" applyNumberFormat="1" applyFont="1"/>
    <xf numFmtId="10" fontId="26" fillId="0" borderId="0" xfId="3" applyNumberFormat="1" applyFont="1"/>
    <xf numFmtId="0" fontId="35" fillId="0" borderId="0" xfId="0" applyFont="1"/>
    <xf numFmtId="10" fontId="27" fillId="0" borderId="0" xfId="0" applyNumberFormat="1" applyFont="1"/>
    <xf numFmtId="16" fontId="2" fillId="0" borderId="0" xfId="0" applyNumberFormat="1" applyFont="1"/>
    <xf numFmtId="164" fontId="2" fillId="0" borderId="0" xfId="0" applyNumberFormat="1" applyFont="1"/>
    <xf numFmtId="15" fontId="2" fillId="0" borderId="5" xfId="0" applyNumberFormat="1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5" fontId="4" fillId="2" borderId="27" xfId="0" applyNumberFormat="1" applyFont="1" applyFill="1" applyBorder="1" applyAlignment="1">
      <alignment horizontal="center" vertical="center"/>
    </xf>
    <xf numFmtId="15" fontId="4" fillId="2" borderId="28" xfId="0" applyNumberFormat="1" applyFont="1" applyFill="1" applyBorder="1" applyAlignment="1">
      <alignment horizontal="center" vertical="center"/>
    </xf>
    <xf numFmtId="15" fontId="4" fillId="2" borderId="25" xfId="0" applyNumberFormat="1" applyFont="1" applyFill="1" applyBorder="1" applyAlignment="1">
      <alignment horizontal="center" vertical="center"/>
    </xf>
    <xf numFmtId="15" fontId="4" fillId="2" borderId="29" xfId="0" applyNumberFormat="1" applyFont="1" applyFill="1" applyBorder="1" applyAlignment="1">
      <alignment horizontal="center" vertical="center"/>
    </xf>
    <xf numFmtId="15" fontId="4" fillId="2" borderId="30" xfId="0" applyNumberFormat="1" applyFont="1" applyFill="1" applyBorder="1" applyAlignment="1">
      <alignment horizontal="center" vertical="center"/>
    </xf>
    <xf numFmtId="15" fontId="4" fillId="2" borderId="31" xfId="0" applyNumberFormat="1" applyFont="1" applyFill="1" applyBorder="1" applyAlignment="1">
      <alignment horizontal="center" vertical="center"/>
    </xf>
    <xf numFmtId="15" fontId="4" fillId="2" borderId="10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3" fontId="4" fillId="2" borderId="0" xfId="0" applyNumberFormat="1" applyFont="1" applyFill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 wrapText="1"/>
    </xf>
    <xf numFmtId="3" fontId="34" fillId="0" borderId="0" xfId="0" applyNumberFormat="1" applyFont="1" applyAlignment="1">
      <alignment horizontal="center" vertical="center" wrapText="1"/>
    </xf>
    <xf numFmtId="0" fontId="7" fillId="0" borderId="30" xfId="0" applyFont="1" applyBorder="1"/>
    <xf numFmtId="49" fontId="0" fillId="0" borderId="0" xfId="0" applyNumberFormat="1"/>
    <xf numFmtId="3" fontId="35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0" fontId="13" fillId="0" borderId="34" xfId="0" applyNumberFormat="1" applyFont="1" applyBorder="1" applyAlignment="1">
      <alignment horizontal="center" vertical="center" wrapText="1"/>
    </xf>
    <xf numFmtId="10" fontId="13" fillId="0" borderId="35" xfId="0" applyNumberFormat="1" applyFont="1" applyBorder="1" applyAlignment="1">
      <alignment horizontal="center" vertical="center" wrapText="1"/>
    </xf>
    <xf numFmtId="10" fontId="15" fillId="0" borderId="34" xfId="0" applyNumberFormat="1" applyFont="1" applyBorder="1" applyAlignment="1">
      <alignment horizontal="center" vertical="center" wrapText="1"/>
    </xf>
    <xf numFmtId="10" fontId="15" fillId="0" borderId="35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0" fontId="13" fillId="0" borderId="32" xfId="0" applyNumberFormat="1" applyFont="1" applyBorder="1" applyAlignment="1">
      <alignment horizontal="center" vertical="center" wrapText="1"/>
    </xf>
    <xf numFmtId="10" fontId="13" fillId="0" borderId="33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2" builtinId="3"/>
    <cellStyle name="Comma [0]" xfId="4" builtinId="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565FFF"/>
      <color rgb="FFB7B7B7"/>
      <color rgb="FF648DD3"/>
      <color rgb="FF8A65FD"/>
      <color rgb="FFA365A2"/>
      <color rgb="FF65A361"/>
      <color rgb="FFFB037E"/>
      <color rgb="FFCE635D"/>
      <color rgb="FF648DD4"/>
      <color rgb="FFFF6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Vaccine!$F$28</c:f>
              <c:strCache>
                <c:ptCount val="1"/>
                <c:pt idx="0">
                  <c:v>2nd Booster</c:v>
                </c:pt>
              </c:strCache>
            </c:strRef>
          </c:tx>
          <c:spPr>
            <a:solidFill>
              <a:srgbClr val="5D85CC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Vaccine!$A$29:$A$38</c:f>
              <c:strCache>
                <c:ptCount val="10"/>
                <c:pt idx="0">
                  <c:v>PHILIPPINES(1)</c:v>
                </c:pt>
                <c:pt idx="1">
                  <c:v>MYANMAR(1)</c:v>
                </c:pt>
                <c:pt idx="2">
                  <c:v>THAILAND(4)</c:v>
                </c:pt>
                <c:pt idx="3">
                  <c:v>LAO PDR(1)</c:v>
                </c:pt>
                <c:pt idx="4">
                  <c:v>MALAYSIA(3)</c:v>
                </c:pt>
                <c:pt idx="5">
                  <c:v>INDONESIA(2)</c:v>
                </c:pt>
                <c:pt idx="6">
                  <c:v>SINGAPORE(5)</c:v>
                </c:pt>
                <c:pt idx="7">
                  <c:v>CAMBODIA(1)</c:v>
                </c:pt>
                <c:pt idx="8">
                  <c:v>VIETNAM(1)</c:v>
                </c:pt>
                <c:pt idx="9">
                  <c:v>BRUNEI DARUSSALAM(1)</c:v>
                </c:pt>
              </c:strCache>
            </c:strRef>
          </c:cat>
          <c:val>
            <c:numRef>
              <c:f>Vaccine!$F$29:$F$38</c:f>
              <c:numCache>
                <c:formatCode>0.00</c:formatCode>
                <c:ptCount val="10"/>
                <c:pt idx="2">
                  <c:v>9.704575329935329</c:v>
                </c:pt>
                <c:pt idx="4">
                  <c:v>2.5030866995496708</c:v>
                </c:pt>
                <c:pt idx="5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D-4241-9B45-F960BADDA6E8}"/>
            </c:ext>
          </c:extLst>
        </c:ser>
        <c:ser>
          <c:idx val="4"/>
          <c:order val="1"/>
          <c:tx>
            <c:strRef>
              <c:f>Vaccine!$E$28</c:f>
              <c:strCache>
                <c:ptCount val="1"/>
                <c:pt idx="0">
                  <c:v>1st Booster</c:v>
                </c:pt>
              </c:strCache>
            </c:strRef>
          </c:tx>
          <c:spPr>
            <a:solidFill>
              <a:srgbClr val="B0B0B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Vaccine!$A$29:$A$38</c:f>
              <c:strCache>
                <c:ptCount val="10"/>
                <c:pt idx="0">
                  <c:v>PHILIPPINES(1)</c:v>
                </c:pt>
                <c:pt idx="1">
                  <c:v>MYANMAR(1)</c:v>
                </c:pt>
                <c:pt idx="2">
                  <c:v>THAILAND(4)</c:v>
                </c:pt>
                <c:pt idx="3">
                  <c:v>LAO PDR(1)</c:v>
                </c:pt>
                <c:pt idx="4">
                  <c:v>MALAYSIA(3)</c:v>
                </c:pt>
                <c:pt idx="5">
                  <c:v>INDONESIA(2)</c:v>
                </c:pt>
                <c:pt idx="6">
                  <c:v>SINGAPORE(5)</c:v>
                </c:pt>
                <c:pt idx="7">
                  <c:v>CAMBODIA(1)</c:v>
                </c:pt>
                <c:pt idx="8">
                  <c:v>VIETNAM(1)</c:v>
                </c:pt>
                <c:pt idx="9">
                  <c:v>BRUNEI DARUSSALAM(1)</c:v>
                </c:pt>
              </c:strCache>
            </c:strRef>
          </c:cat>
          <c:val>
            <c:numRef>
              <c:f>Vaccine!$E$29:$E$38</c:f>
              <c:numCache>
                <c:formatCode>0.00</c:formatCode>
                <c:ptCount val="10"/>
                <c:pt idx="0">
                  <c:v>21.163861797573269</c:v>
                </c:pt>
                <c:pt idx="1">
                  <c:v>28.948412196517211</c:v>
                </c:pt>
                <c:pt idx="2">
                  <c:v>39.11306629823256</c:v>
                </c:pt>
                <c:pt idx="3">
                  <c:v>32.76335335421372</c:v>
                </c:pt>
                <c:pt idx="4">
                  <c:v>50.1</c:v>
                </c:pt>
                <c:pt idx="5">
                  <c:v>39.08</c:v>
                </c:pt>
                <c:pt idx="6">
                  <c:v>80.937204826882805</c:v>
                </c:pt>
                <c:pt idx="7">
                  <c:v>62.68821308433359</c:v>
                </c:pt>
                <c:pt idx="8">
                  <c:v>58.588322776645249</c:v>
                </c:pt>
                <c:pt idx="9">
                  <c:v>76.435183002530138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BD-4241-9B45-F960BADDA6E8}"/>
            </c:ext>
          </c:extLst>
        </c:ser>
        <c:ser>
          <c:idx val="3"/>
          <c:order val="2"/>
          <c:tx>
            <c:strRef>
              <c:f>Vaccine!$D$28</c:f>
              <c:strCache>
                <c:ptCount val="1"/>
                <c:pt idx="0">
                  <c:v>Fully Vaccinated</c:v>
                </c:pt>
              </c:strCache>
            </c:strRef>
          </c:tx>
          <c:spPr>
            <a:solidFill>
              <a:srgbClr val="71A8DA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Vaccine!$A$29:$A$38</c:f>
              <c:strCache>
                <c:ptCount val="10"/>
                <c:pt idx="0">
                  <c:v>PHILIPPINES(1)</c:v>
                </c:pt>
                <c:pt idx="1">
                  <c:v>MYANMAR(1)</c:v>
                </c:pt>
                <c:pt idx="2">
                  <c:v>THAILAND(4)</c:v>
                </c:pt>
                <c:pt idx="3">
                  <c:v>LAO PDR(1)</c:v>
                </c:pt>
                <c:pt idx="4">
                  <c:v>MALAYSIA(3)</c:v>
                </c:pt>
                <c:pt idx="5">
                  <c:v>INDONESIA(2)</c:v>
                </c:pt>
                <c:pt idx="6">
                  <c:v>SINGAPORE(5)</c:v>
                </c:pt>
                <c:pt idx="7">
                  <c:v>CAMBODIA(1)</c:v>
                </c:pt>
                <c:pt idx="8">
                  <c:v>VIETNAM(1)</c:v>
                </c:pt>
                <c:pt idx="9">
                  <c:v>BRUNEI DARUSSALAM(1)</c:v>
                </c:pt>
              </c:strCache>
            </c:strRef>
          </c:cat>
          <c:val>
            <c:numRef>
              <c:f>Vaccine!$D$29:$D$38</c:f>
              <c:numCache>
                <c:formatCode>0.00</c:formatCode>
                <c:ptCount val="10"/>
                <c:pt idx="0">
                  <c:v>69.722401037556153</c:v>
                </c:pt>
                <c:pt idx="1">
                  <c:v>65.072705281893732</c:v>
                </c:pt>
                <c:pt idx="2">
                  <c:v>77.329318789752648</c:v>
                </c:pt>
                <c:pt idx="3">
                  <c:v>76.085342873561544</c:v>
                </c:pt>
                <c:pt idx="4">
                  <c:v>84.4</c:v>
                </c:pt>
                <c:pt idx="5">
                  <c:v>74.56</c:v>
                </c:pt>
                <c:pt idx="6">
                  <c:v>88.855642742564783</c:v>
                </c:pt>
                <c:pt idx="7">
                  <c:v>85.551376553493839</c:v>
                </c:pt>
                <c:pt idx="8">
                  <c:v>86.870629520978937</c:v>
                </c:pt>
                <c:pt idx="9">
                  <c:v>100.28803563290387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BD-4241-9B45-F960BADDA6E8}"/>
            </c:ext>
          </c:extLst>
        </c:ser>
        <c:ser>
          <c:idx val="2"/>
          <c:order val="3"/>
          <c:tx>
            <c:strRef>
              <c:f>Vaccine!$C$28</c:f>
              <c:strCache>
                <c:ptCount val="1"/>
                <c:pt idx="0">
                  <c:v>At least 1 dose</c:v>
                </c:pt>
              </c:strCache>
            </c:strRef>
          </c:tx>
          <c:spPr>
            <a:solidFill>
              <a:srgbClr val="435E8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Vaccine!$A$29:$A$38</c:f>
              <c:strCache>
                <c:ptCount val="10"/>
                <c:pt idx="0">
                  <c:v>PHILIPPINES(1)</c:v>
                </c:pt>
                <c:pt idx="1">
                  <c:v>MYANMAR(1)</c:v>
                </c:pt>
                <c:pt idx="2">
                  <c:v>THAILAND(4)</c:v>
                </c:pt>
                <c:pt idx="3">
                  <c:v>LAO PDR(1)</c:v>
                </c:pt>
                <c:pt idx="4">
                  <c:v>MALAYSIA(3)</c:v>
                </c:pt>
                <c:pt idx="5">
                  <c:v>INDONESIA(2)</c:v>
                </c:pt>
                <c:pt idx="6">
                  <c:v>SINGAPORE(5)</c:v>
                </c:pt>
                <c:pt idx="7">
                  <c:v>CAMBODIA(1)</c:v>
                </c:pt>
                <c:pt idx="8">
                  <c:v>VIETNAM(1)</c:v>
                </c:pt>
                <c:pt idx="9">
                  <c:v>BRUNEI DARUSSALAM(1)</c:v>
                </c:pt>
              </c:strCache>
            </c:strRef>
          </c:cat>
          <c:val>
            <c:numRef>
              <c:f>Vaccine!$C$29:$C$38</c:f>
              <c:numCache>
                <c:formatCode>0.00</c:formatCode>
                <c:ptCount val="10"/>
                <c:pt idx="0">
                  <c:v>73.491701472328515</c:v>
                </c:pt>
                <c:pt idx="1">
                  <c:v>75.238233851785523</c:v>
                </c:pt>
                <c:pt idx="2">
                  <c:v>82.305729215117012</c:v>
                </c:pt>
                <c:pt idx="3">
                  <c:v>84.542956224035137</c:v>
                </c:pt>
                <c:pt idx="4">
                  <c:v>86.21</c:v>
                </c:pt>
                <c:pt idx="5">
                  <c:v>86.88</c:v>
                </c:pt>
                <c:pt idx="6">
                  <c:v>89.482961854758088</c:v>
                </c:pt>
                <c:pt idx="7">
                  <c:v>89.181903119985222</c:v>
                </c:pt>
                <c:pt idx="8">
                  <c:v>91.45471004418124</c:v>
                </c:pt>
                <c:pt idx="9">
                  <c:v>101.28370050580224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D-4241-9B45-F960BADDA6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4038944"/>
        <c:axId val="1609345663"/>
      </c:barChart>
      <c:catAx>
        <c:axId val="53403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45663"/>
        <c:crosses val="autoZero"/>
        <c:auto val="1"/>
        <c:lblAlgn val="ctr"/>
        <c:lblOffset val="100"/>
        <c:noMultiLvlLbl val="0"/>
      </c:catAx>
      <c:valAx>
        <c:axId val="160934566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18373859261822E-2"/>
          <c:y val="9.1083920478311365E-3"/>
          <c:w val="0.93151839158892658"/>
          <c:h val="0.85746250718519157"/>
        </c:manualLayout>
      </c:layout>
      <c:lineChart>
        <c:grouping val="standard"/>
        <c:varyColors val="0"/>
        <c:ser>
          <c:idx val="0"/>
          <c:order val="0"/>
          <c:tx>
            <c:strRef>
              <c:f>epi_curve!$L$1</c:f>
              <c:strCache>
                <c:ptCount val="1"/>
                <c:pt idx="0">
                  <c:v>Brunei DS</c:v>
                </c:pt>
              </c:strCache>
            </c:strRef>
          </c:tx>
          <c:spPr>
            <a:ln w="28575" cap="rnd">
              <a:solidFill>
                <a:srgbClr val="FF6C65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epi_curve!$L$2:$L$104</c:f>
              <c:numCache>
                <c:formatCode>#,##0</c:formatCode>
                <c:ptCount val="56"/>
                <c:pt idx="0">
                  <c:v>8759</c:v>
                </c:pt>
                <c:pt idx="1">
                  <c:v>11206</c:v>
                </c:pt>
                <c:pt idx="2">
                  <c:v>12777</c:v>
                </c:pt>
                <c:pt idx="3">
                  <c:v>13780</c:v>
                </c:pt>
                <c:pt idx="4">
                  <c:v>14627</c:v>
                </c:pt>
                <c:pt idx="5">
                  <c:v>15385</c:v>
                </c:pt>
                <c:pt idx="6">
                  <c:v>15385</c:v>
                </c:pt>
                <c:pt idx="7">
                  <c:v>15385</c:v>
                </c:pt>
                <c:pt idx="8">
                  <c:v>16091</c:v>
                </c:pt>
                <c:pt idx="9">
                  <c:v>18221</c:v>
                </c:pt>
                <c:pt idx="10">
                  <c:v>19350</c:v>
                </c:pt>
                <c:pt idx="11">
                  <c:v>19350</c:v>
                </c:pt>
                <c:pt idx="12">
                  <c:v>21905</c:v>
                </c:pt>
                <c:pt idx="13">
                  <c:v>21905</c:v>
                </c:pt>
                <c:pt idx="14">
                  <c:v>23192</c:v>
                </c:pt>
                <c:pt idx="15">
                  <c:v>24300</c:v>
                </c:pt>
                <c:pt idx="16">
                  <c:v>24300</c:v>
                </c:pt>
                <c:pt idx="17">
                  <c:v>26611</c:v>
                </c:pt>
                <c:pt idx="18">
                  <c:v>31204</c:v>
                </c:pt>
                <c:pt idx="19">
                  <c:v>38065</c:v>
                </c:pt>
                <c:pt idx="20">
                  <c:v>38065</c:v>
                </c:pt>
                <c:pt idx="21">
                  <c:v>44893</c:v>
                </c:pt>
                <c:pt idx="22">
                  <c:v>44893</c:v>
                </c:pt>
                <c:pt idx="23">
                  <c:v>46246</c:v>
                </c:pt>
                <c:pt idx="24">
                  <c:v>47337</c:v>
                </c:pt>
                <c:pt idx="25">
                  <c:v>47337</c:v>
                </c:pt>
                <c:pt idx="26">
                  <c:v>47337</c:v>
                </c:pt>
                <c:pt idx="27">
                  <c:v>47337</c:v>
                </c:pt>
                <c:pt idx="28">
                  <c:v>48121</c:v>
                </c:pt>
                <c:pt idx="29">
                  <c:v>48121</c:v>
                </c:pt>
                <c:pt idx="30">
                  <c:v>48121</c:v>
                </c:pt>
                <c:pt idx="31">
                  <c:v>48579</c:v>
                </c:pt>
                <c:pt idx="32">
                  <c:v>48579</c:v>
                </c:pt>
                <c:pt idx="33">
                  <c:v>48939</c:v>
                </c:pt>
                <c:pt idx="34">
                  <c:v>48939</c:v>
                </c:pt>
                <c:pt idx="35">
                  <c:v>48939</c:v>
                </c:pt>
                <c:pt idx="36">
                  <c:v>49082</c:v>
                </c:pt>
                <c:pt idx="37">
                  <c:v>49082</c:v>
                </c:pt>
                <c:pt idx="38">
                  <c:v>49580</c:v>
                </c:pt>
                <c:pt idx="39">
                  <c:v>49580</c:v>
                </c:pt>
                <c:pt idx="40">
                  <c:v>49580</c:v>
                </c:pt>
                <c:pt idx="41">
                  <c:v>50174</c:v>
                </c:pt>
                <c:pt idx="42">
                  <c:v>50465</c:v>
                </c:pt>
                <c:pt idx="43">
                  <c:v>50654</c:v>
                </c:pt>
                <c:pt idx="44">
                  <c:v>51084</c:v>
                </c:pt>
                <c:pt idx="45">
                  <c:v>51452</c:v>
                </c:pt>
                <c:pt idx="46">
                  <c:v>52479</c:v>
                </c:pt>
                <c:pt idx="47">
                  <c:v>52479</c:v>
                </c:pt>
                <c:pt idx="48">
                  <c:v>54293</c:v>
                </c:pt>
                <c:pt idx="49">
                  <c:v>56147</c:v>
                </c:pt>
                <c:pt idx="50">
                  <c:v>59795</c:v>
                </c:pt>
                <c:pt idx="51">
                  <c:v>64835</c:v>
                </c:pt>
                <c:pt idx="52">
                  <c:v>69336</c:v>
                </c:pt>
                <c:pt idx="53">
                  <c:v>69336</c:v>
                </c:pt>
                <c:pt idx="54">
                  <c:v>77129</c:v>
                </c:pt>
                <c:pt idx="55">
                  <c:v>77129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1-2140-BE13-319344DD1D38}"/>
            </c:ext>
          </c:extLst>
        </c:ser>
        <c:ser>
          <c:idx val="1"/>
          <c:order val="1"/>
          <c:tx>
            <c:strRef>
              <c:f>epi_curve!$M$1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rgbClr val="DA900C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epi_curve!$M$2:$M$104</c:f>
              <c:numCache>
                <c:formatCode>#,##0</c:formatCode>
                <c:ptCount val="56"/>
                <c:pt idx="0">
                  <c:v>200</c:v>
                </c:pt>
                <c:pt idx="1">
                  <c:v>224</c:v>
                </c:pt>
                <c:pt idx="2">
                  <c:v>238</c:v>
                </c:pt>
                <c:pt idx="3">
                  <c:v>251</c:v>
                </c:pt>
                <c:pt idx="4">
                  <c:v>260</c:v>
                </c:pt>
                <c:pt idx="5">
                  <c:v>266</c:v>
                </c:pt>
                <c:pt idx="6">
                  <c:v>270</c:v>
                </c:pt>
                <c:pt idx="7">
                  <c:v>275</c:v>
                </c:pt>
                <c:pt idx="8">
                  <c:v>280</c:v>
                </c:pt>
                <c:pt idx="9">
                  <c:v>282</c:v>
                </c:pt>
                <c:pt idx="10">
                  <c:v>283</c:v>
                </c:pt>
                <c:pt idx="11">
                  <c:v>285</c:v>
                </c:pt>
                <c:pt idx="12">
                  <c:v>287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294</c:v>
                </c:pt>
                <c:pt idx="17">
                  <c:v>295</c:v>
                </c:pt>
                <c:pt idx="18">
                  <c:v>298</c:v>
                </c:pt>
                <c:pt idx="19">
                  <c:v>298</c:v>
                </c:pt>
                <c:pt idx="20">
                  <c:v>312</c:v>
                </c:pt>
                <c:pt idx="21">
                  <c:v>343</c:v>
                </c:pt>
                <c:pt idx="22">
                  <c:v>384</c:v>
                </c:pt>
                <c:pt idx="23">
                  <c:v>407</c:v>
                </c:pt>
                <c:pt idx="24">
                  <c:v>453</c:v>
                </c:pt>
                <c:pt idx="25">
                  <c:v>477</c:v>
                </c:pt>
                <c:pt idx="26">
                  <c:v>477</c:v>
                </c:pt>
                <c:pt idx="27">
                  <c:v>494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502</c:v>
                </c:pt>
                <c:pt idx="32">
                  <c:v>502</c:v>
                </c:pt>
                <c:pt idx="33">
                  <c:v>502</c:v>
                </c:pt>
                <c:pt idx="34">
                  <c:v>502</c:v>
                </c:pt>
                <c:pt idx="35">
                  <c:v>502</c:v>
                </c:pt>
                <c:pt idx="36">
                  <c:v>502</c:v>
                </c:pt>
                <c:pt idx="37">
                  <c:v>502</c:v>
                </c:pt>
                <c:pt idx="38">
                  <c:v>503</c:v>
                </c:pt>
                <c:pt idx="39">
                  <c:v>503</c:v>
                </c:pt>
                <c:pt idx="40">
                  <c:v>503</c:v>
                </c:pt>
                <c:pt idx="41">
                  <c:v>503</c:v>
                </c:pt>
                <c:pt idx="42">
                  <c:v>503</c:v>
                </c:pt>
                <c:pt idx="43">
                  <c:v>505</c:v>
                </c:pt>
                <c:pt idx="44">
                  <c:v>507</c:v>
                </c:pt>
                <c:pt idx="45">
                  <c:v>513</c:v>
                </c:pt>
                <c:pt idx="46">
                  <c:v>516</c:v>
                </c:pt>
                <c:pt idx="47">
                  <c:v>518</c:v>
                </c:pt>
                <c:pt idx="48">
                  <c:v>525</c:v>
                </c:pt>
                <c:pt idx="49">
                  <c:v>540</c:v>
                </c:pt>
                <c:pt idx="50">
                  <c:v>553</c:v>
                </c:pt>
                <c:pt idx="51">
                  <c:v>576</c:v>
                </c:pt>
                <c:pt idx="52">
                  <c:v>601</c:v>
                </c:pt>
                <c:pt idx="53">
                  <c:v>611</c:v>
                </c:pt>
                <c:pt idx="54">
                  <c:v>625</c:v>
                </c:pt>
                <c:pt idx="55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1-2140-BE13-319344DD1D38}"/>
            </c:ext>
          </c:extLst>
        </c:ser>
        <c:ser>
          <c:idx val="2"/>
          <c:order val="2"/>
          <c:tx>
            <c:strRef>
              <c:f>epi_curve!$N$1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rgbClr val="A29F00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epi_curve!$N$2:$N$104</c:f>
              <c:numCache>
                <c:formatCode>#,##0</c:formatCode>
                <c:ptCount val="56"/>
                <c:pt idx="0">
                  <c:v>12578</c:v>
                </c:pt>
                <c:pt idx="1">
                  <c:v>14383</c:v>
                </c:pt>
                <c:pt idx="2">
                  <c:v>16362</c:v>
                </c:pt>
                <c:pt idx="3">
                  <c:v>17870</c:v>
                </c:pt>
                <c:pt idx="4">
                  <c:v>19432</c:v>
                </c:pt>
                <c:pt idx="5">
                  <c:v>21096</c:v>
                </c:pt>
                <c:pt idx="6">
                  <c:v>22512</c:v>
                </c:pt>
                <c:pt idx="7">
                  <c:v>23713</c:v>
                </c:pt>
                <c:pt idx="8">
                  <c:v>25244</c:v>
                </c:pt>
                <c:pt idx="9">
                  <c:v>27364</c:v>
                </c:pt>
                <c:pt idx="10">
                  <c:v>29651</c:v>
                </c:pt>
                <c:pt idx="11">
                  <c:v>32330</c:v>
                </c:pt>
                <c:pt idx="12">
                  <c:v>34415</c:v>
                </c:pt>
                <c:pt idx="13">
                  <c:v>39606</c:v>
                </c:pt>
                <c:pt idx="14">
                  <c:v>42890</c:v>
                </c:pt>
                <c:pt idx="15">
                  <c:v>50427</c:v>
                </c:pt>
                <c:pt idx="16">
                  <c:v>57577</c:v>
                </c:pt>
                <c:pt idx="17">
                  <c:v>70787</c:v>
                </c:pt>
                <c:pt idx="18">
                  <c:v>82369</c:v>
                </c:pt>
                <c:pt idx="19">
                  <c:v>89916</c:v>
                </c:pt>
                <c:pt idx="20">
                  <c:v>93341</c:v>
                </c:pt>
                <c:pt idx="21">
                  <c:v>96064</c:v>
                </c:pt>
                <c:pt idx="22">
                  <c:v>97674</c:v>
                </c:pt>
                <c:pt idx="23">
                  <c:v>98742</c:v>
                </c:pt>
                <c:pt idx="24">
                  <c:v>99656</c:v>
                </c:pt>
                <c:pt idx="25">
                  <c:v>100382</c:v>
                </c:pt>
                <c:pt idx="26">
                  <c:v>100424</c:v>
                </c:pt>
                <c:pt idx="27">
                  <c:v>100424</c:v>
                </c:pt>
                <c:pt idx="28">
                  <c:v>100723</c:v>
                </c:pt>
                <c:pt idx="29">
                  <c:v>100967</c:v>
                </c:pt>
                <c:pt idx="30">
                  <c:v>101106</c:v>
                </c:pt>
                <c:pt idx="31">
                  <c:v>101392</c:v>
                </c:pt>
                <c:pt idx="32">
                  <c:v>101472</c:v>
                </c:pt>
                <c:pt idx="33">
                  <c:v>101521</c:v>
                </c:pt>
                <c:pt idx="34">
                  <c:v>101521</c:v>
                </c:pt>
                <c:pt idx="35">
                  <c:v>101584</c:v>
                </c:pt>
                <c:pt idx="36">
                  <c:v>101726</c:v>
                </c:pt>
                <c:pt idx="37">
                  <c:v>101726</c:v>
                </c:pt>
                <c:pt idx="38">
                  <c:v>101726</c:v>
                </c:pt>
                <c:pt idx="39">
                  <c:v>101726</c:v>
                </c:pt>
                <c:pt idx="40">
                  <c:v>101726</c:v>
                </c:pt>
                <c:pt idx="41">
                  <c:v>101899</c:v>
                </c:pt>
                <c:pt idx="42">
                  <c:v>101949</c:v>
                </c:pt>
                <c:pt idx="43">
                  <c:v>102016</c:v>
                </c:pt>
                <c:pt idx="44">
                  <c:v>102087</c:v>
                </c:pt>
                <c:pt idx="45">
                  <c:v>102265</c:v>
                </c:pt>
                <c:pt idx="46">
                  <c:v>102408</c:v>
                </c:pt>
                <c:pt idx="47">
                  <c:v>102545</c:v>
                </c:pt>
                <c:pt idx="48">
                  <c:v>102781</c:v>
                </c:pt>
                <c:pt idx="49">
                  <c:v>103334</c:v>
                </c:pt>
                <c:pt idx="50">
                  <c:v>105235</c:v>
                </c:pt>
                <c:pt idx="51">
                  <c:v>108127</c:v>
                </c:pt>
                <c:pt idx="52">
                  <c:v>110237</c:v>
                </c:pt>
                <c:pt idx="53">
                  <c:v>111833</c:v>
                </c:pt>
                <c:pt idx="54">
                  <c:v>113699</c:v>
                </c:pt>
                <c:pt idx="55">
                  <c:v>114961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1-2140-BE13-319344DD1D38}"/>
            </c:ext>
          </c:extLst>
        </c:ser>
        <c:ser>
          <c:idx val="3"/>
          <c:order val="3"/>
          <c:tx>
            <c:strRef>
              <c:f>epi_curve!$O$1</c:f>
              <c:strCache>
                <c:ptCount val="1"/>
                <c:pt idx="0">
                  <c:v>Lao PDR</c:v>
                </c:pt>
              </c:strCache>
            </c:strRef>
          </c:tx>
          <c:spPr>
            <a:ln w="28575" cap="rnd">
              <a:solidFill>
                <a:srgbClr val="39B609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epi_curve!$O$2:$O$104</c:f>
              <c:numCache>
                <c:formatCode>#,##0</c:formatCode>
                <c:ptCount val="56"/>
                <c:pt idx="0">
                  <c:v>301</c:v>
                </c:pt>
                <c:pt idx="1">
                  <c:v>341</c:v>
                </c:pt>
                <c:pt idx="2">
                  <c:v>358</c:v>
                </c:pt>
                <c:pt idx="3">
                  <c:v>376</c:v>
                </c:pt>
                <c:pt idx="4">
                  <c:v>401</c:v>
                </c:pt>
                <c:pt idx="5">
                  <c:v>412</c:v>
                </c:pt>
                <c:pt idx="6">
                  <c:v>423</c:v>
                </c:pt>
                <c:pt idx="7">
                  <c:v>427</c:v>
                </c:pt>
                <c:pt idx="8">
                  <c:v>432</c:v>
                </c:pt>
                <c:pt idx="9">
                  <c:v>437</c:v>
                </c:pt>
                <c:pt idx="10">
                  <c:v>441</c:v>
                </c:pt>
                <c:pt idx="11">
                  <c:v>447</c:v>
                </c:pt>
                <c:pt idx="12">
                  <c:v>449</c:v>
                </c:pt>
                <c:pt idx="13">
                  <c:v>451</c:v>
                </c:pt>
                <c:pt idx="14">
                  <c:v>451</c:v>
                </c:pt>
                <c:pt idx="15">
                  <c:v>479</c:v>
                </c:pt>
                <c:pt idx="16">
                  <c:v>485</c:v>
                </c:pt>
                <c:pt idx="17">
                  <c:v>495</c:v>
                </c:pt>
                <c:pt idx="18">
                  <c:v>510</c:v>
                </c:pt>
                <c:pt idx="19">
                  <c:v>603</c:v>
                </c:pt>
                <c:pt idx="20">
                  <c:v>637</c:v>
                </c:pt>
                <c:pt idx="21">
                  <c:v>661</c:v>
                </c:pt>
                <c:pt idx="22">
                  <c:v>706</c:v>
                </c:pt>
                <c:pt idx="23">
                  <c:v>769</c:v>
                </c:pt>
                <c:pt idx="24">
                  <c:v>823</c:v>
                </c:pt>
                <c:pt idx="25">
                  <c:v>888</c:v>
                </c:pt>
                <c:pt idx="26">
                  <c:v>963</c:v>
                </c:pt>
                <c:pt idx="27">
                  <c:v>1033</c:v>
                </c:pt>
                <c:pt idx="28">
                  <c:v>1063</c:v>
                </c:pt>
                <c:pt idx="29">
                  <c:v>1145</c:v>
                </c:pt>
                <c:pt idx="30">
                  <c:v>1171</c:v>
                </c:pt>
                <c:pt idx="31">
                  <c:v>1181</c:v>
                </c:pt>
                <c:pt idx="32">
                  <c:v>1181</c:v>
                </c:pt>
                <c:pt idx="33">
                  <c:v>1218</c:v>
                </c:pt>
                <c:pt idx="34">
                  <c:v>1225</c:v>
                </c:pt>
                <c:pt idx="35">
                  <c:v>1244</c:v>
                </c:pt>
                <c:pt idx="36">
                  <c:v>1263</c:v>
                </c:pt>
                <c:pt idx="37">
                  <c:v>1275</c:v>
                </c:pt>
                <c:pt idx="38">
                  <c:v>1282</c:v>
                </c:pt>
                <c:pt idx="39">
                  <c:v>1285</c:v>
                </c:pt>
                <c:pt idx="40">
                  <c:v>1285</c:v>
                </c:pt>
                <c:pt idx="41">
                  <c:v>1292</c:v>
                </c:pt>
                <c:pt idx="42">
                  <c:v>1302</c:v>
                </c:pt>
                <c:pt idx="43">
                  <c:v>1305</c:v>
                </c:pt>
                <c:pt idx="44">
                  <c:v>1305</c:v>
                </c:pt>
                <c:pt idx="45">
                  <c:v>1309</c:v>
                </c:pt>
                <c:pt idx="46">
                  <c:v>1312</c:v>
                </c:pt>
                <c:pt idx="47">
                  <c:v>1315</c:v>
                </c:pt>
                <c:pt idx="48">
                  <c:v>1315</c:v>
                </c:pt>
                <c:pt idx="49">
                  <c:v>1317</c:v>
                </c:pt>
                <c:pt idx="50">
                  <c:v>1317</c:v>
                </c:pt>
                <c:pt idx="51">
                  <c:v>1320</c:v>
                </c:pt>
                <c:pt idx="52">
                  <c:v>1320</c:v>
                </c:pt>
                <c:pt idx="53">
                  <c:v>1322</c:v>
                </c:pt>
                <c:pt idx="54">
                  <c:v>1327</c:v>
                </c:pt>
                <c:pt idx="55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1-2140-BE13-319344DD1D38}"/>
            </c:ext>
          </c:extLst>
        </c:ser>
        <c:ser>
          <c:idx val="4"/>
          <c:order val="4"/>
          <c:tx>
            <c:strRef>
              <c:f>epi_curve!$P$1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rgbClr val="00BA78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epi_curve!$P$2:$P$104</c:f>
              <c:numCache>
                <c:formatCode>#,##0</c:formatCode>
                <c:ptCount val="56"/>
                <c:pt idx="0">
                  <c:v>11676</c:v>
                </c:pt>
                <c:pt idx="1">
                  <c:v>13277</c:v>
                </c:pt>
                <c:pt idx="2">
                  <c:v>15430</c:v>
                </c:pt>
                <c:pt idx="3">
                  <c:v>16740</c:v>
                </c:pt>
                <c:pt idx="4">
                  <c:v>18595</c:v>
                </c:pt>
                <c:pt idx="5">
                  <c:v>20086</c:v>
                </c:pt>
                <c:pt idx="6">
                  <c:v>21607</c:v>
                </c:pt>
                <c:pt idx="7">
                  <c:v>22995</c:v>
                </c:pt>
                <c:pt idx="8">
                  <c:v>24226</c:v>
                </c:pt>
                <c:pt idx="9">
                  <c:v>25792</c:v>
                </c:pt>
                <c:pt idx="10">
                  <c:v>25792</c:v>
                </c:pt>
                <c:pt idx="11">
                  <c:v>27640</c:v>
                </c:pt>
                <c:pt idx="12">
                  <c:v>29868</c:v>
                </c:pt>
                <c:pt idx="13">
                  <c:v>32937</c:v>
                </c:pt>
                <c:pt idx="14">
                  <c:v>37511</c:v>
                </c:pt>
                <c:pt idx="15">
                  <c:v>42660</c:v>
                </c:pt>
                <c:pt idx="16">
                  <c:v>47477</c:v>
                </c:pt>
                <c:pt idx="17">
                  <c:v>52440</c:v>
                </c:pt>
                <c:pt idx="18">
                  <c:v>60036</c:v>
                </c:pt>
                <c:pt idx="19">
                  <c:v>68609</c:v>
                </c:pt>
                <c:pt idx="20">
                  <c:v>75048</c:v>
                </c:pt>
                <c:pt idx="21">
                  <c:v>80849</c:v>
                </c:pt>
                <c:pt idx="22">
                  <c:v>85372</c:v>
                </c:pt>
                <c:pt idx="23">
                  <c:v>89186</c:v>
                </c:pt>
                <c:pt idx="24">
                  <c:v>92619</c:v>
                </c:pt>
                <c:pt idx="25">
                  <c:v>95317</c:v>
                </c:pt>
                <c:pt idx="26">
                  <c:v>96865</c:v>
                </c:pt>
                <c:pt idx="27">
                  <c:v>98087</c:v>
                </c:pt>
                <c:pt idx="28">
                  <c:v>99289</c:v>
                </c:pt>
                <c:pt idx="29">
                  <c:v>100247</c:v>
                </c:pt>
                <c:pt idx="30">
                  <c:v>101520</c:v>
                </c:pt>
                <c:pt idx="31">
                  <c:v>101876</c:v>
                </c:pt>
                <c:pt idx="32">
                  <c:v>102458</c:v>
                </c:pt>
                <c:pt idx="33">
                  <c:v>102458</c:v>
                </c:pt>
                <c:pt idx="34">
                  <c:v>103864</c:v>
                </c:pt>
                <c:pt idx="35">
                  <c:v>104401</c:v>
                </c:pt>
                <c:pt idx="36">
                  <c:v>104401</c:v>
                </c:pt>
                <c:pt idx="37">
                  <c:v>105809</c:v>
                </c:pt>
                <c:pt idx="38">
                  <c:v>105809</c:v>
                </c:pt>
                <c:pt idx="39">
                  <c:v>107283</c:v>
                </c:pt>
                <c:pt idx="40">
                  <c:v>108216</c:v>
                </c:pt>
                <c:pt idx="41">
                  <c:v>109268</c:v>
                </c:pt>
                <c:pt idx="42">
                  <c:v>110400</c:v>
                </c:pt>
                <c:pt idx="43">
                  <c:v>110400</c:v>
                </c:pt>
                <c:pt idx="44">
                  <c:v>110400</c:v>
                </c:pt>
                <c:pt idx="45">
                  <c:v>113431</c:v>
                </c:pt>
                <c:pt idx="46">
                  <c:v>115232</c:v>
                </c:pt>
                <c:pt idx="47">
                  <c:v>127959</c:v>
                </c:pt>
                <c:pt idx="48">
                  <c:v>127959</c:v>
                </c:pt>
                <c:pt idx="49">
                  <c:v>127959</c:v>
                </c:pt>
                <c:pt idx="50">
                  <c:v>161412</c:v>
                </c:pt>
                <c:pt idx="51">
                  <c:v>161412</c:v>
                </c:pt>
                <c:pt idx="52">
                  <c:v>207922</c:v>
                </c:pt>
                <c:pt idx="53">
                  <c:v>236254</c:v>
                </c:pt>
                <c:pt idx="54">
                  <c:v>245967</c:v>
                </c:pt>
                <c:pt idx="55">
                  <c:v>250567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1-2140-BE13-319344DD1D38}"/>
            </c:ext>
          </c:extLst>
        </c:ser>
        <c:ser>
          <c:idx val="5"/>
          <c:order val="5"/>
          <c:tx>
            <c:strRef>
              <c:f>epi_curve!$Q$1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rgbClr val="0EB6BC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epi_curve!$Q$2:$Q$104</c:f>
              <c:numCache>
                <c:formatCode>#,##0</c:formatCode>
                <c:ptCount val="56"/>
                <c:pt idx="0">
                  <c:v>151</c:v>
                </c:pt>
                <c:pt idx="1">
                  <c:v>175</c:v>
                </c:pt>
                <c:pt idx="2">
                  <c:v>226</c:v>
                </c:pt>
                <c:pt idx="3">
                  <c:v>244</c:v>
                </c:pt>
                <c:pt idx="4">
                  <c:v>265</c:v>
                </c:pt>
                <c:pt idx="5">
                  <c:v>289</c:v>
                </c:pt>
                <c:pt idx="6">
                  <c:v>309</c:v>
                </c:pt>
                <c:pt idx="7">
                  <c:v>336</c:v>
                </c:pt>
                <c:pt idx="8">
                  <c:v>370</c:v>
                </c:pt>
                <c:pt idx="9">
                  <c:v>380</c:v>
                </c:pt>
                <c:pt idx="10">
                  <c:v>417</c:v>
                </c:pt>
                <c:pt idx="11">
                  <c:v>498</c:v>
                </c:pt>
                <c:pt idx="12">
                  <c:v>503</c:v>
                </c:pt>
                <c:pt idx="13">
                  <c:v>523</c:v>
                </c:pt>
                <c:pt idx="14">
                  <c:v>546</c:v>
                </c:pt>
                <c:pt idx="15">
                  <c:v>668</c:v>
                </c:pt>
                <c:pt idx="16">
                  <c:v>984</c:v>
                </c:pt>
                <c:pt idx="17">
                  <c:v>1877</c:v>
                </c:pt>
                <c:pt idx="18">
                  <c:v>3235</c:v>
                </c:pt>
                <c:pt idx="19">
                  <c:v>4160</c:v>
                </c:pt>
                <c:pt idx="20">
                  <c:v>4847</c:v>
                </c:pt>
                <c:pt idx="21">
                  <c:v>5405</c:v>
                </c:pt>
                <c:pt idx="22">
                  <c:v>5734</c:v>
                </c:pt>
                <c:pt idx="23">
                  <c:v>6165</c:v>
                </c:pt>
                <c:pt idx="24">
                  <c:v>6165</c:v>
                </c:pt>
                <c:pt idx="25">
                  <c:v>6165</c:v>
                </c:pt>
                <c:pt idx="26">
                  <c:v>6921</c:v>
                </c:pt>
                <c:pt idx="27">
                  <c:v>6921</c:v>
                </c:pt>
                <c:pt idx="28">
                  <c:v>7337</c:v>
                </c:pt>
                <c:pt idx="29">
                  <c:v>7423</c:v>
                </c:pt>
                <c:pt idx="30">
                  <c:v>7488</c:v>
                </c:pt>
                <c:pt idx="31">
                  <c:v>7525</c:v>
                </c:pt>
                <c:pt idx="32">
                  <c:v>7559</c:v>
                </c:pt>
                <c:pt idx="33">
                  <c:v>7578</c:v>
                </c:pt>
                <c:pt idx="34">
                  <c:v>7598</c:v>
                </c:pt>
                <c:pt idx="35">
                  <c:v>7623</c:v>
                </c:pt>
                <c:pt idx="36">
                  <c:v>7644</c:v>
                </c:pt>
                <c:pt idx="37">
                  <c:v>7713</c:v>
                </c:pt>
                <c:pt idx="38">
                  <c:v>7713</c:v>
                </c:pt>
                <c:pt idx="39">
                  <c:v>7715</c:v>
                </c:pt>
                <c:pt idx="40">
                  <c:v>7739</c:v>
                </c:pt>
                <c:pt idx="41">
                  <c:v>7752</c:v>
                </c:pt>
                <c:pt idx="42">
                  <c:v>7762</c:v>
                </c:pt>
                <c:pt idx="43">
                  <c:v>7769</c:v>
                </c:pt>
                <c:pt idx="44">
                  <c:v>7783</c:v>
                </c:pt>
                <c:pt idx="45">
                  <c:v>7800</c:v>
                </c:pt>
                <c:pt idx="46">
                  <c:v>7793</c:v>
                </c:pt>
                <c:pt idx="47">
                  <c:v>7802</c:v>
                </c:pt>
                <c:pt idx="48">
                  <c:v>7808</c:v>
                </c:pt>
                <c:pt idx="49">
                  <c:v>7811</c:v>
                </c:pt>
                <c:pt idx="50">
                  <c:v>7818</c:v>
                </c:pt>
                <c:pt idx="51">
                  <c:v>7847</c:v>
                </c:pt>
                <c:pt idx="52">
                  <c:v>7873</c:v>
                </c:pt>
                <c:pt idx="53">
                  <c:v>7921</c:v>
                </c:pt>
                <c:pt idx="54">
                  <c:v>7975</c:v>
                </c:pt>
                <c:pt idx="55">
                  <c:v>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1-2140-BE13-319344DD1D38}"/>
            </c:ext>
          </c:extLst>
        </c:ser>
        <c:ser>
          <c:idx val="6"/>
          <c:order val="6"/>
          <c:tx>
            <c:strRef>
              <c:f>epi_curve!$R$1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rgbClr val="09ADF6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epi_curve!$R$2:$R$104</c:f>
              <c:numCache>
                <c:formatCode>#,##0</c:formatCode>
                <c:ptCount val="56"/>
                <c:pt idx="0">
                  <c:v>2693</c:v>
                </c:pt>
                <c:pt idx="1">
                  <c:v>5735</c:v>
                </c:pt>
                <c:pt idx="2">
                  <c:v>7852</c:v>
                </c:pt>
                <c:pt idx="3">
                  <c:v>9036</c:v>
                </c:pt>
                <c:pt idx="4">
                  <c:v>10176</c:v>
                </c:pt>
                <c:pt idx="5">
                  <c:v>10818</c:v>
                </c:pt>
                <c:pt idx="6">
                  <c:v>11726</c:v>
                </c:pt>
                <c:pt idx="7">
                  <c:v>12460</c:v>
                </c:pt>
                <c:pt idx="8">
                  <c:v>13140</c:v>
                </c:pt>
                <c:pt idx="9">
                  <c:v>14005</c:v>
                </c:pt>
                <c:pt idx="10">
                  <c:v>15015</c:v>
                </c:pt>
                <c:pt idx="11">
                  <c:v>16017</c:v>
                </c:pt>
                <c:pt idx="12">
                  <c:v>17452</c:v>
                </c:pt>
                <c:pt idx="13">
                  <c:v>19403</c:v>
                </c:pt>
                <c:pt idx="14">
                  <c:v>21064</c:v>
                </c:pt>
                <c:pt idx="15">
                  <c:v>23818</c:v>
                </c:pt>
                <c:pt idx="16">
                  <c:v>27346</c:v>
                </c:pt>
                <c:pt idx="17">
                  <c:v>33772</c:v>
                </c:pt>
                <c:pt idx="18">
                  <c:v>44981</c:v>
                </c:pt>
                <c:pt idx="19">
                  <c:v>57398</c:v>
                </c:pt>
                <c:pt idx="20">
                  <c:v>69320</c:v>
                </c:pt>
                <c:pt idx="21">
                  <c:v>79857</c:v>
                </c:pt>
                <c:pt idx="22">
                  <c:v>87393</c:v>
                </c:pt>
                <c:pt idx="23">
                  <c:v>92477</c:v>
                </c:pt>
                <c:pt idx="24">
                  <c:v>96475</c:v>
                </c:pt>
                <c:pt idx="25">
                  <c:v>99551</c:v>
                </c:pt>
                <c:pt idx="26">
                  <c:v>102014</c:v>
                </c:pt>
                <c:pt idx="27">
                  <c:v>104184</c:v>
                </c:pt>
                <c:pt idx="28">
                  <c:v>105918</c:v>
                </c:pt>
                <c:pt idx="29">
                  <c:v>107456</c:v>
                </c:pt>
                <c:pt idx="30">
                  <c:v>108524</c:v>
                </c:pt>
                <c:pt idx="31">
                  <c:v>109138</c:v>
                </c:pt>
                <c:pt idx="32">
                  <c:v>109540</c:v>
                </c:pt>
                <c:pt idx="33">
                  <c:v>109882</c:v>
                </c:pt>
                <c:pt idx="34">
                  <c:v>110505</c:v>
                </c:pt>
                <c:pt idx="35">
                  <c:v>111422</c:v>
                </c:pt>
                <c:pt idx="36">
                  <c:v>112319</c:v>
                </c:pt>
                <c:pt idx="37">
                  <c:v>113281</c:v>
                </c:pt>
                <c:pt idx="38">
                  <c:v>114422</c:v>
                </c:pt>
                <c:pt idx="39">
                  <c:v>115668</c:v>
                </c:pt>
                <c:pt idx="40">
                  <c:v>116702</c:v>
                </c:pt>
                <c:pt idx="41">
                  <c:v>116702</c:v>
                </c:pt>
                <c:pt idx="42">
                  <c:v>120299</c:v>
                </c:pt>
                <c:pt idx="43">
                  <c:v>121016</c:v>
                </c:pt>
                <c:pt idx="44">
                  <c:v>122117</c:v>
                </c:pt>
                <c:pt idx="45">
                  <c:v>124477</c:v>
                </c:pt>
                <c:pt idx="46">
                  <c:v>124908</c:v>
                </c:pt>
                <c:pt idx="47">
                  <c:v>126549</c:v>
                </c:pt>
                <c:pt idx="48">
                  <c:v>128574</c:v>
                </c:pt>
                <c:pt idx="49">
                  <c:v>129949</c:v>
                </c:pt>
                <c:pt idx="50">
                  <c:v>133188</c:v>
                </c:pt>
                <c:pt idx="51">
                  <c:v>136333</c:v>
                </c:pt>
                <c:pt idx="52">
                  <c:v>139552</c:v>
                </c:pt>
                <c:pt idx="53">
                  <c:v>141371</c:v>
                </c:pt>
                <c:pt idx="54">
                  <c:v>141371</c:v>
                </c:pt>
                <c:pt idx="55">
                  <c:v>141371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1-2140-BE13-319344DD1D38}"/>
            </c:ext>
          </c:extLst>
        </c:ser>
        <c:ser>
          <c:idx val="7"/>
          <c:order val="7"/>
          <c:tx>
            <c:strRef>
              <c:f>epi_curve!$S$1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rgbClr val="958FEF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epi_curve!$S$2:$S$104</c:f>
              <c:numCache>
                <c:formatCode>#,##0</c:formatCode>
                <c:ptCount val="56"/>
                <c:pt idx="0">
                  <c:v>18544</c:v>
                </c:pt>
                <c:pt idx="1">
                  <c:v>21489</c:v>
                </c:pt>
                <c:pt idx="2">
                  <c:v>24007</c:v>
                </c:pt>
                <c:pt idx="3">
                  <c:v>25832</c:v>
                </c:pt>
                <c:pt idx="4">
                  <c:v>28824</c:v>
                </c:pt>
                <c:pt idx="5">
                  <c:v>31705</c:v>
                </c:pt>
                <c:pt idx="6">
                  <c:v>31949</c:v>
                </c:pt>
                <c:pt idx="7">
                  <c:v>31949</c:v>
                </c:pt>
                <c:pt idx="8">
                  <c:v>40513</c:v>
                </c:pt>
                <c:pt idx="9">
                  <c:v>48322</c:v>
                </c:pt>
                <c:pt idx="10">
                  <c:v>48322</c:v>
                </c:pt>
                <c:pt idx="11">
                  <c:v>69138</c:v>
                </c:pt>
                <c:pt idx="12">
                  <c:v>69138</c:v>
                </c:pt>
                <c:pt idx="13">
                  <c:v>112015</c:v>
                </c:pt>
                <c:pt idx="14">
                  <c:v>112015</c:v>
                </c:pt>
                <c:pt idx="15">
                  <c:v>128033</c:v>
                </c:pt>
                <c:pt idx="16">
                  <c:v>154105</c:v>
                </c:pt>
                <c:pt idx="17">
                  <c:v>154105</c:v>
                </c:pt>
                <c:pt idx="18">
                  <c:v>204574</c:v>
                </c:pt>
                <c:pt idx="19">
                  <c:v>204574</c:v>
                </c:pt>
                <c:pt idx="20">
                  <c:v>204574</c:v>
                </c:pt>
                <c:pt idx="21">
                  <c:v>286199</c:v>
                </c:pt>
                <c:pt idx="22">
                  <c:v>286199</c:v>
                </c:pt>
                <c:pt idx="23">
                  <c:v>294730</c:v>
                </c:pt>
                <c:pt idx="24">
                  <c:v>294730</c:v>
                </c:pt>
                <c:pt idx="25">
                  <c:v>294730</c:v>
                </c:pt>
                <c:pt idx="26">
                  <c:v>318761</c:v>
                </c:pt>
                <c:pt idx="27">
                  <c:v>318761</c:v>
                </c:pt>
                <c:pt idx="28">
                  <c:v>318761</c:v>
                </c:pt>
                <c:pt idx="29">
                  <c:v>348266</c:v>
                </c:pt>
                <c:pt idx="30">
                  <c:v>348266</c:v>
                </c:pt>
                <c:pt idx="31">
                  <c:v>348266</c:v>
                </c:pt>
                <c:pt idx="32">
                  <c:v>351751</c:v>
                </c:pt>
                <c:pt idx="33">
                  <c:v>363747</c:v>
                </c:pt>
                <c:pt idx="34">
                  <c:v>370792</c:v>
                </c:pt>
                <c:pt idx="35">
                  <c:v>379643</c:v>
                </c:pt>
                <c:pt idx="36">
                  <c:v>386891</c:v>
                </c:pt>
                <c:pt idx="37">
                  <c:v>393292</c:v>
                </c:pt>
                <c:pt idx="38">
                  <c:v>408135</c:v>
                </c:pt>
                <c:pt idx="39">
                  <c:v>423434</c:v>
                </c:pt>
                <c:pt idx="40">
                  <c:v>429721</c:v>
                </c:pt>
                <c:pt idx="41">
                  <c:v>433395</c:v>
                </c:pt>
                <c:pt idx="42">
                  <c:v>448196</c:v>
                </c:pt>
                <c:pt idx="43">
                  <c:v>465319</c:v>
                </c:pt>
                <c:pt idx="44">
                  <c:v>465319</c:v>
                </c:pt>
                <c:pt idx="45">
                  <c:v>513217</c:v>
                </c:pt>
                <c:pt idx="46">
                  <c:v>523943</c:v>
                </c:pt>
                <c:pt idx="47">
                  <c:v>546037</c:v>
                </c:pt>
                <c:pt idx="48">
                  <c:v>552363</c:v>
                </c:pt>
                <c:pt idx="49">
                  <c:v>584398</c:v>
                </c:pt>
                <c:pt idx="50">
                  <c:v>640441</c:v>
                </c:pt>
                <c:pt idx="51">
                  <c:v>640441</c:v>
                </c:pt>
                <c:pt idx="52">
                  <c:v>640441</c:v>
                </c:pt>
                <c:pt idx="53">
                  <c:v>759041</c:v>
                </c:pt>
                <c:pt idx="54">
                  <c:v>791041</c:v>
                </c:pt>
                <c:pt idx="55">
                  <c:v>791041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A1-2140-BE13-319344DD1D38}"/>
            </c:ext>
          </c:extLst>
        </c:ser>
        <c:ser>
          <c:idx val="8"/>
          <c:order val="8"/>
          <c:tx>
            <c:strRef>
              <c:f>epi_curve!$T$1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rgbClr val="E96BF0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epi_curve!$T$2:$T$104</c:f>
              <c:numCache>
                <c:formatCode>#,##0</c:formatCode>
                <c:ptCount val="56"/>
                <c:pt idx="0">
                  <c:v>6008</c:v>
                </c:pt>
                <c:pt idx="1">
                  <c:v>6008</c:v>
                </c:pt>
                <c:pt idx="2">
                  <c:v>6977</c:v>
                </c:pt>
                <c:pt idx="3">
                  <c:v>7604</c:v>
                </c:pt>
                <c:pt idx="4">
                  <c:v>8076</c:v>
                </c:pt>
                <c:pt idx="5">
                  <c:v>8328</c:v>
                </c:pt>
                <c:pt idx="6">
                  <c:v>8720</c:v>
                </c:pt>
                <c:pt idx="7">
                  <c:v>8923</c:v>
                </c:pt>
                <c:pt idx="8">
                  <c:v>9127</c:v>
                </c:pt>
                <c:pt idx="9">
                  <c:v>9396</c:v>
                </c:pt>
                <c:pt idx="10">
                  <c:v>9396</c:v>
                </c:pt>
                <c:pt idx="11">
                  <c:v>9724</c:v>
                </c:pt>
                <c:pt idx="12">
                  <c:v>9724</c:v>
                </c:pt>
                <c:pt idx="13">
                  <c:v>10059</c:v>
                </c:pt>
                <c:pt idx="14">
                  <c:v>10059</c:v>
                </c:pt>
                <c:pt idx="15">
                  <c:v>10494</c:v>
                </c:pt>
                <c:pt idx="16">
                  <c:v>11582</c:v>
                </c:pt>
                <c:pt idx="17">
                  <c:v>11582</c:v>
                </c:pt>
                <c:pt idx="18">
                  <c:v>15092</c:v>
                </c:pt>
                <c:pt idx="19">
                  <c:v>17448</c:v>
                </c:pt>
                <c:pt idx="20">
                  <c:v>20080</c:v>
                </c:pt>
                <c:pt idx="21">
                  <c:v>20080</c:v>
                </c:pt>
                <c:pt idx="22">
                  <c:v>26135</c:v>
                </c:pt>
                <c:pt idx="23">
                  <c:v>28844</c:v>
                </c:pt>
                <c:pt idx="24">
                  <c:v>31002</c:v>
                </c:pt>
                <c:pt idx="25">
                  <c:v>32655</c:v>
                </c:pt>
                <c:pt idx="26">
                  <c:v>33514</c:v>
                </c:pt>
                <c:pt idx="27">
                  <c:v>33514</c:v>
                </c:pt>
                <c:pt idx="28">
                  <c:v>35320</c:v>
                </c:pt>
                <c:pt idx="29">
                  <c:v>35876</c:v>
                </c:pt>
                <c:pt idx="30">
                  <c:v>36267</c:v>
                </c:pt>
                <c:pt idx="31">
                  <c:v>36535</c:v>
                </c:pt>
                <c:pt idx="32">
                  <c:v>36853</c:v>
                </c:pt>
                <c:pt idx="33">
                  <c:v>37242</c:v>
                </c:pt>
                <c:pt idx="34">
                  <c:v>37498</c:v>
                </c:pt>
                <c:pt idx="35">
                  <c:v>37685</c:v>
                </c:pt>
                <c:pt idx="36">
                  <c:v>37929</c:v>
                </c:pt>
                <c:pt idx="37">
                  <c:v>38141</c:v>
                </c:pt>
                <c:pt idx="38">
                  <c:v>38375</c:v>
                </c:pt>
                <c:pt idx="39">
                  <c:v>38565</c:v>
                </c:pt>
                <c:pt idx="40">
                  <c:v>38696</c:v>
                </c:pt>
                <c:pt idx="41">
                  <c:v>38820</c:v>
                </c:pt>
                <c:pt idx="42">
                  <c:v>39011</c:v>
                </c:pt>
                <c:pt idx="43">
                  <c:v>39217</c:v>
                </c:pt>
                <c:pt idx="44">
                  <c:v>39217</c:v>
                </c:pt>
                <c:pt idx="45">
                  <c:v>40198</c:v>
                </c:pt>
                <c:pt idx="46">
                  <c:v>40198</c:v>
                </c:pt>
                <c:pt idx="47">
                  <c:v>40678</c:v>
                </c:pt>
                <c:pt idx="48">
                  <c:v>41214</c:v>
                </c:pt>
                <c:pt idx="49">
                  <c:v>41804</c:v>
                </c:pt>
                <c:pt idx="50">
                  <c:v>42318</c:v>
                </c:pt>
                <c:pt idx="51">
                  <c:v>42873</c:v>
                </c:pt>
                <c:pt idx="52">
                  <c:v>43467</c:v>
                </c:pt>
                <c:pt idx="53">
                  <c:v>44131</c:v>
                </c:pt>
                <c:pt idx="54">
                  <c:v>45474</c:v>
                </c:pt>
                <c:pt idx="55">
                  <c:v>46095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A1-2140-BE13-319344DD1D38}"/>
            </c:ext>
          </c:extLst>
        </c:ser>
        <c:ser>
          <c:idx val="9"/>
          <c:order val="9"/>
          <c:tx>
            <c:strRef>
              <c:f>epi_curve!$U$1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rgbClr val="F863BF"/>
              </a:solidFill>
              <a:round/>
            </a:ln>
            <a:effectLst/>
          </c:spPr>
          <c:marker>
            <c:symbol val="none"/>
          </c:marker>
          <c:cat>
            <c:strRef>
              <c:f>epi_curve!$A$2:$A$104</c:f>
              <c:strCache>
                <c:ptCount val="56"/>
                <c:pt idx="0">
                  <c:v>W-1 '23</c:v>
                </c:pt>
                <c:pt idx="1">
                  <c:v>W-2 '23</c:v>
                </c:pt>
                <c:pt idx="2">
                  <c:v>W-3 '23</c:v>
                </c:pt>
                <c:pt idx="3">
                  <c:v>W-4 '23</c:v>
                </c:pt>
                <c:pt idx="4">
                  <c:v>W-5 '23</c:v>
                </c:pt>
                <c:pt idx="5">
                  <c:v>W-6 '23</c:v>
                </c:pt>
                <c:pt idx="6">
                  <c:v>W-7 '23</c:v>
                </c:pt>
                <c:pt idx="7">
                  <c:v>W-8 '23</c:v>
                </c:pt>
                <c:pt idx="8">
                  <c:v>W-9 '23</c:v>
                </c:pt>
                <c:pt idx="9">
                  <c:v>W-10 '23</c:v>
                </c:pt>
                <c:pt idx="10">
                  <c:v>W-11 '23</c:v>
                </c:pt>
                <c:pt idx="11">
                  <c:v>W-12 '23</c:v>
                </c:pt>
                <c:pt idx="12">
                  <c:v>W-13 '23</c:v>
                </c:pt>
                <c:pt idx="13">
                  <c:v>W-14 '23</c:v>
                </c:pt>
                <c:pt idx="14">
                  <c:v>W-15 '23</c:v>
                </c:pt>
                <c:pt idx="15">
                  <c:v>W-16 '23</c:v>
                </c:pt>
                <c:pt idx="16">
                  <c:v>W-17 '23</c:v>
                </c:pt>
                <c:pt idx="17">
                  <c:v>W-18 '23</c:v>
                </c:pt>
                <c:pt idx="18">
                  <c:v>W-19 '23</c:v>
                </c:pt>
                <c:pt idx="19">
                  <c:v>W-20 '23</c:v>
                </c:pt>
                <c:pt idx="20">
                  <c:v>W-21 '23</c:v>
                </c:pt>
                <c:pt idx="21">
                  <c:v>W-22 '23</c:v>
                </c:pt>
                <c:pt idx="22">
                  <c:v>W-23 '23</c:v>
                </c:pt>
                <c:pt idx="23">
                  <c:v>W-24 '23</c:v>
                </c:pt>
                <c:pt idx="24">
                  <c:v>W-25 '23</c:v>
                </c:pt>
                <c:pt idx="25">
                  <c:v>W-26 '23</c:v>
                </c:pt>
                <c:pt idx="26">
                  <c:v>W-27 '23</c:v>
                </c:pt>
                <c:pt idx="27">
                  <c:v>W-28 '23</c:v>
                </c:pt>
                <c:pt idx="28">
                  <c:v>W-29 '23</c:v>
                </c:pt>
                <c:pt idx="29">
                  <c:v>W-30 '23</c:v>
                </c:pt>
                <c:pt idx="30">
                  <c:v>W-31 '23</c:v>
                </c:pt>
                <c:pt idx="31">
                  <c:v>W-32 '23</c:v>
                </c:pt>
                <c:pt idx="32">
                  <c:v>W-33 '23</c:v>
                </c:pt>
                <c:pt idx="33">
                  <c:v>W-34 '23</c:v>
                </c:pt>
                <c:pt idx="34">
                  <c:v>W-35 '23</c:v>
                </c:pt>
                <c:pt idx="35">
                  <c:v>W-36 '23</c:v>
                </c:pt>
                <c:pt idx="36">
                  <c:v>W-37 '23</c:v>
                </c:pt>
                <c:pt idx="37">
                  <c:v>W-38 '23</c:v>
                </c:pt>
                <c:pt idx="38">
                  <c:v>W-39 '23</c:v>
                </c:pt>
                <c:pt idx="39">
                  <c:v>W-40 '23</c:v>
                </c:pt>
                <c:pt idx="40">
                  <c:v>W-41 '23</c:v>
                </c:pt>
                <c:pt idx="41">
                  <c:v>W-42 '23</c:v>
                </c:pt>
                <c:pt idx="42">
                  <c:v>W-43 '23</c:v>
                </c:pt>
                <c:pt idx="43">
                  <c:v>W-44 '23</c:v>
                </c:pt>
                <c:pt idx="44">
                  <c:v>W-45 '23</c:v>
                </c:pt>
                <c:pt idx="45">
                  <c:v>W-46 '23</c:v>
                </c:pt>
                <c:pt idx="46">
                  <c:v>W-47 '23</c:v>
                </c:pt>
                <c:pt idx="47">
                  <c:v>W-48 '23</c:v>
                </c:pt>
                <c:pt idx="48">
                  <c:v>W-49 '23</c:v>
                </c:pt>
                <c:pt idx="49">
                  <c:v>W-50 '23</c:v>
                </c:pt>
                <c:pt idx="50">
                  <c:v>W-51 '23</c:v>
                </c:pt>
                <c:pt idx="51">
                  <c:v>W-52 '23</c:v>
                </c:pt>
                <c:pt idx="52">
                  <c:v>W-1 '24</c:v>
                </c:pt>
                <c:pt idx="53">
                  <c:v>W-2 '24</c:v>
                </c:pt>
                <c:pt idx="54">
                  <c:v>W-3 '24</c:v>
                </c:pt>
                <c:pt idx="55">
                  <c:v>W-4 '24</c:v>
                </c:pt>
              </c:strCache>
            </c:strRef>
          </c:cat>
          <c:val>
            <c:numRef>
              <c:f>epi_curve!$U$2:$U$104</c:f>
              <c:numCache>
                <c:formatCode>#,##0</c:formatCode>
                <c:ptCount val="56"/>
                <c:pt idx="0">
                  <c:v>2544</c:v>
                </c:pt>
                <c:pt idx="1">
                  <c:v>2773</c:v>
                </c:pt>
                <c:pt idx="2">
                  <c:v>2962</c:v>
                </c:pt>
                <c:pt idx="3">
                  <c:v>3041</c:v>
                </c:pt>
                <c:pt idx="4">
                  <c:v>3199</c:v>
                </c:pt>
                <c:pt idx="5">
                  <c:v>3325</c:v>
                </c:pt>
                <c:pt idx="6">
                  <c:v>3443</c:v>
                </c:pt>
                <c:pt idx="7">
                  <c:v>3498</c:v>
                </c:pt>
                <c:pt idx="8">
                  <c:v>3563</c:v>
                </c:pt>
                <c:pt idx="9">
                  <c:v>3670</c:v>
                </c:pt>
                <c:pt idx="10">
                  <c:v>3772</c:v>
                </c:pt>
                <c:pt idx="11">
                  <c:v>3843</c:v>
                </c:pt>
                <c:pt idx="12">
                  <c:v>3918</c:v>
                </c:pt>
                <c:pt idx="13">
                  <c:v>4378</c:v>
                </c:pt>
                <c:pt idx="14">
                  <c:v>5433</c:v>
                </c:pt>
                <c:pt idx="15">
                  <c:v>14881</c:v>
                </c:pt>
                <c:pt idx="16">
                  <c:v>31508</c:v>
                </c:pt>
                <c:pt idx="17">
                  <c:v>44361</c:v>
                </c:pt>
                <c:pt idx="18">
                  <c:v>62023</c:v>
                </c:pt>
                <c:pt idx="19">
                  <c:v>75222</c:v>
                </c:pt>
                <c:pt idx="20">
                  <c:v>84287</c:v>
                </c:pt>
                <c:pt idx="21">
                  <c:v>90192</c:v>
                </c:pt>
                <c:pt idx="22">
                  <c:v>93335</c:v>
                </c:pt>
                <c:pt idx="23">
                  <c:v>95384</c:v>
                </c:pt>
                <c:pt idx="24">
                  <c:v>96476</c:v>
                </c:pt>
                <c:pt idx="25">
                  <c:v>97194</c:v>
                </c:pt>
                <c:pt idx="26">
                  <c:v>97466</c:v>
                </c:pt>
                <c:pt idx="27">
                  <c:v>97825</c:v>
                </c:pt>
                <c:pt idx="28">
                  <c:v>97980</c:v>
                </c:pt>
                <c:pt idx="29">
                  <c:v>98361</c:v>
                </c:pt>
                <c:pt idx="30">
                  <c:v>98542</c:v>
                </c:pt>
                <c:pt idx="31">
                  <c:v>98725</c:v>
                </c:pt>
                <c:pt idx="32">
                  <c:v>98960</c:v>
                </c:pt>
                <c:pt idx="33">
                  <c:v>99197</c:v>
                </c:pt>
                <c:pt idx="34">
                  <c:v>99453</c:v>
                </c:pt>
                <c:pt idx="35">
                  <c:v>99657</c:v>
                </c:pt>
                <c:pt idx="36">
                  <c:v>99951</c:v>
                </c:pt>
                <c:pt idx="37">
                  <c:v>100146</c:v>
                </c:pt>
                <c:pt idx="38">
                  <c:v>100300</c:v>
                </c:pt>
                <c:pt idx="39">
                  <c:v>100407</c:v>
                </c:pt>
                <c:pt idx="40">
                  <c:v>100544</c:v>
                </c:pt>
                <c:pt idx="41">
                  <c:v>100687</c:v>
                </c:pt>
                <c:pt idx="42">
                  <c:v>100722</c:v>
                </c:pt>
                <c:pt idx="43">
                  <c:v>100747</c:v>
                </c:pt>
                <c:pt idx="44">
                  <c:v>100747</c:v>
                </c:pt>
                <c:pt idx="45">
                  <c:v>100747</c:v>
                </c:pt>
                <c:pt idx="46">
                  <c:v>100747</c:v>
                </c:pt>
                <c:pt idx="47">
                  <c:v>100747</c:v>
                </c:pt>
                <c:pt idx="48">
                  <c:v>100747</c:v>
                </c:pt>
                <c:pt idx="49">
                  <c:v>100747</c:v>
                </c:pt>
                <c:pt idx="50">
                  <c:v>100747</c:v>
                </c:pt>
                <c:pt idx="51">
                  <c:v>100747</c:v>
                </c:pt>
                <c:pt idx="52">
                  <c:v>100747</c:v>
                </c:pt>
                <c:pt idx="53">
                  <c:v>100747</c:v>
                </c:pt>
                <c:pt idx="54">
                  <c:v>100747</c:v>
                </c:pt>
                <c:pt idx="55">
                  <c:v>100747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A1-2140-BE13-319344DD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15520"/>
        <c:axId val="385217248"/>
      </c:lineChart>
      <c:catAx>
        <c:axId val="3852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5217248"/>
        <c:crosses val="autoZero"/>
        <c:auto val="1"/>
        <c:lblAlgn val="ctr"/>
        <c:lblOffset val="100"/>
        <c:noMultiLvlLbl val="0"/>
      </c:catAx>
      <c:valAx>
        <c:axId val="385217248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852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93767603552942"/>
          <c:y val="0.11069005055037895"/>
          <c:w val="0.51985232171474816"/>
          <c:h val="0.82726477965425826"/>
        </c:manualLayout>
      </c:layout>
      <c:pieChart>
        <c:varyColors val="1"/>
        <c:ser>
          <c:idx val="2"/>
          <c:order val="0"/>
          <c:spPr>
            <a:solidFill>
              <a:srgbClr val="B7B7B7"/>
            </a:solidFill>
          </c:spPr>
          <c:dPt>
            <c:idx val="9"/>
            <c:bubble3D val="0"/>
            <c:spPr>
              <a:solidFill>
                <a:srgbClr val="565FFF"/>
              </a:solidFill>
            </c:spPr>
            <c:extLst>
              <c:ext xmlns:c16="http://schemas.microsoft.com/office/drawing/2014/chart" uri="{C3380CC4-5D6E-409C-BE32-E72D297353CC}">
                <c16:uniqueId val="{0000001C-EEE2-FD4B-A72C-3C67EC600DA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EE2-FD4B-A72C-3C67EC600D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EE2-FD4B-A72C-3C67EC600D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EE2-FD4B-A72C-3C67EC600DA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EE2-FD4B-A72C-3C67EC600DA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EE2-FD4B-A72C-3C67EC600DA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EE2-FD4B-A72C-3C67EC600DA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EE2-FD4B-A72C-3C67EC600DA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EE2-FD4B-A72C-3C67EC600DA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EE2-FD4B-A72C-3C67EC600DA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EE2-FD4B-A72C-3C67EC600DA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EE2-FD4B-A72C-3C67EC600DA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EE2-FD4B-A72C-3C67EC600DA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EE2-FD4B-A72C-3C67EC600DA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EE2-FD4B-A72C-3C67EC600D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variant!$QV$29:$QV$44</c:f>
              <c:strCache>
                <c:ptCount val="16"/>
                <c:pt idx="0">
                  <c:v>XBB.1.16+XBB.1.16.*</c:v>
                </c:pt>
                <c:pt idx="1">
                  <c:v>XBB.1.5+XBB.1.5.*</c:v>
                </c:pt>
                <c:pt idx="2">
                  <c:v>BA.2.75+BA.2.75.*</c:v>
                </c:pt>
                <c:pt idx="3">
                  <c:v>CH.1.1+CH.1.1.*</c:v>
                </c:pt>
                <c:pt idx="4">
                  <c:v>EG.5+EG.5.*</c:v>
                </c:pt>
                <c:pt idx="5">
                  <c:v>XBB+XBB.*</c:v>
                </c:pt>
                <c:pt idx="6">
                  <c:v>XBB.1.9.1+XBB.1.9.1.*</c:v>
                </c:pt>
                <c:pt idx="7">
                  <c:v>XBB.1.9.2+XBB.1.9.2.*</c:v>
                </c:pt>
                <c:pt idx="8">
                  <c:v>XBB.2.3+XBB.2.3.*</c:v>
                </c:pt>
                <c:pt idx="9">
                  <c:v>Omicron B.1.1.529+BA.*</c:v>
                </c:pt>
                <c:pt idx="10">
                  <c:v>B.1.640+B.1.640.*</c:v>
                </c:pt>
                <c:pt idx="11">
                  <c:v>B.1.617.2+AY.*</c:v>
                </c:pt>
                <c:pt idx="12">
                  <c:v>BA.2.86*</c:v>
                </c:pt>
                <c:pt idx="13">
                  <c:v>JN.1.1</c:v>
                </c:pt>
                <c:pt idx="14">
                  <c:v>JN.1</c:v>
                </c:pt>
                <c:pt idx="15">
                  <c:v>Others</c:v>
                </c:pt>
              </c:strCache>
            </c:strRef>
          </c:cat>
          <c:val>
            <c:numRef>
              <c:f>variant!$RD$29:$RD$44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0.2558139534883721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0.7441860465116279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995-4765-9095-097F074BB55D}"/>
            </c:ext>
          </c:extLst>
        </c:ser>
        <c:ser>
          <c:idx val="3"/>
          <c:order val="1"/>
          <c:dPt>
            <c:idx val="4"/>
            <c:bubble3D val="0"/>
            <c:spPr>
              <a:solidFill>
                <a:srgbClr val="FB037E"/>
              </a:solidFill>
            </c:spPr>
            <c:extLst>
              <c:ext xmlns:c16="http://schemas.microsoft.com/office/drawing/2014/chart" uri="{C3380CC4-5D6E-409C-BE32-E72D297353CC}">
                <c16:uniqueId val="{00000057-2995-4765-9095-097F074BB55D}"/>
              </c:ext>
            </c:extLst>
          </c:dPt>
          <c:dPt>
            <c:idx val="12"/>
            <c:bubble3D val="0"/>
            <c:spPr>
              <a:solidFill>
                <a:srgbClr val="648DD4"/>
              </a:solidFill>
            </c:spPr>
            <c:extLst>
              <c:ext xmlns:c16="http://schemas.microsoft.com/office/drawing/2014/chart" uri="{C3380CC4-5D6E-409C-BE32-E72D297353CC}">
                <c16:uniqueId val="{00000058-2995-4765-9095-097F074BB55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variant!$QV$29:$QV$44</c:f>
              <c:strCache>
                <c:ptCount val="16"/>
                <c:pt idx="0">
                  <c:v>XBB.1.16+XBB.1.16.*</c:v>
                </c:pt>
                <c:pt idx="1">
                  <c:v>XBB.1.5+XBB.1.5.*</c:v>
                </c:pt>
                <c:pt idx="2">
                  <c:v>BA.2.75+BA.2.75.*</c:v>
                </c:pt>
                <c:pt idx="3">
                  <c:v>CH.1.1+CH.1.1.*</c:v>
                </c:pt>
                <c:pt idx="4">
                  <c:v>EG.5+EG.5.*</c:v>
                </c:pt>
                <c:pt idx="5">
                  <c:v>XBB+XBB.*</c:v>
                </c:pt>
                <c:pt idx="6">
                  <c:v>XBB.1.9.1+XBB.1.9.1.*</c:v>
                </c:pt>
                <c:pt idx="7">
                  <c:v>XBB.1.9.2+XBB.1.9.2.*</c:v>
                </c:pt>
                <c:pt idx="8">
                  <c:v>XBB.2.3+XBB.2.3.*</c:v>
                </c:pt>
                <c:pt idx="9">
                  <c:v>Omicron B.1.1.529+BA.*</c:v>
                </c:pt>
                <c:pt idx="10">
                  <c:v>B.1.640+B.1.640.*</c:v>
                </c:pt>
                <c:pt idx="11">
                  <c:v>B.1.617.2+AY.*</c:v>
                </c:pt>
                <c:pt idx="12">
                  <c:v>BA.2.86*</c:v>
                </c:pt>
                <c:pt idx="13">
                  <c:v>JN.1.1</c:v>
                </c:pt>
                <c:pt idx="14">
                  <c:v>JN.1</c:v>
                </c:pt>
                <c:pt idx="15">
                  <c:v>Others</c:v>
                </c:pt>
              </c:strCache>
            </c:strRef>
          </c:cat>
          <c:val>
            <c:numRef>
              <c:f>variant!$RD$29:$RD$44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0.2558139534883721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0.7441860465116279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995-4765-9095-097F074BB55D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rgbClr val="CE635D"/>
              </a:solidFill>
            </c:spPr>
            <c:extLst>
              <c:ext xmlns:c16="http://schemas.microsoft.com/office/drawing/2014/chart" uri="{C3380CC4-5D6E-409C-BE32-E72D297353CC}">
                <c16:uniqueId val="{0000002A-2995-4765-9095-097F074BB55D}"/>
              </c:ext>
            </c:extLst>
          </c:dPt>
          <c:dPt>
            <c:idx val="4"/>
            <c:bubble3D val="0"/>
            <c:spPr>
              <a:solidFill>
                <a:srgbClr val="FB037E"/>
              </a:solidFill>
            </c:spPr>
            <c:extLst>
              <c:ext xmlns:c16="http://schemas.microsoft.com/office/drawing/2014/chart" uri="{C3380CC4-5D6E-409C-BE32-E72D297353CC}">
                <c16:uniqueId val="{0000002C-2995-4765-9095-097F074BB55D}"/>
              </c:ext>
            </c:extLst>
          </c:dPt>
          <c:dPt>
            <c:idx val="9"/>
            <c:bubble3D val="0"/>
            <c:spPr>
              <a:solidFill>
                <a:srgbClr val="565FFF"/>
              </a:solidFill>
            </c:spPr>
            <c:extLst>
              <c:ext xmlns:c16="http://schemas.microsoft.com/office/drawing/2014/chart" uri="{C3380CC4-5D6E-409C-BE32-E72D297353CC}">
                <c16:uniqueId val="{0000002E-2995-4765-9095-097F074BB55D}"/>
              </c:ext>
            </c:extLst>
          </c:dPt>
          <c:dPt>
            <c:idx val="12"/>
            <c:bubble3D val="0"/>
            <c:spPr>
              <a:solidFill>
                <a:srgbClr val="648DD3"/>
              </a:solidFill>
            </c:spPr>
            <c:extLst>
              <c:ext xmlns:c16="http://schemas.microsoft.com/office/drawing/2014/chart" uri="{C3380CC4-5D6E-409C-BE32-E72D297353CC}">
                <c16:uniqueId val="{00000030-2995-4765-9095-097F074BB55D}"/>
              </c:ext>
            </c:extLst>
          </c:dPt>
          <c:dPt>
            <c:idx val="14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3B-2995-4765-9095-097F074BB55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995-4765-9095-097F074BB5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995-4765-9095-097F074BB5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995-4765-9095-097F074BB5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995-4765-9095-097F074BB5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995-4765-9095-097F074BB5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995-4765-9095-097F074BB5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995-4765-9095-097F074BB55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995-4765-9095-097F074BB5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995-4765-9095-097F074BB55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995-4765-9095-097F074BB5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995-4765-9095-097F074BB55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995-4765-9095-097F074BB55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995-4765-9095-097F074BB55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995-4765-9095-097F074BB55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995-4765-9095-097F074BB55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995-4765-9095-097F074BB5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variant!$QV$29:$QV$44</c:f>
              <c:strCache>
                <c:ptCount val="16"/>
                <c:pt idx="0">
                  <c:v>XBB.1.16+XBB.1.16.*</c:v>
                </c:pt>
                <c:pt idx="1">
                  <c:v>XBB.1.5+XBB.1.5.*</c:v>
                </c:pt>
                <c:pt idx="2">
                  <c:v>BA.2.75+BA.2.75.*</c:v>
                </c:pt>
                <c:pt idx="3">
                  <c:v>CH.1.1+CH.1.1.*</c:v>
                </c:pt>
                <c:pt idx="4">
                  <c:v>EG.5+EG.5.*</c:v>
                </c:pt>
                <c:pt idx="5">
                  <c:v>XBB+XBB.*</c:v>
                </c:pt>
                <c:pt idx="6">
                  <c:v>XBB.1.9.1+XBB.1.9.1.*</c:v>
                </c:pt>
                <c:pt idx="7">
                  <c:v>XBB.1.9.2+XBB.1.9.2.*</c:v>
                </c:pt>
                <c:pt idx="8">
                  <c:v>XBB.2.3+XBB.2.3.*</c:v>
                </c:pt>
                <c:pt idx="9">
                  <c:v>Omicron B.1.1.529+BA.*</c:v>
                </c:pt>
                <c:pt idx="10">
                  <c:v>B.1.640+B.1.640.*</c:v>
                </c:pt>
                <c:pt idx="11">
                  <c:v>B.1.617.2+AY.*</c:v>
                </c:pt>
                <c:pt idx="12">
                  <c:v>BA.2.86*</c:v>
                </c:pt>
                <c:pt idx="13">
                  <c:v>JN.1.1</c:v>
                </c:pt>
                <c:pt idx="14">
                  <c:v>JN.1</c:v>
                </c:pt>
                <c:pt idx="15">
                  <c:v>Others</c:v>
                </c:pt>
              </c:strCache>
            </c:strRef>
          </c:cat>
          <c:val>
            <c:numRef>
              <c:f>variant!$QY$29:$QY$44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995-4765-9095-097F074BB55D}"/>
            </c:ext>
          </c:extLst>
        </c:ser>
        <c:ser>
          <c:idx val="0"/>
          <c:order val="3"/>
          <c:spPr>
            <a:solidFill>
              <a:srgbClr val="B7B7B7"/>
            </a:solidFill>
          </c:spPr>
          <c:dPt>
            <c:idx val="0"/>
            <c:bubble3D val="0"/>
            <c:spPr>
              <a:solidFill>
                <a:srgbClr val="CE635D"/>
              </a:solidFill>
            </c:spPr>
            <c:extLst>
              <c:ext xmlns:c16="http://schemas.microsoft.com/office/drawing/2014/chart" uri="{C3380CC4-5D6E-409C-BE32-E72D297353CC}">
                <c16:uniqueId val="{00000043-2995-4765-9095-097F074BB55D}"/>
              </c:ext>
            </c:extLst>
          </c:dPt>
          <c:dPt>
            <c:idx val="4"/>
            <c:bubble3D val="0"/>
            <c:spPr>
              <a:solidFill>
                <a:srgbClr val="FB037E"/>
              </a:solidFill>
            </c:spPr>
            <c:extLst>
              <c:ext xmlns:c16="http://schemas.microsoft.com/office/drawing/2014/chart" uri="{C3380CC4-5D6E-409C-BE32-E72D297353CC}">
                <c16:uniqueId val="{00000040-2995-4765-9095-097F074BB55D}"/>
              </c:ext>
            </c:extLst>
          </c:dPt>
          <c:dPt>
            <c:idx val="9"/>
            <c:bubble3D val="0"/>
            <c:spPr>
              <a:solidFill>
                <a:srgbClr val="565FFF"/>
              </a:solidFill>
            </c:spPr>
            <c:extLst>
              <c:ext xmlns:c16="http://schemas.microsoft.com/office/drawing/2014/chart" uri="{C3380CC4-5D6E-409C-BE32-E72D297353CC}">
                <c16:uniqueId val="{0000004B-2995-4765-9095-097F074BB55D}"/>
              </c:ext>
            </c:extLst>
          </c:dPt>
          <c:dPt>
            <c:idx val="12"/>
            <c:bubble3D val="0"/>
            <c:spPr>
              <a:solidFill>
                <a:srgbClr val="648DD3"/>
              </a:solidFill>
            </c:spPr>
            <c:extLst>
              <c:ext xmlns:c16="http://schemas.microsoft.com/office/drawing/2014/chart" uri="{C3380CC4-5D6E-409C-BE32-E72D297353CC}">
                <c16:uniqueId val="{00000042-2995-4765-9095-097F074BB55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6-EEE2-FD4B-A72C-3C67EC600DA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995-4765-9095-097F074BB5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995-4765-9095-097F074BB5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995-4765-9095-097F074BB5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995-4765-9095-097F074BB5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995-4765-9095-097F074BB5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995-4765-9095-097F074BB5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995-4765-9095-097F074BB55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995-4765-9095-097F074BB5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995-4765-9095-097F074BB55D}"/>
                </c:ext>
              </c:extLst>
            </c:dLbl>
            <c:dLbl>
              <c:idx val="9"/>
              <c:layout>
                <c:manualLayout>
                  <c:x val="-9.4161218319026393E-2"/>
                  <c:y val="2.56026049430746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995-4765-9095-097F074BB5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995-4765-9095-097F074BB55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995-4765-9095-097F074BB55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995-4765-9095-097F074BB55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995-4765-9095-097F074BB55D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EE2-FD4B-A72C-3C67EC600DA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995-4765-9095-097F074BB5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variant!$QV$29:$QV$44</c:f>
              <c:strCache>
                <c:ptCount val="16"/>
                <c:pt idx="0">
                  <c:v>XBB.1.16+XBB.1.16.*</c:v>
                </c:pt>
                <c:pt idx="1">
                  <c:v>XBB.1.5+XBB.1.5.*</c:v>
                </c:pt>
                <c:pt idx="2">
                  <c:v>BA.2.75+BA.2.75.*</c:v>
                </c:pt>
                <c:pt idx="3">
                  <c:v>CH.1.1+CH.1.1.*</c:v>
                </c:pt>
                <c:pt idx="4">
                  <c:v>EG.5+EG.5.*</c:v>
                </c:pt>
                <c:pt idx="5">
                  <c:v>XBB+XBB.*</c:v>
                </c:pt>
                <c:pt idx="6">
                  <c:v>XBB.1.9.1+XBB.1.9.1.*</c:v>
                </c:pt>
                <c:pt idx="7">
                  <c:v>XBB.1.9.2+XBB.1.9.2.*</c:v>
                </c:pt>
                <c:pt idx="8">
                  <c:v>XBB.2.3+XBB.2.3.*</c:v>
                </c:pt>
                <c:pt idx="9">
                  <c:v>Omicron B.1.1.529+BA.*</c:v>
                </c:pt>
                <c:pt idx="10">
                  <c:v>B.1.640+B.1.640.*</c:v>
                </c:pt>
                <c:pt idx="11">
                  <c:v>B.1.617.2+AY.*</c:v>
                </c:pt>
                <c:pt idx="12">
                  <c:v>BA.2.86*</c:v>
                </c:pt>
                <c:pt idx="13">
                  <c:v>JN.1.1</c:v>
                </c:pt>
                <c:pt idx="14">
                  <c:v>JN.1</c:v>
                </c:pt>
                <c:pt idx="15">
                  <c:v>Others</c:v>
                </c:pt>
              </c:strCache>
            </c:strRef>
          </c:cat>
          <c:val>
            <c:numRef>
              <c:f>variant!$RD$29:$RD$44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0.2558139534883721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0.7441860465116279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995-4765-9095-097F074BB5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58"/>
      </c:pieChart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13</xdr:row>
      <xdr:rowOff>63500</xdr:rowOff>
    </xdr:from>
    <xdr:to>
      <xdr:col>11</xdr:col>
      <xdr:colOff>1308100</xdr:colOff>
      <xdr:row>40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806705-DE32-B0CA-3F1A-27B26BC0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165100</xdr:colOff>
      <xdr:row>13</xdr:row>
      <xdr:rowOff>101600</xdr:rowOff>
    </xdr:from>
    <xdr:to>
      <xdr:col>31</xdr:col>
      <xdr:colOff>377440</xdr:colOff>
      <xdr:row>34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D3BF3-9CA4-0249-A18A-CAC20EA9B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3100" y="863600"/>
          <a:ext cx="7781540" cy="4371034"/>
        </a:xfrm>
        <a:prstGeom prst="rect">
          <a:avLst/>
        </a:prstGeom>
      </xdr:spPr>
    </xdr:pic>
    <xdr:clientData/>
  </xdr:twoCellAnchor>
  <xdr:twoCellAnchor>
    <xdr:from>
      <xdr:col>22</xdr:col>
      <xdr:colOff>756870</xdr:colOff>
      <xdr:row>75</xdr:row>
      <xdr:rowOff>57727</xdr:rowOff>
    </xdr:from>
    <xdr:to>
      <xdr:col>34</xdr:col>
      <xdr:colOff>598119</xdr:colOff>
      <xdr:row>111</xdr:row>
      <xdr:rowOff>74509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84F0D-003B-DE4A-AC7C-F451FDC27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464</xdr:col>
      <xdr:colOff>157987</xdr:colOff>
      <xdr:row>46</xdr:row>
      <xdr:rowOff>13438</xdr:rowOff>
    </xdr:from>
    <xdr:to>
      <xdr:col>486</xdr:col>
      <xdr:colOff>220559</xdr:colOff>
      <xdr:row>65</xdr:row>
      <xdr:rowOff>143293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4CEF9-2FF1-DC43-8AAF-5D457479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world-population/singapore-population/" TargetMode="External"/><Relationship Id="rId3" Type="http://schemas.openxmlformats.org/officeDocument/2006/relationships/hyperlink" Target="https://www.worldometers.info/world-population/indonesia-population/" TargetMode="External"/><Relationship Id="rId7" Type="http://schemas.openxmlformats.org/officeDocument/2006/relationships/hyperlink" Target="https://www.worldometers.info/world-population/philippines-population/" TargetMode="External"/><Relationship Id="rId2" Type="http://schemas.openxmlformats.org/officeDocument/2006/relationships/hyperlink" Target="https://www.worldometers.info/world-population/cambodia-population/" TargetMode="External"/><Relationship Id="rId1" Type="http://schemas.openxmlformats.org/officeDocument/2006/relationships/hyperlink" Target="https://www.worldometers.info/world-population/viet-nam-population/" TargetMode="External"/><Relationship Id="rId6" Type="http://schemas.openxmlformats.org/officeDocument/2006/relationships/hyperlink" Target="https://www.worldometers.info/world-population/myanmar-population/" TargetMode="External"/><Relationship Id="rId5" Type="http://schemas.openxmlformats.org/officeDocument/2006/relationships/hyperlink" Target="https://www.worldometers.info/world-population/malaysia-population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world-population/thailand-popula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.who.int/data" TargetMode="External"/><Relationship Id="rId3" Type="http://schemas.openxmlformats.org/officeDocument/2006/relationships/hyperlink" Target="https://data.moh.gov.my/covid-vaccination" TargetMode="External"/><Relationship Id="rId7" Type="http://schemas.openxmlformats.org/officeDocument/2006/relationships/hyperlink" Target="https://covid19.who.int/data" TargetMode="External"/><Relationship Id="rId2" Type="http://schemas.openxmlformats.org/officeDocument/2006/relationships/hyperlink" Target="https://dashboard-vaccine.moph.go.th/" TargetMode="External"/><Relationship Id="rId1" Type="http://schemas.openxmlformats.org/officeDocument/2006/relationships/hyperlink" Target="https://doh.gov.ph/covid19-vaccination-dashboard" TargetMode="External"/><Relationship Id="rId6" Type="http://schemas.openxmlformats.org/officeDocument/2006/relationships/hyperlink" Target="https://data.gov.sg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covid19.who.int/data" TargetMode="External"/><Relationship Id="rId10" Type="http://schemas.openxmlformats.org/officeDocument/2006/relationships/hyperlink" Target="https://covid19.who.int/data" TargetMode="External"/><Relationship Id="rId4" Type="http://schemas.openxmlformats.org/officeDocument/2006/relationships/hyperlink" Target="https://vaksin.kemkes.go.id/" TargetMode="External"/><Relationship Id="rId9" Type="http://schemas.openxmlformats.org/officeDocument/2006/relationships/hyperlink" Target="https://covid19.who.int/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6D49-FACB-C240-A1EE-CC0BC366CC52}">
  <dimension ref="A1:T62"/>
  <sheetViews>
    <sheetView tabSelected="1" topLeftCell="A7" zoomScale="115" zoomScaleNormal="115" workbookViewId="0">
      <pane xSplit="1" topLeftCell="B1" activePane="topRight" state="frozen"/>
      <selection pane="topRight" activeCell="B21" sqref="B21"/>
    </sheetView>
  </sheetViews>
  <sheetFormatPr baseColWidth="10" defaultColWidth="10.6640625" defaultRowHeight="10"/>
  <cols>
    <col min="1" max="1" width="21.6640625" style="13" customWidth="1"/>
    <col min="2" max="2" width="12.6640625" style="13" bestFit="1" customWidth="1"/>
    <col min="3" max="4" width="11" style="13" bestFit="1" customWidth="1"/>
    <col min="5" max="5" width="11.5" style="13" bestFit="1" customWidth="1"/>
    <col min="6" max="6" width="11.5" style="13" customWidth="1"/>
    <col min="7" max="11" width="11" style="13" bestFit="1" customWidth="1"/>
    <col min="12" max="15" width="12.6640625" style="13" bestFit="1" customWidth="1"/>
    <col min="16" max="16" width="11" style="13" bestFit="1" customWidth="1"/>
    <col min="17" max="17" width="14" style="13" customWidth="1"/>
    <col min="18" max="16384" width="10.6640625" style="13"/>
  </cols>
  <sheetData>
    <row r="1" spans="1:20" ht="34" thickBot="1">
      <c r="B1" s="51" t="s">
        <v>0</v>
      </c>
      <c r="C1" s="6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6" t="s">
        <v>6</v>
      </c>
      <c r="I1" s="111" t="s">
        <v>7</v>
      </c>
      <c r="J1" s="6" t="s">
        <v>8</v>
      </c>
      <c r="K1" s="6" t="s">
        <v>9</v>
      </c>
      <c r="L1" s="119" t="s">
        <v>10</v>
      </c>
      <c r="M1" s="119" t="s">
        <v>11</v>
      </c>
      <c r="N1" s="119" t="s">
        <v>12</v>
      </c>
      <c r="O1" s="12" t="s">
        <v>13</v>
      </c>
      <c r="P1" s="132" t="s">
        <v>14</v>
      </c>
      <c r="Q1" s="13" t="s">
        <v>15</v>
      </c>
      <c r="R1" s="13" t="s">
        <v>16</v>
      </c>
    </row>
    <row r="2" spans="1:20" ht="11" thickBot="1">
      <c r="A2" s="162" t="s">
        <v>17</v>
      </c>
      <c r="B2" s="1" t="s">
        <v>18</v>
      </c>
      <c r="C2" s="142">
        <v>43900</v>
      </c>
      <c r="D2" s="145">
        <v>45675</v>
      </c>
      <c r="E2" s="112">
        <v>350550</v>
      </c>
      <c r="F2" s="112">
        <f>E2-321235</f>
        <v>29315</v>
      </c>
      <c r="G2" s="157">
        <f>E2-261440</f>
        <v>89110</v>
      </c>
      <c r="H2" s="156">
        <f t="shared" ref="H2:H11" si="0">E2-Q2</f>
        <v>0</v>
      </c>
      <c r="I2" s="114">
        <v>225</v>
      </c>
      <c r="J2" s="113">
        <f>I2-R2</f>
        <v>0</v>
      </c>
      <c r="K2" s="129">
        <f t="shared" ref="K2:K11" si="1">ROUND((E2/O2)*100000, 3)</f>
        <v>78699.058000000005</v>
      </c>
      <c r="L2" s="120">
        <v>451149</v>
      </c>
      <c r="M2" s="120">
        <v>446714</v>
      </c>
      <c r="N2" s="121">
        <v>340466</v>
      </c>
      <c r="O2" s="14">
        <v>445431</v>
      </c>
      <c r="P2" s="133">
        <f>M2/O2*100</f>
        <v>100.28803563290387</v>
      </c>
      <c r="Q2" s="14">
        <v>350550</v>
      </c>
      <c r="R2" s="13">
        <v>225</v>
      </c>
      <c r="T2" s="14"/>
    </row>
    <row r="3" spans="1:20" ht="11" thickBot="1">
      <c r="A3" s="163"/>
      <c r="B3" s="2" t="s">
        <v>19</v>
      </c>
      <c r="C3" s="143">
        <v>43857</v>
      </c>
      <c r="D3" s="146">
        <v>45717</v>
      </c>
      <c r="E3" s="112">
        <v>139328</v>
      </c>
      <c r="F3" s="112">
        <f>E3-138991</f>
        <v>337</v>
      </c>
      <c r="G3" s="157">
        <f>E3-138438</f>
        <v>890</v>
      </c>
      <c r="H3" s="156">
        <f t="shared" si="0"/>
        <v>0</v>
      </c>
      <c r="I3" s="112">
        <v>3056</v>
      </c>
      <c r="J3" s="113">
        <f t="shared" ref="J3:J11" si="2">I3-R3</f>
        <v>0</v>
      </c>
      <c r="K3" s="129">
        <f t="shared" si="1"/>
        <v>811.52599999999995</v>
      </c>
      <c r="L3" s="122">
        <v>15315251</v>
      </c>
      <c r="M3" s="122">
        <v>14691716</v>
      </c>
      <c r="N3" s="123">
        <v>10776613</v>
      </c>
      <c r="O3" s="15">
        <v>17168639</v>
      </c>
      <c r="P3" s="133">
        <f t="shared" ref="P3:P11" si="3">M3/O3*100</f>
        <v>85.572979896659248</v>
      </c>
      <c r="Q3" s="14">
        <v>139328</v>
      </c>
      <c r="R3" s="14">
        <v>3056</v>
      </c>
      <c r="T3" s="14"/>
    </row>
    <row r="4" spans="1:20" ht="11" thickBot="1">
      <c r="A4" s="163"/>
      <c r="B4" s="3" t="s">
        <v>20</v>
      </c>
      <c r="C4" s="144">
        <v>43892</v>
      </c>
      <c r="D4" s="147">
        <v>45373</v>
      </c>
      <c r="E4" s="112">
        <v>6830503</v>
      </c>
      <c r="F4" s="112">
        <f>E4-6816938</f>
        <v>13565</v>
      </c>
      <c r="G4" s="157">
        <f>E4-6711703</f>
        <v>118800</v>
      </c>
      <c r="H4" s="156">
        <f>E4-Q4</f>
        <v>1</v>
      </c>
      <c r="I4" s="112">
        <v>162066</v>
      </c>
      <c r="J4" s="113">
        <f t="shared" si="2"/>
        <v>0</v>
      </c>
      <c r="K4" s="129">
        <f t="shared" si="1"/>
        <v>2447.029</v>
      </c>
      <c r="L4" s="124">
        <v>203878842</v>
      </c>
      <c r="M4" s="124">
        <v>174969323</v>
      </c>
      <c r="N4" s="125">
        <v>70958894</v>
      </c>
      <c r="O4" s="15">
        <v>279134505</v>
      </c>
      <c r="P4" s="133">
        <f t="shared" si="3"/>
        <v>62.682799820824734</v>
      </c>
      <c r="Q4" s="14">
        <v>6830502</v>
      </c>
      <c r="R4" s="14">
        <v>162066</v>
      </c>
      <c r="T4" s="14"/>
    </row>
    <row r="5" spans="1:20" ht="11" thickBot="1">
      <c r="A5" s="163"/>
      <c r="B5" s="1" t="s">
        <v>21</v>
      </c>
      <c r="C5" s="142">
        <v>43914</v>
      </c>
      <c r="D5" s="146">
        <v>45479</v>
      </c>
      <c r="E5" s="112">
        <v>219060</v>
      </c>
      <c r="F5" s="112">
        <f>E5-218903</f>
        <v>157</v>
      </c>
      <c r="G5" s="157">
        <f>E5-217586</f>
        <v>1474</v>
      </c>
      <c r="H5" s="156">
        <f t="shared" si="0"/>
        <v>0</v>
      </c>
      <c r="I5" s="114">
        <v>758</v>
      </c>
      <c r="J5" s="113">
        <f t="shared" si="2"/>
        <v>0</v>
      </c>
      <c r="K5" s="129">
        <f t="shared" si="1"/>
        <v>2928.2089999999998</v>
      </c>
      <c r="L5" s="120">
        <v>6324678</v>
      </c>
      <c r="M5" s="120">
        <v>5691962</v>
      </c>
      <c r="N5" s="121">
        <v>2451034</v>
      </c>
      <c r="O5" s="15">
        <v>7481023</v>
      </c>
      <c r="P5" s="133">
        <f t="shared" si="3"/>
        <v>76.085342873561544</v>
      </c>
      <c r="Q5" s="14">
        <v>219060</v>
      </c>
      <c r="R5" s="13">
        <v>758</v>
      </c>
      <c r="T5" s="14"/>
    </row>
    <row r="6" spans="1:20" ht="11" thickBot="1">
      <c r="A6" s="163"/>
      <c r="B6" s="3" t="s">
        <v>22</v>
      </c>
      <c r="C6" s="144">
        <v>43855</v>
      </c>
      <c r="D6" s="147">
        <v>45738</v>
      </c>
      <c r="E6" s="112">
        <v>5337123</v>
      </c>
      <c r="F6" s="112">
        <f>E6-5180812</f>
        <v>156311</v>
      </c>
      <c r="G6" s="157">
        <f>E6-5019400</f>
        <v>317723</v>
      </c>
      <c r="H6" s="156">
        <f t="shared" si="0"/>
        <v>0</v>
      </c>
      <c r="I6" s="112">
        <v>37351</v>
      </c>
      <c r="J6" s="113">
        <f t="shared" si="2"/>
        <v>0</v>
      </c>
      <c r="K6" s="129">
        <f t="shared" si="1"/>
        <v>16084.842000000001</v>
      </c>
      <c r="L6" s="124">
        <v>28137842</v>
      </c>
      <c r="M6" s="124">
        <v>27550715</v>
      </c>
      <c r="N6" s="125">
        <v>17179337</v>
      </c>
      <c r="O6" s="15">
        <v>33181072</v>
      </c>
      <c r="P6" s="133">
        <f t="shared" si="3"/>
        <v>83.031419238052337</v>
      </c>
      <c r="Q6" s="14">
        <v>5337123</v>
      </c>
      <c r="R6" s="14">
        <v>37351</v>
      </c>
      <c r="T6" s="14"/>
    </row>
    <row r="7" spans="1:20" ht="11" thickBot="1">
      <c r="A7" s="163"/>
      <c r="B7" s="1" t="s">
        <v>23</v>
      </c>
      <c r="C7" s="142">
        <v>43913</v>
      </c>
      <c r="D7" s="151">
        <v>45647</v>
      </c>
      <c r="E7" s="112">
        <v>643241</v>
      </c>
      <c r="F7" s="112">
        <f>E7-641393</f>
        <v>1848</v>
      </c>
      <c r="G7" s="157">
        <f>E7-633575</f>
        <v>9666</v>
      </c>
      <c r="H7" s="156">
        <f t="shared" si="0"/>
        <v>0</v>
      </c>
      <c r="I7" s="112">
        <v>19494</v>
      </c>
      <c r="J7" s="152">
        <f>I7-R7</f>
        <v>0</v>
      </c>
      <c r="K7" s="129">
        <f t="shared" si="1"/>
        <v>1164.7190000000001</v>
      </c>
      <c r="L7" s="120">
        <v>41551927</v>
      </c>
      <c r="M7" s="120">
        <v>35937796</v>
      </c>
      <c r="N7" s="121">
        <v>15987381</v>
      </c>
      <c r="O7" s="15">
        <v>55227143</v>
      </c>
      <c r="P7" s="133">
        <f t="shared" si="3"/>
        <v>65.072705281893732</v>
      </c>
      <c r="Q7" s="14">
        <v>643241</v>
      </c>
      <c r="R7" s="14">
        <v>19494</v>
      </c>
      <c r="T7" s="14"/>
    </row>
    <row r="8" spans="1:20" ht="11" thickBot="1">
      <c r="A8" s="163"/>
      <c r="B8" s="3" t="s">
        <v>24</v>
      </c>
      <c r="C8" s="144">
        <v>43860</v>
      </c>
      <c r="D8" s="149">
        <v>45303</v>
      </c>
      <c r="E8" s="112">
        <v>4140383</v>
      </c>
      <c r="F8" s="112">
        <f>E8-4132200</f>
        <v>8183</v>
      </c>
      <c r="G8" s="157">
        <f>E8-3999012</f>
        <v>141371</v>
      </c>
      <c r="H8" s="156">
        <f t="shared" si="0"/>
        <v>0</v>
      </c>
      <c r="I8" s="112">
        <v>66864</v>
      </c>
      <c r="J8" s="113">
        <f t="shared" si="2"/>
        <v>0</v>
      </c>
      <c r="K8" s="129">
        <f t="shared" si="1"/>
        <v>3680.0459999999998</v>
      </c>
      <c r="L8" s="124">
        <v>82684774</v>
      </c>
      <c r="M8" s="124">
        <v>78443972</v>
      </c>
      <c r="N8" s="125">
        <v>23811248</v>
      </c>
      <c r="O8" s="15">
        <v>112508994</v>
      </c>
      <c r="P8" s="133">
        <f t="shared" si="3"/>
        <v>69.722401037556153</v>
      </c>
      <c r="Q8" s="14">
        <v>4140383</v>
      </c>
      <c r="R8" s="14">
        <v>66864</v>
      </c>
      <c r="T8" s="14"/>
    </row>
    <row r="9" spans="1:20" ht="11" thickBot="1">
      <c r="A9" s="163"/>
      <c r="B9" s="1" t="s">
        <v>25</v>
      </c>
      <c r="C9" s="142">
        <v>43863</v>
      </c>
      <c r="D9" s="148">
        <v>45352</v>
      </c>
      <c r="E9" s="112">
        <v>3006155</v>
      </c>
      <c r="F9" s="112">
        <f>E9-2827115</f>
        <v>179040</v>
      </c>
      <c r="G9" s="157">
        <f>E9-2186674</f>
        <v>819481</v>
      </c>
      <c r="H9" s="156">
        <f t="shared" si="0"/>
        <v>0</v>
      </c>
      <c r="I9" s="112">
        <v>2024</v>
      </c>
      <c r="J9" s="113">
        <f t="shared" si="2"/>
        <v>0</v>
      </c>
      <c r="K9" s="129">
        <f t="shared" si="1"/>
        <v>50578.476000000002</v>
      </c>
      <c r="L9" s="120">
        <v>5319549</v>
      </c>
      <c r="M9" s="120">
        <v>5282207</v>
      </c>
      <c r="N9" s="126">
        <v>4810632</v>
      </c>
      <c r="O9" s="15">
        <v>5943546</v>
      </c>
      <c r="P9" s="133">
        <f t="shared" si="3"/>
        <v>88.872989289558788</v>
      </c>
      <c r="Q9" s="14">
        <v>3006155</v>
      </c>
      <c r="R9" s="14">
        <v>2024</v>
      </c>
      <c r="T9" s="14"/>
    </row>
    <row r="10" spans="1:20" ht="11" thickBot="1">
      <c r="A10" s="163"/>
      <c r="B10" s="3" t="s">
        <v>26</v>
      </c>
      <c r="C10" s="144">
        <v>43859</v>
      </c>
      <c r="D10" s="149">
        <v>45738</v>
      </c>
      <c r="E10" s="112">
        <v>4828628</v>
      </c>
      <c r="F10" s="112">
        <f>E10-4761226</f>
        <v>67402</v>
      </c>
      <c r="G10" s="157">
        <f>E10-4718908</f>
        <v>109720</v>
      </c>
      <c r="H10" s="156">
        <f t="shared" si="0"/>
        <v>824</v>
      </c>
      <c r="I10" s="112">
        <v>34752</v>
      </c>
      <c r="J10" s="113">
        <f t="shared" si="2"/>
        <v>0</v>
      </c>
      <c r="K10" s="129">
        <f t="shared" si="1"/>
        <v>6890.3419999999996</v>
      </c>
      <c r="L10" s="124">
        <v>57678376</v>
      </c>
      <c r="M10" s="124">
        <v>54190997</v>
      </c>
      <c r="N10" s="125">
        <v>27409734</v>
      </c>
      <c r="O10" s="15">
        <v>70078203</v>
      </c>
      <c r="P10" s="133">
        <f t="shared" si="3"/>
        <v>77.329318789752648</v>
      </c>
      <c r="Q10" s="14">
        <v>4827804</v>
      </c>
      <c r="R10" s="14">
        <v>34752</v>
      </c>
      <c r="T10" s="14"/>
    </row>
    <row r="11" spans="1:20" ht="11" thickBot="1">
      <c r="A11" s="164"/>
      <c r="B11" s="1" t="s">
        <v>27</v>
      </c>
      <c r="C11" s="142">
        <v>43853</v>
      </c>
      <c r="D11" s="150">
        <v>45352</v>
      </c>
      <c r="E11" s="112">
        <v>11625195</v>
      </c>
      <c r="F11" s="112">
        <f>E11-11624114</f>
        <v>1081</v>
      </c>
      <c r="G11" s="157">
        <f>E11-11523367</f>
        <v>101828</v>
      </c>
      <c r="H11" s="156">
        <f t="shared" si="0"/>
        <v>0</v>
      </c>
      <c r="I11" s="112">
        <v>43206</v>
      </c>
      <c r="J11" s="113">
        <f t="shared" si="2"/>
        <v>0</v>
      </c>
      <c r="K11" s="129">
        <f t="shared" si="1"/>
        <v>11748.134</v>
      </c>
      <c r="L11" s="120">
        <v>90497674</v>
      </c>
      <c r="M11" s="120">
        <v>85961564</v>
      </c>
      <c r="N11" s="121">
        <v>57975220</v>
      </c>
      <c r="O11" s="15">
        <v>98953541</v>
      </c>
      <c r="P11" s="133">
        <f t="shared" si="3"/>
        <v>86.870629520978937</v>
      </c>
      <c r="Q11" s="14">
        <v>11625195</v>
      </c>
      <c r="R11" s="14">
        <v>43206</v>
      </c>
      <c r="T11" s="14"/>
    </row>
    <row r="12" spans="1:20">
      <c r="E12" s="128">
        <f t="shared" ref="E12:J12" si="4">SUM(E2:E11)</f>
        <v>37120166</v>
      </c>
      <c r="F12" s="128">
        <f t="shared" si="4"/>
        <v>457239</v>
      </c>
      <c r="G12" s="22">
        <f t="shared" si="4"/>
        <v>1710063</v>
      </c>
      <c r="H12" s="22">
        <f t="shared" si="4"/>
        <v>825</v>
      </c>
      <c r="I12" s="22">
        <f t="shared" si="4"/>
        <v>369796</v>
      </c>
      <c r="J12" s="22">
        <f t="shared" si="4"/>
        <v>0</v>
      </c>
      <c r="K12" s="22">
        <f>Q12/O12*100000</f>
        <v>5457.7466551568314</v>
      </c>
      <c r="L12" s="127">
        <f>SUM(L2:L11)</f>
        <v>531840062</v>
      </c>
      <c r="M12" s="127">
        <f>SUM(M2:M11)</f>
        <v>483166966</v>
      </c>
      <c r="N12" s="127">
        <f>SUM(N2:N11)</f>
        <v>231700559</v>
      </c>
      <c r="O12" s="14">
        <f>SUM(O2:O11)</f>
        <v>680122097</v>
      </c>
      <c r="P12" s="133">
        <f>M12/O12*100</f>
        <v>71.041209825594009</v>
      </c>
      <c r="Q12" s="14">
        <f>SUM(Q2:Q11)</f>
        <v>37119341</v>
      </c>
      <c r="R12" s="14">
        <f>SUM(R2:R11)</f>
        <v>369796</v>
      </c>
      <c r="T12" s="14"/>
    </row>
    <row r="13" spans="1:20">
      <c r="T13" s="14"/>
    </row>
    <row r="14" spans="1:20" ht="11" thickBot="1"/>
    <row r="15" spans="1:20" ht="34" thickBot="1">
      <c r="A15" s="6" t="s">
        <v>28</v>
      </c>
      <c r="B15" s="6" t="s">
        <v>29</v>
      </c>
      <c r="C15" s="6" t="s">
        <v>30</v>
      </c>
      <c r="D15" s="6" t="s">
        <v>31</v>
      </c>
      <c r="E15" s="7" t="s">
        <v>32</v>
      </c>
      <c r="F15" s="153"/>
      <c r="H15" s="17" t="s">
        <v>33</v>
      </c>
      <c r="I15" s="18"/>
      <c r="J15" s="19" t="s">
        <v>34</v>
      </c>
      <c r="K15" s="19" t="s">
        <v>35</v>
      </c>
    </row>
    <row r="16" spans="1:20" ht="12" thickBot="1">
      <c r="A16" s="8" t="s">
        <v>36</v>
      </c>
      <c r="B16" s="23">
        <v>12860924</v>
      </c>
      <c r="C16" s="23">
        <f>B16-H25</f>
        <v>0</v>
      </c>
      <c r="D16" s="23">
        <v>258892</v>
      </c>
      <c r="E16" s="56">
        <f>D16-I25</f>
        <v>0</v>
      </c>
      <c r="F16" s="154"/>
      <c r="H16" s="18" t="s">
        <v>37</v>
      </c>
      <c r="I16" s="20">
        <f>SUM(J16:K16)</f>
        <v>236396036</v>
      </c>
      <c r="J16" s="21">
        <v>221500265</v>
      </c>
      <c r="K16" s="21">
        <v>14895771</v>
      </c>
      <c r="M16" s="165" t="s">
        <v>26</v>
      </c>
      <c r="N16" s="165"/>
      <c r="O16" s="165"/>
      <c r="P16" s="165"/>
    </row>
    <row r="17" spans="1:18" ht="12" thickBot="1">
      <c r="A17" s="9" t="s">
        <v>38</v>
      </c>
      <c r="B17" s="4">
        <f>I20</f>
        <v>202090011</v>
      </c>
      <c r="C17" s="23">
        <f>B17-H26</f>
        <v>0</v>
      </c>
      <c r="D17" s="24">
        <f>I21</f>
        <v>3063273</v>
      </c>
      <c r="E17" s="56">
        <f>D17-I26</f>
        <v>0</v>
      </c>
      <c r="F17" s="154"/>
      <c r="H17" s="18" t="s">
        <v>39</v>
      </c>
      <c r="I17" s="20">
        <f>SUM(J17:K17)</f>
        <v>1586677</v>
      </c>
      <c r="J17" s="21">
        <v>1553662</v>
      </c>
      <c r="K17" s="21">
        <v>33015</v>
      </c>
      <c r="M17" s="13">
        <v>774</v>
      </c>
      <c r="N17" s="13">
        <f>4770149+M17</f>
        <v>4770923</v>
      </c>
      <c r="O17" s="13">
        <v>3</v>
      </c>
      <c r="P17" s="13">
        <f>34586+O17</f>
        <v>34589</v>
      </c>
      <c r="R17" s="14"/>
    </row>
    <row r="18" spans="1:18" ht="12" thickBot="1">
      <c r="A18" s="10" t="s">
        <v>40</v>
      </c>
      <c r="B18" s="5">
        <f>E12</f>
        <v>37120166</v>
      </c>
      <c r="C18" s="23">
        <f>B18-H27</f>
        <v>825</v>
      </c>
      <c r="D18" s="5">
        <f>I12+1</f>
        <v>369797</v>
      </c>
      <c r="E18" s="56">
        <f>D18-I27</f>
        <v>0</v>
      </c>
      <c r="F18" s="154"/>
      <c r="M18" s="13">
        <v>849</v>
      </c>
      <c r="N18" s="13">
        <f>N17+M18</f>
        <v>4771772</v>
      </c>
      <c r="O18" s="13">
        <v>4</v>
      </c>
      <c r="P18" s="13">
        <f>P17+O18</f>
        <v>34593</v>
      </c>
    </row>
    <row r="19" spans="1:18" ht="12" thickBot="1">
      <c r="A19" s="9" t="s">
        <v>41</v>
      </c>
      <c r="B19" s="4">
        <f>I16-B18+C18+11287+2563+4094+2896+3038+7483+2993+7483+5056+3969+4252+2914+2122+1873+1562+1334+1504+981+1148+911+1087+1286+1386+1446+1547+1501+1788+1780+1903+1497+2833+877+4258+190+2212+1584+7084+843+530+9456+1235+2002+1047+2925</f>
        <v>199398455</v>
      </c>
      <c r="C19" s="23">
        <f>B19-H28</f>
        <v>0</v>
      </c>
      <c r="D19" s="4">
        <f>I17-D18+E18+58+7+6+5+7+12+16+11+5+3+2+1+4+2+1+1+2+1+3+4+1+1+1+1+5+3+3+2</f>
        <v>1217048</v>
      </c>
      <c r="E19" s="56">
        <f>D19-I28</f>
        <v>0</v>
      </c>
      <c r="F19" s="154"/>
      <c r="H19" s="115" t="s">
        <v>42</v>
      </c>
      <c r="I19" s="115"/>
      <c r="J19" s="115" t="s">
        <v>43</v>
      </c>
      <c r="K19" s="115" t="s">
        <v>44</v>
      </c>
      <c r="M19" s="14">
        <v>1004</v>
      </c>
      <c r="N19" s="13">
        <f t="shared" ref="N19:N22" si="5">N18+M19</f>
        <v>4772776</v>
      </c>
      <c r="O19" s="14">
        <v>3</v>
      </c>
      <c r="P19" s="13">
        <f t="shared" ref="P19:P62" si="6">P18+O19</f>
        <v>34596</v>
      </c>
    </row>
    <row r="20" spans="1:18" ht="12" thickBot="1">
      <c r="A20" s="10" t="s">
        <v>45</v>
      </c>
      <c r="B20" s="25">
        <v>253406198</v>
      </c>
      <c r="C20" s="23">
        <f>B20-H29</f>
        <v>0</v>
      </c>
      <c r="D20" s="25">
        <v>2101824</v>
      </c>
      <c r="E20" s="56">
        <f>D20-I29</f>
        <v>0</v>
      </c>
      <c r="F20" s="154"/>
      <c r="H20" s="18" t="s">
        <v>46</v>
      </c>
      <c r="I20" s="18">
        <f>SUM(J20:K20)</f>
        <v>202090011</v>
      </c>
      <c r="J20" s="112">
        <v>131889132</v>
      </c>
      <c r="K20" s="112">
        <v>70200879</v>
      </c>
      <c r="M20" s="14">
        <v>1672</v>
      </c>
      <c r="N20" s="13">
        <f t="shared" si="5"/>
        <v>4774448</v>
      </c>
      <c r="O20" s="13">
        <v>9</v>
      </c>
      <c r="P20" s="13">
        <f t="shared" si="6"/>
        <v>34605</v>
      </c>
    </row>
    <row r="21" spans="1:18" ht="12" thickBot="1">
      <c r="A21" s="16" t="s">
        <v>47</v>
      </c>
      <c r="B21" s="11">
        <f>SUM(B16:B20)</f>
        <v>704875754</v>
      </c>
      <c r="C21" s="11">
        <f>SUM(C16:C20)</f>
        <v>825</v>
      </c>
      <c r="D21" s="11">
        <f>SUM(D16:D20)</f>
        <v>7010834</v>
      </c>
      <c r="E21" s="11">
        <f>SUM(E16:E20)</f>
        <v>0</v>
      </c>
      <c r="F21" s="155"/>
      <c r="H21" s="18" t="s">
        <v>48</v>
      </c>
      <c r="I21" s="18">
        <f>SUM(J21:K21)</f>
        <v>3063273</v>
      </c>
      <c r="J21" s="112">
        <v>1695941</v>
      </c>
      <c r="K21" s="112">
        <v>1367332</v>
      </c>
      <c r="M21" s="13">
        <v>1792</v>
      </c>
      <c r="N21" s="13">
        <f t="shared" si="5"/>
        <v>4776240</v>
      </c>
      <c r="O21" s="13">
        <v>12</v>
      </c>
      <c r="P21" s="13">
        <f t="shared" si="6"/>
        <v>34617</v>
      </c>
    </row>
    <row r="22" spans="1:18">
      <c r="H22" s="14"/>
      <c r="I22" s="14"/>
      <c r="L22" s="140"/>
      <c r="M22" s="13">
        <v>1880</v>
      </c>
      <c r="N22" s="13">
        <f t="shared" si="5"/>
        <v>4778120</v>
      </c>
      <c r="O22" s="13">
        <v>11</v>
      </c>
      <c r="P22" s="13">
        <f t="shared" si="6"/>
        <v>34628</v>
      </c>
    </row>
    <row r="23" spans="1:18">
      <c r="H23" s="14"/>
      <c r="I23" s="14"/>
      <c r="M23" s="13">
        <v>1882</v>
      </c>
      <c r="N23" s="13">
        <f t="shared" ref="N23:N62" si="7">N22+M23</f>
        <v>4780002</v>
      </c>
      <c r="O23" s="13">
        <v>16</v>
      </c>
      <c r="P23" s="13">
        <f t="shared" si="6"/>
        <v>34644</v>
      </c>
    </row>
    <row r="24" spans="1:18">
      <c r="H24" s="14" t="s">
        <v>49</v>
      </c>
      <c r="I24" s="14" t="s">
        <v>50</v>
      </c>
      <c r="M24" s="13">
        <v>1081</v>
      </c>
      <c r="N24" s="13">
        <f t="shared" si="7"/>
        <v>4781083</v>
      </c>
      <c r="O24" s="13">
        <v>6</v>
      </c>
      <c r="P24" s="13">
        <f t="shared" si="6"/>
        <v>34650</v>
      </c>
    </row>
    <row r="25" spans="1:18">
      <c r="H25" s="109">
        <v>12860924</v>
      </c>
      <c r="I25" s="109">
        <v>258892</v>
      </c>
      <c r="K25" s="14">
        <v>5297812</v>
      </c>
      <c r="M25" s="14">
        <v>1863</v>
      </c>
      <c r="N25" s="14">
        <f t="shared" si="7"/>
        <v>4782946</v>
      </c>
      <c r="O25" s="14">
        <v>6</v>
      </c>
      <c r="P25" s="13">
        <f t="shared" si="6"/>
        <v>34656</v>
      </c>
    </row>
    <row r="26" spans="1:18">
      <c r="H26" s="109">
        <v>202090011</v>
      </c>
      <c r="I26" s="109">
        <v>3063273</v>
      </c>
      <c r="K26" s="14">
        <v>39311</v>
      </c>
      <c r="M26" s="13">
        <v>2762</v>
      </c>
      <c r="N26" s="14">
        <f t="shared" si="7"/>
        <v>4785708</v>
      </c>
      <c r="O26" s="13">
        <v>5</v>
      </c>
      <c r="P26" s="13">
        <f t="shared" si="6"/>
        <v>34661</v>
      </c>
    </row>
    <row r="27" spans="1:18">
      <c r="C27" s="52"/>
      <c r="H27" s="131">
        <v>37119341</v>
      </c>
      <c r="I27" s="131">
        <v>369797</v>
      </c>
      <c r="K27" s="14">
        <f>SUM(K25:K26)</f>
        <v>5337123</v>
      </c>
      <c r="M27" s="14">
        <v>2881</v>
      </c>
      <c r="N27" s="14">
        <f t="shared" si="7"/>
        <v>4788589</v>
      </c>
      <c r="O27" s="14">
        <v>7</v>
      </c>
      <c r="P27" s="13">
        <f t="shared" si="6"/>
        <v>34668</v>
      </c>
    </row>
    <row r="28" spans="1:18">
      <c r="H28" s="109">
        <v>199398455</v>
      </c>
      <c r="I28" s="109">
        <v>1217048</v>
      </c>
      <c r="J28" s="14"/>
      <c r="M28" s="13">
        <v>1823</v>
      </c>
      <c r="N28" s="14">
        <f t="shared" si="7"/>
        <v>4790412</v>
      </c>
      <c r="O28" s="13">
        <v>12</v>
      </c>
      <c r="P28" s="13">
        <f t="shared" si="6"/>
        <v>34680</v>
      </c>
    </row>
    <row r="29" spans="1:18">
      <c r="C29" s="52"/>
      <c r="D29" s="52"/>
      <c r="H29" s="109">
        <v>253406198</v>
      </c>
      <c r="I29" s="109">
        <v>2101824</v>
      </c>
      <c r="J29" s="55"/>
      <c r="M29" s="13">
        <v>3256</v>
      </c>
      <c r="N29" s="14">
        <f t="shared" si="7"/>
        <v>4793668</v>
      </c>
      <c r="O29" s="13">
        <v>16</v>
      </c>
      <c r="P29" s="13">
        <f t="shared" si="6"/>
        <v>34696</v>
      </c>
    </row>
    <row r="30" spans="1:18">
      <c r="I30" s="54"/>
      <c r="J30" s="55"/>
      <c r="M30" s="13">
        <v>1377</v>
      </c>
      <c r="N30" s="14">
        <f t="shared" si="7"/>
        <v>4795045</v>
      </c>
      <c r="O30" s="13">
        <v>11</v>
      </c>
      <c r="P30" s="13">
        <f t="shared" si="6"/>
        <v>34707</v>
      </c>
    </row>
    <row r="31" spans="1:18">
      <c r="D31" s="13" t="s">
        <v>51</v>
      </c>
      <c r="E31" s="13">
        <f>ROUND(D21/B21*100, 3)</f>
        <v>0.995</v>
      </c>
      <c r="I31" s="54"/>
      <c r="J31" s="55"/>
      <c r="K31" s="141"/>
      <c r="M31" s="13">
        <v>1004</v>
      </c>
      <c r="N31" s="14">
        <f t="shared" si="7"/>
        <v>4796049</v>
      </c>
      <c r="O31" s="14">
        <v>5</v>
      </c>
      <c r="P31" s="13">
        <f t="shared" si="6"/>
        <v>34712</v>
      </c>
    </row>
    <row r="32" spans="1:18">
      <c r="D32" s="13" t="s">
        <v>52</v>
      </c>
      <c r="E32" s="13">
        <f>R12/E12*100</f>
        <v>0.9962132173654612</v>
      </c>
      <c r="I32" s="54"/>
      <c r="J32" s="55"/>
      <c r="M32" s="13">
        <v>1067</v>
      </c>
      <c r="N32" s="14">
        <f t="shared" si="7"/>
        <v>4797116</v>
      </c>
      <c r="O32" s="14">
        <v>3</v>
      </c>
      <c r="P32" s="13">
        <f t="shared" si="6"/>
        <v>34715</v>
      </c>
    </row>
    <row r="33" spans="3:16">
      <c r="I33" s="54"/>
      <c r="J33" s="55"/>
      <c r="M33" s="13">
        <v>928</v>
      </c>
      <c r="N33" s="14">
        <f t="shared" si="7"/>
        <v>4798044</v>
      </c>
      <c r="O33" s="13">
        <v>2</v>
      </c>
      <c r="P33" s="13">
        <f t="shared" si="6"/>
        <v>34717</v>
      </c>
    </row>
    <row r="34" spans="3:16">
      <c r="I34" s="54"/>
      <c r="J34" s="55"/>
      <c r="M34" s="13">
        <v>560</v>
      </c>
      <c r="N34" s="14">
        <f t="shared" si="7"/>
        <v>4798604</v>
      </c>
      <c r="O34" s="13">
        <v>1</v>
      </c>
      <c r="P34" s="13">
        <f t="shared" si="6"/>
        <v>34718</v>
      </c>
    </row>
    <row r="35" spans="3:16">
      <c r="I35" s="54"/>
      <c r="J35" s="55"/>
      <c r="M35" s="13">
        <v>519</v>
      </c>
      <c r="N35" s="14">
        <f t="shared" si="7"/>
        <v>4799123</v>
      </c>
      <c r="O35" s="13">
        <v>4</v>
      </c>
      <c r="P35" s="13">
        <f t="shared" si="6"/>
        <v>34722</v>
      </c>
    </row>
    <row r="36" spans="3:16">
      <c r="I36" s="54"/>
      <c r="J36" s="55"/>
      <c r="M36" s="13">
        <v>435</v>
      </c>
      <c r="N36" s="14">
        <f t="shared" si="7"/>
        <v>4799558</v>
      </c>
      <c r="O36" s="13">
        <v>1</v>
      </c>
      <c r="P36" s="13">
        <f t="shared" si="6"/>
        <v>34723</v>
      </c>
    </row>
    <row r="37" spans="3:16">
      <c r="I37" s="54"/>
      <c r="J37" s="55"/>
      <c r="M37" s="13">
        <v>258</v>
      </c>
      <c r="N37" s="14">
        <f t="shared" si="7"/>
        <v>4799816</v>
      </c>
      <c r="O37" s="13">
        <v>0</v>
      </c>
      <c r="P37" s="13">
        <f t="shared" si="6"/>
        <v>34723</v>
      </c>
    </row>
    <row r="38" spans="3:16">
      <c r="M38" s="13">
        <v>569</v>
      </c>
      <c r="N38" s="14">
        <f t="shared" si="7"/>
        <v>4800385</v>
      </c>
      <c r="O38" s="13">
        <v>1</v>
      </c>
      <c r="P38" s="13">
        <f t="shared" si="6"/>
        <v>34724</v>
      </c>
    </row>
    <row r="39" spans="3:16">
      <c r="M39" s="13">
        <v>314</v>
      </c>
      <c r="N39" s="14">
        <f t="shared" si="7"/>
        <v>4800699</v>
      </c>
      <c r="O39" s="13">
        <v>1</v>
      </c>
      <c r="P39" s="13">
        <f t="shared" si="6"/>
        <v>34725</v>
      </c>
    </row>
    <row r="40" spans="3:16">
      <c r="M40" s="13">
        <v>302</v>
      </c>
      <c r="N40" s="14">
        <f t="shared" si="7"/>
        <v>4801001</v>
      </c>
      <c r="O40" s="13">
        <v>2</v>
      </c>
      <c r="P40" s="13">
        <f t="shared" si="6"/>
        <v>34727</v>
      </c>
    </row>
    <row r="41" spans="3:16">
      <c r="M41" s="13">
        <v>238</v>
      </c>
      <c r="N41" s="14">
        <f t="shared" si="7"/>
        <v>4801239</v>
      </c>
      <c r="O41" s="13">
        <v>1</v>
      </c>
      <c r="P41" s="13">
        <f t="shared" si="6"/>
        <v>34728</v>
      </c>
    </row>
    <row r="42" spans="3:16">
      <c r="C42" s="14"/>
      <c r="M42" s="13">
        <v>287</v>
      </c>
      <c r="N42" s="14">
        <f t="shared" si="7"/>
        <v>4801526</v>
      </c>
      <c r="O42" s="13">
        <v>3</v>
      </c>
      <c r="P42" s="13">
        <f t="shared" si="6"/>
        <v>34731</v>
      </c>
    </row>
    <row r="43" spans="3:16">
      <c r="M43" s="13">
        <v>281</v>
      </c>
      <c r="N43" s="14">
        <f t="shared" si="7"/>
        <v>4801807</v>
      </c>
      <c r="O43" s="13">
        <v>4</v>
      </c>
      <c r="P43" s="13">
        <f t="shared" si="6"/>
        <v>34735</v>
      </c>
    </row>
    <row r="44" spans="3:16">
      <c r="C44" s="14"/>
      <c r="M44" s="13">
        <v>353</v>
      </c>
      <c r="N44" s="14">
        <f t="shared" si="7"/>
        <v>4802160</v>
      </c>
      <c r="O44" s="13">
        <v>0</v>
      </c>
      <c r="P44" s="13">
        <f t="shared" si="6"/>
        <v>34735</v>
      </c>
    </row>
    <row r="45" spans="3:16">
      <c r="M45" s="13">
        <v>399</v>
      </c>
      <c r="N45" s="14">
        <f t="shared" si="7"/>
        <v>4802559</v>
      </c>
      <c r="O45" s="13">
        <v>1</v>
      </c>
      <c r="P45" s="13">
        <f t="shared" si="6"/>
        <v>34736</v>
      </c>
    </row>
    <row r="46" spans="3:16">
      <c r="M46" s="13">
        <v>497</v>
      </c>
      <c r="N46" s="14">
        <f t="shared" si="7"/>
        <v>4803056</v>
      </c>
      <c r="O46" s="13">
        <v>1</v>
      </c>
      <c r="P46" s="13">
        <f t="shared" si="6"/>
        <v>34737</v>
      </c>
    </row>
    <row r="47" spans="3:16">
      <c r="M47" s="13">
        <v>549</v>
      </c>
      <c r="N47" s="14">
        <f t="shared" si="7"/>
        <v>4803605</v>
      </c>
      <c r="O47" s="13">
        <v>1</v>
      </c>
      <c r="P47" s="13">
        <f t="shared" si="6"/>
        <v>34738</v>
      </c>
    </row>
    <row r="48" spans="3:16">
      <c r="M48" s="13">
        <v>569</v>
      </c>
      <c r="N48" s="14">
        <f t="shared" si="7"/>
        <v>4804174</v>
      </c>
      <c r="O48" s="13">
        <v>0</v>
      </c>
      <c r="P48" s="13">
        <f t="shared" si="6"/>
        <v>34738</v>
      </c>
    </row>
    <row r="49" spans="12:17">
      <c r="M49" s="13">
        <v>504</v>
      </c>
      <c r="N49" s="14">
        <f t="shared" si="7"/>
        <v>4804678</v>
      </c>
      <c r="O49" s="13">
        <v>1</v>
      </c>
      <c r="P49" s="13">
        <f t="shared" si="6"/>
        <v>34739</v>
      </c>
    </row>
    <row r="50" spans="12:17">
      <c r="M50" s="13">
        <v>510</v>
      </c>
      <c r="N50" s="14">
        <f t="shared" si="7"/>
        <v>4805188</v>
      </c>
      <c r="O50" s="13">
        <v>0</v>
      </c>
      <c r="P50" s="13">
        <f t="shared" si="6"/>
        <v>34739</v>
      </c>
    </row>
    <row r="51" spans="12:17">
      <c r="M51" s="13">
        <v>510</v>
      </c>
      <c r="N51" s="14">
        <f t="shared" si="7"/>
        <v>4805698</v>
      </c>
      <c r="O51" s="13">
        <v>5</v>
      </c>
      <c r="P51" s="13">
        <f t="shared" si="6"/>
        <v>34744</v>
      </c>
    </row>
    <row r="52" spans="12:17">
      <c r="M52" s="13">
        <v>577</v>
      </c>
      <c r="N52" s="14">
        <f t="shared" si="7"/>
        <v>4806275</v>
      </c>
      <c r="O52" s="13">
        <v>0</v>
      </c>
      <c r="P52" s="13">
        <f t="shared" si="6"/>
        <v>34744</v>
      </c>
    </row>
    <row r="53" spans="12:17">
      <c r="M53" s="13">
        <v>730</v>
      </c>
      <c r="N53" s="14">
        <f t="shared" si="7"/>
        <v>4807005</v>
      </c>
      <c r="O53" s="13">
        <v>0</v>
      </c>
      <c r="P53" s="13">
        <f t="shared" si="6"/>
        <v>34744</v>
      </c>
    </row>
    <row r="54" spans="12:17">
      <c r="M54" s="13">
        <v>867</v>
      </c>
      <c r="N54" s="14">
        <f t="shared" si="7"/>
        <v>4807872</v>
      </c>
      <c r="O54" s="13">
        <v>0</v>
      </c>
      <c r="P54" s="13">
        <f t="shared" si="6"/>
        <v>34744</v>
      </c>
    </row>
    <row r="55" spans="12:17">
      <c r="M55" s="13">
        <v>6090</v>
      </c>
      <c r="N55" s="14">
        <f t="shared" si="7"/>
        <v>4813962</v>
      </c>
      <c r="O55" s="13">
        <v>3</v>
      </c>
      <c r="P55" s="13">
        <f t="shared" si="6"/>
        <v>34747</v>
      </c>
    </row>
    <row r="56" spans="12:17">
      <c r="M56" s="13">
        <v>8861</v>
      </c>
      <c r="N56" s="14">
        <f t="shared" si="7"/>
        <v>4822823</v>
      </c>
      <c r="O56" s="13">
        <v>3</v>
      </c>
      <c r="P56" s="13">
        <f t="shared" si="6"/>
        <v>34750</v>
      </c>
    </row>
    <row r="57" spans="12:17">
      <c r="L57" s="13">
        <v>9477</v>
      </c>
      <c r="M57" s="13">
        <f>L57-M56</f>
        <v>616</v>
      </c>
      <c r="N57" s="14">
        <f t="shared" si="7"/>
        <v>4823439</v>
      </c>
      <c r="O57" s="13">
        <v>2</v>
      </c>
      <c r="P57" s="13">
        <f t="shared" si="6"/>
        <v>34752</v>
      </c>
      <c r="Q57" s="13">
        <v>5</v>
      </c>
    </row>
    <row r="58" spans="12:17">
      <c r="L58" s="13">
        <v>10132</v>
      </c>
      <c r="M58" s="13">
        <f>L58-L57</f>
        <v>655</v>
      </c>
      <c r="N58" s="14">
        <f t="shared" si="7"/>
        <v>4824094</v>
      </c>
      <c r="O58" s="13">
        <v>0</v>
      </c>
      <c r="P58" s="13">
        <f t="shared" si="6"/>
        <v>34752</v>
      </c>
      <c r="Q58" s="13">
        <v>5</v>
      </c>
    </row>
    <row r="59" spans="12:17">
      <c r="L59" s="13">
        <v>10706</v>
      </c>
      <c r="M59" s="13">
        <f>L59-L58</f>
        <v>574</v>
      </c>
      <c r="N59" s="14">
        <f t="shared" si="7"/>
        <v>4824668</v>
      </c>
      <c r="O59" s="13">
        <v>0</v>
      </c>
      <c r="P59" s="13">
        <f t="shared" si="6"/>
        <v>34752</v>
      </c>
      <c r="Q59" s="13">
        <v>5</v>
      </c>
    </row>
    <row r="60" spans="12:17">
      <c r="L60" s="13">
        <v>11337</v>
      </c>
      <c r="M60" s="13">
        <f>L60-L59</f>
        <v>631</v>
      </c>
      <c r="N60" s="14">
        <f t="shared" si="7"/>
        <v>4825299</v>
      </c>
      <c r="O60" s="13">
        <v>0</v>
      </c>
      <c r="P60" s="13">
        <f t="shared" si="6"/>
        <v>34752</v>
      </c>
      <c r="Q60" s="13">
        <v>5</v>
      </c>
    </row>
    <row r="61" spans="12:17">
      <c r="L61" s="13">
        <v>13842</v>
      </c>
      <c r="M61" s="13">
        <f>L61-L60</f>
        <v>2505</v>
      </c>
      <c r="N61" s="14">
        <f t="shared" si="7"/>
        <v>4827804</v>
      </c>
      <c r="O61" s="13">
        <v>0</v>
      </c>
      <c r="P61" s="13">
        <f t="shared" si="6"/>
        <v>34752</v>
      </c>
      <c r="Q61" s="13">
        <v>5</v>
      </c>
    </row>
    <row r="62" spans="12:17">
      <c r="L62" s="13">
        <v>14666</v>
      </c>
      <c r="M62" s="13">
        <f>L62-L61</f>
        <v>824</v>
      </c>
      <c r="N62" s="14">
        <f t="shared" si="7"/>
        <v>4828628</v>
      </c>
      <c r="O62" s="13">
        <v>0</v>
      </c>
      <c r="P62" s="13">
        <f t="shared" si="6"/>
        <v>34752</v>
      </c>
      <c r="Q62" s="13">
        <v>5</v>
      </c>
    </row>
  </sheetData>
  <mergeCells count="2">
    <mergeCell ref="A2:A11"/>
    <mergeCell ref="M16:P16"/>
  </mergeCells>
  <hyperlinks>
    <hyperlink ref="O11" r:id="rId1" display="https://www.worldometers.info/world-population/viet-nam-population/" xr:uid="{98ABCB79-C602-5E46-88F7-2703BAC262E8}"/>
    <hyperlink ref="O3" r:id="rId2" display="https://www.worldometers.info/world-population/cambodia-population/" xr:uid="{F0C51A48-4DFC-4D4B-ABEA-BD118CB068C8}"/>
    <hyperlink ref="O4" r:id="rId3" display="https://www.worldometers.info/world-population/indonesia-population/" xr:uid="{7F793271-F2B1-B048-B1A8-09D1B3EE6244}"/>
    <hyperlink ref="O5" r:id="rId4" display="https://www.worldometers.info/world-population/laos-population/" xr:uid="{C33956EC-7322-B240-9581-4DAFAD2EC3A4}"/>
    <hyperlink ref="O6" r:id="rId5" display="https://www.worldometers.info/world-population/malaysia-population/" xr:uid="{E2B54879-C1A2-4E47-8033-7AEC81275B1E}"/>
    <hyperlink ref="O7" r:id="rId6" display="https://www.worldometers.info/world-population/myanmar-population/" xr:uid="{4EBDB29D-152F-9944-927E-8FDC180F6111}"/>
    <hyperlink ref="O8" r:id="rId7" display="https://www.worldometers.info/world-population/philippines-population/" xr:uid="{AAAA016C-F6D7-424F-AC02-5186344AA94C}"/>
    <hyperlink ref="O9" r:id="rId8" display="https://www.worldometers.info/world-population/singapore-population/" xr:uid="{A37501BF-8904-184D-87C6-7EC5E6D48C0B}"/>
    <hyperlink ref="O10" r:id="rId9" display="https://www.worldometers.info/world-population/thailand-population/" xr:uid="{022C2141-D0FD-1743-9512-BD8707D17E34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DCE6-1232-9247-ADB4-EEE0E67E55C6}">
  <dimension ref="A1:K55"/>
  <sheetViews>
    <sheetView topLeftCell="A7" zoomScale="85" zoomScaleNormal="85" workbookViewId="0">
      <selection activeCell="G31" sqref="G31"/>
    </sheetView>
  </sheetViews>
  <sheetFormatPr baseColWidth="10" defaultColWidth="8.6640625" defaultRowHeight="15"/>
  <cols>
    <col min="1" max="1" width="19.6640625" style="90" customWidth="1"/>
    <col min="2" max="2" width="11.6640625" style="90" customWidth="1"/>
    <col min="3" max="3" width="14.1640625" style="90" customWidth="1"/>
    <col min="4" max="4" width="23" style="90" bestFit="1" customWidth="1"/>
    <col min="5" max="5" width="17.1640625" style="90" bestFit="1" customWidth="1"/>
    <col min="6" max="6" width="17.1640625" style="90" customWidth="1"/>
    <col min="7" max="7" width="43.6640625" style="90" customWidth="1"/>
    <col min="8" max="8" width="8.6640625" style="90"/>
    <col min="9" max="9" width="11.1640625" style="90" bestFit="1" customWidth="1"/>
    <col min="10" max="10" width="9.6640625" style="90" bestFit="1" customWidth="1"/>
    <col min="11" max="11" width="22.6640625" style="90" bestFit="1" customWidth="1"/>
    <col min="12" max="12" width="17.1640625" style="90" bestFit="1" customWidth="1"/>
    <col min="13" max="13" width="12.5" style="90" bestFit="1" customWidth="1"/>
    <col min="14" max="14" width="129.6640625" style="90" bestFit="1" customWidth="1"/>
    <col min="15" max="16384" width="8.6640625" style="90"/>
  </cols>
  <sheetData>
    <row r="1" spans="1:11">
      <c r="A1" s="87" t="s">
        <v>53</v>
      </c>
      <c r="B1" s="87" t="s">
        <v>54</v>
      </c>
      <c r="C1" s="88" t="s">
        <v>55</v>
      </c>
      <c r="D1" s="88" t="s">
        <v>56</v>
      </c>
      <c r="E1" s="88" t="s">
        <v>57</v>
      </c>
      <c r="F1" s="88" t="s">
        <v>58</v>
      </c>
      <c r="G1" s="89" t="s">
        <v>59</v>
      </c>
    </row>
    <row r="2" spans="1:11">
      <c r="A2" s="91" t="s">
        <v>60</v>
      </c>
      <c r="B2" s="92">
        <v>445431</v>
      </c>
      <c r="C2" s="93">
        <f>(C16/B16)*100</f>
        <v>101.28370050580224</v>
      </c>
      <c r="D2" s="93">
        <f>(D16/B16)*100</f>
        <v>100.28803563290387</v>
      </c>
      <c r="E2" s="93">
        <f>(E16/B16)*100</f>
        <v>76.435183002530138</v>
      </c>
      <c r="F2" s="93"/>
      <c r="G2" s="94" t="s">
        <v>61</v>
      </c>
      <c r="K2" s="90" t="s">
        <v>62</v>
      </c>
    </row>
    <row r="3" spans="1:11">
      <c r="A3" s="91" t="s">
        <v>63</v>
      </c>
      <c r="B3" s="92">
        <v>17168639</v>
      </c>
      <c r="C3" s="93">
        <f t="shared" ref="C3:C11" si="0">(C17/B17)*100</f>
        <v>89.181903119985222</v>
      </c>
      <c r="D3" s="93">
        <f t="shared" ref="D3:D11" si="1">(D17/B17)*100</f>
        <v>85.551376553493839</v>
      </c>
      <c r="E3" s="93">
        <f t="shared" ref="E3:E11" si="2">(E17/B17)*100</f>
        <v>62.68821308433359</v>
      </c>
      <c r="F3" s="93"/>
      <c r="G3" s="95" t="s">
        <v>64</v>
      </c>
      <c r="H3" s="90" t="s">
        <v>65</v>
      </c>
      <c r="K3" s="90" t="s">
        <v>66</v>
      </c>
    </row>
    <row r="4" spans="1:11">
      <c r="A4" s="91" t="s">
        <v>67</v>
      </c>
      <c r="B4" s="92">
        <v>279134505</v>
      </c>
      <c r="C4" s="93">
        <f t="shared" si="0"/>
        <v>73.039641587843107</v>
      </c>
      <c r="D4" s="93">
        <f t="shared" si="1"/>
        <v>62.682799820824734</v>
      </c>
      <c r="E4" s="93">
        <f t="shared" si="2"/>
        <v>25.421039939150482</v>
      </c>
      <c r="F4" s="93">
        <v>2.02</v>
      </c>
      <c r="G4" s="95" t="s">
        <v>68</v>
      </c>
      <c r="H4" s="90" t="s">
        <v>65</v>
      </c>
      <c r="I4" s="96"/>
      <c r="K4" s="90" t="s">
        <v>69</v>
      </c>
    </row>
    <row r="5" spans="1:11">
      <c r="A5" s="91" t="s">
        <v>70</v>
      </c>
      <c r="B5" s="92">
        <v>7575890</v>
      </c>
      <c r="C5" s="93">
        <f t="shared" si="0"/>
        <v>84.542956224035137</v>
      </c>
      <c r="D5" s="93">
        <f t="shared" si="1"/>
        <v>76.085342873561544</v>
      </c>
      <c r="E5" s="93">
        <f t="shared" si="2"/>
        <v>32.76335335421372</v>
      </c>
      <c r="F5" s="93"/>
      <c r="G5" s="94" t="s">
        <v>61</v>
      </c>
      <c r="K5" s="90" t="s">
        <v>71</v>
      </c>
    </row>
    <row r="6" spans="1:11">
      <c r="A6" s="91" t="s">
        <v>72</v>
      </c>
      <c r="B6" s="92">
        <v>32719676</v>
      </c>
      <c r="C6" s="93">
        <f t="shared" si="0"/>
        <v>84.801027525572408</v>
      </c>
      <c r="D6" s="93">
        <f t="shared" si="1"/>
        <v>83.031551843774068</v>
      </c>
      <c r="E6" s="93">
        <f t="shared" si="2"/>
        <v>49.271578687994165</v>
      </c>
      <c r="F6" s="93">
        <v>2.5030866995496708</v>
      </c>
      <c r="G6" s="94" t="s">
        <v>73</v>
      </c>
      <c r="H6" s="90" t="s">
        <v>65</v>
      </c>
      <c r="K6" s="90" t="s">
        <v>74</v>
      </c>
    </row>
    <row r="7" spans="1:11">
      <c r="A7" s="91" t="s">
        <v>75</v>
      </c>
      <c r="B7" s="92">
        <v>55227143</v>
      </c>
      <c r="C7" s="93">
        <f t="shared" si="0"/>
        <v>75.238233851785523</v>
      </c>
      <c r="D7" s="93">
        <f t="shared" si="1"/>
        <v>65.072705281893732</v>
      </c>
      <c r="E7" s="93">
        <f t="shared" si="2"/>
        <v>28.948412196517211</v>
      </c>
      <c r="F7" s="93"/>
      <c r="G7" s="94" t="s">
        <v>61</v>
      </c>
    </row>
    <row r="8" spans="1:11">
      <c r="A8" s="91" t="s">
        <v>76</v>
      </c>
      <c r="B8" s="92">
        <v>112508994</v>
      </c>
      <c r="C8" s="93">
        <f t="shared" si="0"/>
        <v>73.491701472328515</v>
      </c>
      <c r="D8" s="93">
        <f t="shared" si="1"/>
        <v>69.722401037556153</v>
      </c>
      <c r="E8" s="93">
        <f t="shared" si="2"/>
        <v>21.163861797573269</v>
      </c>
      <c r="F8" s="93"/>
      <c r="G8" s="94" t="s">
        <v>77</v>
      </c>
      <c r="H8" s="90" t="s">
        <v>65</v>
      </c>
    </row>
    <row r="9" spans="1:11">
      <c r="A9" s="91" t="s">
        <v>78</v>
      </c>
      <c r="B9" s="92">
        <v>5943546</v>
      </c>
      <c r="C9" s="93">
        <f t="shared" si="0"/>
        <v>89.482961854758088</v>
      </c>
      <c r="D9" s="93">
        <f t="shared" si="1"/>
        <v>88.855642742564783</v>
      </c>
      <c r="E9" s="93">
        <f>(E23/B23)*100</f>
        <v>80.937204826882805</v>
      </c>
      <c r="F9" s="93"/>
      <c r="G9" s="94" t="s">
        <v>61</v>
      </c>
    </row>
    <row r="10" spans="1:11">
      <c r="A10" s="91" t="s">
        <v>79</v>
      </c>
      <c r="B10" s="92">
        <v>70078203</v>
      </c>
      <c r="C10" s="93">
        <f t="shared" si="0"/>
        <v>82.305729215117012</v>
      </c>
      <c r="D10" s="93">
        <f t="shared" si="1"/>
        <v>77.329318789752648</v>
      </c>
      <c r="E10" s="93">
        <f t="shared" si="2"/>
        <v>39.11306629823256</v>
      </c>
      <c r="F10" s="93">
        <v>9.704575329935329</v>
      </c>
      <c r="G10" s="94" t="s">
        <v>80</v>
      </c>
    </row>
    <row r="11" spans="1:11">
      <c r="A11" s="91" t="s">
        <v>81</v>
      </c>
      <c r="B11" s="92">
        <v>98953541</v>
      </c>
      <c r="C11" s="93">
        <f t="shared" si="0"/>
        <v>91.45471004418124</v>
      </c>
      <c r="D11" s="93">
        <f t="shared" si="1"/>
        <v>86.870629520978937</v>
      </c>
      <c r="E11" s="93">
        <f t="shared" si="2"/>
        <v>58.588322776645249</v>
      </c>
      <c r="F11" s="93"/>
      <c r="G11" s="94" t="s">
        <v>61</v>
      </c>
    </row>
    <row r="12" spans="1:11">
      <c r="G12" s="94"/>
    </row>
    <row r="15" spans="1:11">
      <c r="A15" s="87" t="s">
        <v>53</v>
      </c>
      <c r="B15" s="87" t="s">
        <v>54</v>
      </c>
      <c r="C15" s="88" t="s">
        <v>82</v>
      </c>
      <c r="D15" s="88" t="s">
        <v>56</v>
      </c>
      <c r="E15" s="88" t="s">
        <v>57</v>
      </c>
      <c r="F15" s="88" t="s">
        <v>58</v>
      </c>
    </row>
    <row r="16" spans="1:11">
      <c r="A16" s="91" t="s">
        <v>83</v>
      </c>
      <c r="B16" s="92">
        <v>445431</v>
      </c>
      <c r="C16" s="98">
        <v>451149</v>
      </c>
      <c r="D16" s="98">
        <v>446714</v>
      </c>
      <c r="E16" s="99">
        <v>340466</v>
      </c>
      <c r="F16" s="92"/>
    </row>
    <row r="17" spans="1:6">
      <c r="A17" s="91" t="s">
        <v>63</v>
      </c>
      <c r="B17" s="92">
        <v>17168639</v>
      </c>
      <c r="C17" s="99">
        <v>15311319</v>
      </c>
      <c r="D17" s="99">
        <v>14688007</v>
      </c>
      <c r="E17" s="99">
        <v>10762713</v>
      </c>
      <c r="F17" s="92"/>
    </row>
    <row r="18" spans="1:6">
      <c r="A18" s="91" t="s">
        <v>84</v>
      </c>
      <c r="B18" s="92">
        <v>279134505</v>
      </c>
      <c r="C18" s="99">
        <v>203878842</v>
      </c>
      <c r="D18" s="99">
        <v>174969323</v>
      </c>
      <c r="E18" s="99">
        <v>70958894</v>
      </c>
      <c r="F18" s="92">
        <v>3663852</v>
      </c>
    </row>
    <row r="19" spans="1:6">
      <c r="A19" s="91" t="s">
        <v>70</v>
      </c>
      <c r="B19" s="92">
        <v>7481023</v>
      </c>
      <c r="C19" s="98">
        <v>6324678</v>
      </c>
      <c r="D19" s="98">
        <v>5691962</v>
      </c>
      <c r="E19" s="99">
        <v>2451034</v>
      </c>
      <c r="F19" s="92"/>
    </row>
    <row r="20" spans="1:6">
      <c r="A20" s="91" t="s">
        <v>85</v>
      </c>
      <c r="B20" s="92">
        <v>33181072</v>
      </c>
      <c r="C20" s="98">
        <v>28137890</v>
      </c>
      <c r="D20" s="98">
        <v>27550759</v>
      </c>
      <c r="E20" s="99">
        <v>16348838</v>
      </c>
      <c r="F20" s="92">
        <v>831075</v>
      </c>
    </row>
    <row r="21" spans="1:6">
      <c r="A21" s="91" t="s">
        <v>86</v>
      </c>
      <c r="B21" s="92">
        <v>55227143</v>
      </c>
      <c r="C21" s="99">
        <v>41551927</v>
      </c>
      <c r="D21" s="99">
        <v>35937796</v>
      </c>
      <c r="E21" s="99">
        <v>15987381</v>
      </c>
      <c r="F21" s="92"/>
    </row>
    <row r="22" spans="1:6">
      <c r="A22" s="91" t="s">
        <v>87</v>
      </c>
      <c r="B22" s="92">
        <v>112508994</v>
      </c>
      <c r="C22" s="98">
        <v>82684774</v>
      </c>
      <c r="D22" s="116">
        <v>78443972</v>
      </c>
      <c r="E22" s="116">
        <v>23811248</v>
      </c>
      <c r="F22" s="92"/>
    </row>
    <row r="23" spans="1:6" ht="16">
      <c r="A23" s="91" t="s">
        <v>78</v>
      </c>
      <c r="B23" s="92">
        <v>5943546</v>
      </c>
      <c r="C23" s="118">
        <v>5318461</v>
      </c>
      <c r="D23" s="118">
        <v>5281176</v>
      </c>
      <c r="E23" s="118">
        <v>4810540</v>
      </c>
      <c r="F23" s="92"/>
    </row>
    <row r="24" spans="1:6">
      <c r="A24" s="91" t="s">
        <v>88</v>
      </c>
      <c r="B24" s="92">
        <v>70078203</v>
      </c>
      <c r="C24" s="117">
        <v>57678376</v>
      </c>
      <c r="D24" s="117">
        <v>54190997</v>
      </c>
      <c r="E24" s="100">
        <v>27409734</v>
      </c>
      <c r="F24" s="92">
        <v>6800792</v>
      </c>
    </row>
    <row r="25" spans="1:6">
      <c r="A25" s="91" t="s">
        <v>89</v>
      </c>
      <c r="B25" s="92">
        <v>98953541</v>
      </c>
      <c r="C25" s="98">
        <v>90497674</v>
      </c>
      <c r="D25" s="98">
        <v>85961564</v>
      </c>
      <c r="E25" s="99">
        <v>57975220</v>
      </c>
      <c r="F25" s="92"/>
    </row>
    <row r="26" spans="1:6">
      <c r="B26" s="101">
        <v>680122097</v>
      </c>
      <c r="C26" s="102">
        <v>531836117</v>
      </c>
      <c r="D26" s="102">
        <v>483163192</v>
      </c>
      <c r="E26" s="102">
        <v>230854625</v>
      </c>
    </row>
    <row r="28" spans="1:6">
      <c r="A28" s="87" t="s">
        <v>53</v>
      </c>
      <c r="B28" s="87" t="s">
        <v>54</v>
      </c>
      <c r="C28" s="88" t="s">
        <v>90</v>
      </c>
      <c r="D28" s="88" t="s">
        <v>56</v>
      </c>
      <c r="E28" s="88" t="s">
        <v>57</v>
      </c>
      <c r="F28" s="88" t="s">
        <v>58</v>
      </c>
    </row>
    <row r="29" spans="1:6">
      <c r="A29" s="91" t="s">
        <v>91</v>
      </c>
      <c r="B29" s="92">
        <v>112508994</v>
      </c>
      <c r="C29" s="93">
        <v>73.491701472328515</v>
      </c>
      <c r="D29" s="93">
        <v>69.722401037556153</v>
      </c>
      <c r="E29" s="93">
        <v>21.163861797573269</v>
      </c>
      <c r="F29" s="93"/>
    </row>
    <row r="30" spans="1:6">
      <c r="A30" s="91" t="s">
        <v>92</v>
      </c>
      <c r="B30" s="92">
        <v>55227143</v>
      </c>
      <c r="C30" s="93">
        <v>75.238233851785523</v>
      </c>
      <c r="D30" s="93">
        <v>65.072705281893732</v>
      </c>
      <c r="E30" s="93">
        <v>28.948412196517211</v>
      </c>
      <c r="F30" s="93"/>
    </row>
    <row r="31" spans="1:6">
      <c r="A31" s="91" t="s">
        <v>93</v>
      </c>
      <c r="B31" s="92">
        <v>70078203</v>
      </c>
      <c r="C31" s="97">
        <v>82.305729215117012</v>
      </c>
      <c r="D31" s="97">
        <v>77.329318789752648</v>
      </c>
      <c r="E31" s="97">
        <v>39.11306629823256</v>
      </c>
      <c r="F31" s="93">
        <v>9.704575329935329</v>
      </c>
    </row>
    <row r="32" spans="1:6">
      <c r="A32" s="91" t="s">
        <v>94</v>
      </c>
      <c r="B32" s="92">
        <v>7575890</v>
      </c>
      <c r="C32" s="93">
        <v>84.542956224035137</v>
      </c>
      <c r="D32" s="93">
        <v>76.085342873561544</v>
      </c>
      <c r="E32" s="93">
        <v>32.76335335421372</v>
      </c>
      <c r="F32" s="93"/>
    </row>
    <row r="33" spans="1:9">
      <c r="A33" s="91" t="s">
        <v>95</v>
      </c>
      <c r="B33" s="92">
        <v>32719676</v>
      </c>
      <c r="C33" s="93">
        <v>86.21</v>
      </c>
      <c r="D33" s="93">
        <v>84.4</v>
      </c>
      <c r="E33" s="93">
        <v>50.1</v>
      </c>
      <c r="F33" s="93">
        <v>2.5030866995496708</v>
      </c>
    </row>
    <row r="34" spans="1:9">
      <c r="A34" s="91" t="s">
        <v>96</v>
      </c>
      <c r="B34" s="92">
        <v>279134505</v>
      </c>
      <c r="C34" s="93">
        <v>86.88</v>
      </c>
      <c r="D34" s="93">
        <v>74.56</v>
      </c>
      <c r="E34" s="93">
        <v>39.08</v>
      </c>
      <c r="F34" s="93">
        <v>2.02</v>
      </c>
    </row>
    <row r="35" spans="1:9" ht="16">
      <c r="A35" s="91" t="s">
        <v>97</v>
      </c>
      <c r="B35" s="92">
        <v>5943546</v>
      </c>
      <c r="C35" s="82">
        <v>89.482961854758088</v>
      </c>
      <c r="D35" s="82">
        <v>88.855642742564783</v>
      </c>
      <c r="E35" s="82">
        <v>80.937204826882805</v>
      </c>
      <c r="F35" s="93"/>
    </row>
    <row r="36" spans="1:9">
      <c r="A36" s="91" t="s">
        <v>98</v>
      </c>
      <c r="B36" s="92">
        <v>17168639</v>
      </c>
      <c r="C36" s="93">
        <v>89.181903119985222</v>
      </c>
      <c r="D36" s="93">
        <v>85.551376553493839</v>
      </c>
      <c r="E36" s="93">
        <v>62.68821308433359</v>
      </c>
      <c r="F36" s="93"/>
    </row>
    <row r="37" spans="1:9">
      <c r="A37" s="91" t="s">
        <v>99</v>
      </c>
      <c r="B37" s="92">
        <v>98953541</v>
      </c>
      <c r="C37" s="93">
        <v>91.45471004418124</v>
      </c>
      <c r="D37" s="93">
        <v>86.870629520978937</v>
      </c>
      <c r="E37" s="93">
        <v>58.588322776645249</v>
      </c>
      <c r="F37" s="93"/>
    </row>
    <row r="38" spans="1:9">
      <c r="A38" s="91" t="s">
        <v>100</v>
      </c>
      <c r="B38" s="92">
        <v>445431</v>
      </c>
      <c r="C38" s="93">
        <v>101.28370050580224</v>
      </c>
      <c r="D38" s="93">
        <v>100.28803563290387</v>
      </c>
      <c r="E38" s="93">
        <v>76.435183002530138</v>
      </c>
      <c r="F38" s="93"/>
    </row>
    <row r="44" spans="1:9">
      <c r="D44" s="103"/>
    </row>
    <row r="45" spans="1:9">
      <c r="D45" s="103"/>
      <c r="G45" s="103"/>
      <c r="I45" s="104"/>
    </row>
    <row r="46" spans="1:9">
      <c r="D46" s="103"/>
      <c r="G46" s="103"/>
      <c r="I46" s="104"/>
    </row>
    <row r="47" spans="1:9">
      <c r="D47" s="103"/>
      <c r="G47" s="103"/>
      <c r="I47" s="104"/>
    </row>
    <row r="48" spans="1:9">
      <c r="D48" s="103"/>
      <c r="G48" s="103"/>
      <c r="I48" s="104"/>
    </row>
    <row r="49" spans="4:9">
      <c r="D49" s="103"/>
      <c r="G49" s="103"/>
      <c r="I49" s="104"/>
    </row>
    <row r="50" spans="4:9">
      <c r="D50" s="103"/>
      <c r="G50" s="103"/>
      <c r="I50" s="104"/>
    </row>
    <row r="51" spans="4:9">
      <c r="D51" s="103"/>
      <c r="G51" s="103"/>
      <c r="I51" s="104"/>
    </row>
    <row r="52" spans="4:9">
      <c r="D52" s="103"/>
      <c r="G52" s="103"/>
      <c r="I52" s="104"/>
    </row>
    <row r="53" spans="4:9">
      <c r="D53" s="103"/>
      <c r="G53" s="103"/>
      <c r="I53" s="104"/>
    </row>
    <row r="54" spans="4:9">
      <c r="G54" s="103"/>
      <c r="I54" s="104"/>
    </row>
    <row r="55" spans="4:9">
      <c r="G55" s="103"/>
      <c r="I55" s="103"/>
    </row>
  </sheetData>
  <hyperlinks>
    <hyperlink ref="G3" r:id="rId1" xr:uid="{58C81717-AE04-7345-AFD1-C4AA999EFF09}"/>
    <hyperlink ref="G6" r:id="rId2" xr:uid="{1F5CE627-4A28-3443-BBAF-79CCD546796E}"/>
    <hyperlink ref="G8" r:id="rId3" xr:uid="{4883B560-9F19-D249-B47B-007ACFB901E4}"/>
    <hyperlink ref="G4" r:id="rId4" location="/vaccines" xr:uid="{435D186F-32F1-F047-B479-8FD5F2AA64E1}"/>
    <hyperlink ref="G5" r:id="rId5" xr:uid="{EEAABA93-D1CC-0C41-B164-96DAC5B14560}"/>
    <hyperlink ref="G10" r:id="rId6" xr:uid="{31D5B47A-0E99-9842-A014-57934BF0EBE7}"/>
    <hyperlink ref="G2" r:id="rId7" xr:uid="{48CAEEAF-957A-9344-B87B-5B06C5148963}"/>
    <hyperlink ref="G7" r:id="rId8" xr:uid="{5F761EB3-68C2-2D4C-A254-1221B9969FCE}"/>
    <hyperlink ref="G9" r:id="rId9" xr:uid="{06762D25-58BF-434E-BE66-C168119FD58D}"/>
    <hyperlink ref="G11" r:id="rId10" xr:uid="{866ACC9E-84D0-924F-A61B-8BA4D667570B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307F-2B39-1F42-A70F-6C066B7CF2A9}">
  <dimension ref="A1:CR200"/>
  <sheetViews>
    <sheetView topLeftCell="M32" zoomScale="75" workbookViewId="0">
      <selection activeCell="M106" sqref="M106"/>
    </sheetView>
  </sheetViews>
  <sheetFormatPr baseColWidth="10" defaultColWidth="11.1640625" defaultRowHeight="16"/>
  <cols>
    <col min="12" max="12" width="11.1640625" bestFit="1" customWidth="1"/>
    <col min="13" max="13" width="12.1640625" bestFit="1" customWidth="1"/>
    <col min="27" max="27" width="12.6640625" bestFit="1" customWidth="1"/>
  </cols>
  <sheetData>
    <row r="1" spans="1:21">
      <c r="A1" s="59"/>
      <c r="B1" s="60" t="s">
        <v>101</v>
      </c>
      <c r="C1" s="60" t="s">
        <v>19</v>
      </c>
      <c r="D1" s="60" t="s">
        <v>20</v>
      </c>
      <c r="E1" s="60" t="s">
        <v>21</v>
      </c>
      <c r="F1" s="60" t="s">
        <v>22</v>
      </c>
      <c r="G1" s="61" t="s">
        <v>23</v>
      </c>
      <c r="H1" s="60" t="s">
        <v>24</v>
      </c>
      <c r="I1" s="60" t="s">
        <v>25</v>
      </c>
      <c r="J1" s="60" t="s">
        <v>26</v>
      </c>
      <c r="K1" s="60" t="s">
        <v>27</v>
      </c>
      <c r="L1" s="62" t="s">
        <v>101</v>
      </c>
      <c r="M1" s="62" t="s">
        <v>19</v>
      </c>
      <c r="N1" s="62" t="s">
        <v>20</v>
      </c>
      <c r="O1" s="62" t="s">
        <v>21</v>
      </c>
      <c r="P1" s="62" t="s">
        <v>22</v>
      </c>
      <c r="Q1" s="63" t="s">
        <v>23</v>
      </c>
      <c r="R1" s="62" t="s">
        <v>24</v>
      </c>
      <c r="S1" s="62" t="s">
        <v>25</v>
      </c>
      <c r="T1" s="62" t="s">
        <v>26</v>
      </c>
      <c r="U1" s="62" t="s">
        <v>27</v>
      </c>
    </row>
    <row r="2" spans="1:21" hidden="1">
      <c r="A2" s="64">
        <v>44915</v>
      </c>
      <c r="B2" s="65">
        <v>261440</v>
      </c>
      <c r="C2" s="65">
        <v>138438</v>
      </c>
      <c r="D2" s="65">
        <v>6711703</v>
      </c>
      <c r="E2" s="65">
        <v>217586</v>
      </c>
      <c r="F2" s="65">
        <v>5019400</v>
      </c>
      <c r="G2" s="66">
        <v>633575</v>
      </c>
      <c r="H2" s="65">
        <v>4057629</v>
      </c>
      <c r="I2" s="65">
        <v>2186674</v>
      </c>
      <c r="J2" s="65">
        <v>4718908</v>
      </c>
      <c r="K2" s="65">
        <v>11523367</v>
      </c>
      <c r="T2" s="65"/>
    </row>
    <row r="3" spans="1:21" hidden="1">
      <c r="A3" s="64">
        <v>44929</v>
      </c>
      <c r="B3" s="65">
        <v>266819</v>
      </c>
      <c r="C3" s="65">
        <v>138600</v>
      </c>
      <c r="D3" s="65">
        <v>6721095</v>
      </c>
      <c r="E3" s="65">
        <v>217805</v>
      </c>
      <c r="F3" s="65">
        <v>5027790</v>
      </c>
      <c r="G3" s="66">
        <v>633694</v>
      </c>
      <c r="H3" s="65">
        <v>4065173</v>
      </c>
      <c r="I3" s="65">
        <v>2199763</v>
      </c>
      <c r="J3" s="65">
        <v>4723919</v>
      </c>
      <c r="K3" s="65">
        <v>11525408</v>
      </c>
      <c r="L3" s="53">
        <f t="shared" ref="L3:L66" si="0">B3-261440</f>
        <v>5379</v>
      </c>
      <c r="M3" s="53">
        <f t="shared" ref="M3:M66" si="1">C3-138438</f>
        <v>162</v>
      </c>
      <c r="N3" s="53">
        <f t="shared" ref="N3:N66" si="2">D3-6711703</f>
        <v>9392</v>
      </c>
      <c r="O3" s="53">
        <f t="shared" ref="O3:O66" si="3">E3-217586</f>
        <v>219</v>
      </c>
      <c r="P3" s="53">
        <f t="shared" ref="P3:P66" si="4">F3-5019400</f>
        <v>8390</v>
      </c>
      <c r="Q3" s="53">
        <f t="shared" ref="Q3:Q66" si="5">G3-633575</f>
        <v>119</v>
      </c>
      <c r="R3" s="53">
        <f>H3-4057629</f>
        <v>7544</v>
      </c>
      <c r="S3" s="53">
        <f t="shared" ref="S3:S66" si="6">I3-2186674</f>
        <v>13089</v>
      </c>
      <c r="T3" s="53">
        <f>J3-J2</f>
        <v>5011</v>
      </c>
      <c r="U3" s="53">
        <f t="shared" ref="U3:U66" si="7">K3-11523367</f>
        <v>2041</v>
      </c>
    </row>
    <row r="4" spans="1:21" hidden="1">
      <c r="A4" s="64">
        <v>44931</v>
      </c>
      <c r="B4" s="65">
        <v>266819</v>
      </c>
      <c r="C4" s="65">
        <v>138615</v>
      </c>
      <c r="D4" s="65">
        <v>6722227</v>
      </c>
      <c r="E4" s="65">
        <v>217835</v>
      </c>
      <c r="F4" s="65">
        <v>5028794</v>
      </c>
      <c r="G4" s="66">
        <v>633700</v>
      </c>
      <c r="H4" s="65">
        <v>4065910</v>
      </c>
      <c r="I4" s="65">
        <v>2201854</v>
      </c>
      <c r="J4" s="65">
        <v>4723919</v>
      </c>
      <c r="K4" s="65">
        <v>11525571</v>
      </c>
      <c r="L4" s="53">
        <f t="shared" si="0"/>
        <v>5379</v>
      </c>
      <c r="M4" s="53">
        <f t="shared" si="1"/>
        <v>177</v>
      </c>
      <c r="N4" s="53">
        <f t="shared" si="2"/>
        <v>10524</v>
      </c>
      <c r="O4" s="53">
        <f t="shared" si="3"/>
        <v>249</v>
      </c>
      <c r="P4" s="53">
        <f t="shared" si="4"/>
        <v>9394</v>
      </c>
      <c r="Q4" s="53">
        <f t="shared" si="5"/>
        <v>125</v>
      </c>
      <c r="R4" s="53">
        <f>H4-4057629</f>
        <v>8281</v>
      </c>
      <c r="S4" s="53">
        <f t="shared" si="6"/>
        <v>15180</v>
      </c>
      <c r="T4" s="53">
        <f>J4-J2</f>
        <v>5011</v>
      </c>
      <c r="U4" s="53">
        <f t="shared" si="7"/>
        <v>2204</v>
      </c>
    </row>
    <row r="5" spans="1:21" hidden="1">
      <c r="A5" s="64">
        <v>44934</v>
      </c>
      <c r="B5" s="65">
        <v>270199</v>
      </c>
      <c r="C5" s="65">
        <v>138628</v>
      </c>
      <c r="D5" s="65">
        <v>6723546</v>
      </c>
      <c r="E5" s="65">
        <v>217863</v>
      </c>
      <c r="F5" s="65">
        <v>5030313</v>
      </c>
      <c r="G5" s="66">
        <v>633717</v>
      </c>
      <c r="H5" s="65">
        <v>4067678</v>
      </c>
      <c r="I5" s="65">
        <v>2204287</v>
      </c>
      <c r="J5" s="65">
        <v>4723919</v>
      </c>
      <c r="K5" s="65">
        <v>11525763</v>
      </c>
      <c r="L5" s="53">
        <f t="shared" si="0"/>
        <v>8759</v>
      </c>
      <c r="M5" s="53">
        <f t="shared" si="1"/>
        <v>190</v>
      </c>
      <c r="N5" s="53">
        <f t="shared" si="2"/>
        <v>11843</v>
      </c>
      <c r="O5" s="53">
        <f t="shared" si="3"/>
        <v>277</v>
      </c>
      <c r="P5" s="53">
        <f t="shared" si="4"/>
        <v>10913</v>
      </c>
      <c r="Q5" s="53">
        <f t="shared" si="5"/>
        <v>142</v>
      </c>
      <c r="R5" s="53">
        <f>H5-4057629</f>
        <v>10049</v>
      </c>
      <c r="S5" s="53">
        <f t="shared" si="6"/>
        <v>17613</v>
      </c>
      <c r="T5" s="53">
        <f>J5-J2</f>
        <v>5011</v>
      </c>
      <c r="U5" s="53">
        <f t="shared" si="7"/>
        <v>2396</v>
      </c>
    </row>
    <row r="6" spans="1:21">
      <c r="A6" s="64" t="s">
        <v>102</v>
      </c>
      <c r="B6" s="65">
        <v>270199</v>
      </c>
      <c r="C6" s="65">
        <v>138638</v>
      </c>
      <c r="D6" s="65">
        <v>6724281</v>
      </c>
      <c r="E6" s="65">
        <v>217887</v>
      </c>
      <c r="F6" s="65">
        <v>5031076</v>
      </c>
      <c r="G6" s="66">
        <v>633726</v>
      </c>
      <c r="H6" s="65">
        <v>4001705</v>
      </c>
      <c r="I6" s="65">
        <v>2205218</v>
      </c>
      <c r="J6" s="65">
        <v>4724916</v>
      </c>
      <c r="K6" s="65">
        <v>11525911</v>
      </c>
      <c r="L6" s="53">
        <f t="shared" si="0"/>
        <v>8759</v>
      </c>
      <c r="M6" s="53">
        <f t="shared" si="1"/>
        <v>200</v>
      </c>
      <c r="N6" s="53">
        <f t="shared" si="2"/>
        <v>12578</v>
      </c>
      <c r="O6" s="53">
        <f t="shared" si="3"/>
        <v>301</v>
      </c>
      <c r="P6" s="53">
        <f t="shared" si="4"/>
        <v>11676</v>
      </c>
      <c r="Q6" s="53">
        <f t="shared" si="5"/>
        <v>151</v>
      </c>
      <c r="R6" s="53">
        <f t="shared" ref="R6:R69" si="8">H6-3999012</f>
        <v>2693</v>
      </c>
      <c r="S6" s="53">
        <f t="shared" si="6"/>
        <v>18544</v>
      </c>
      <c r="T6" s="53">
        <f>J6-J2</f>
        <v>6008</v>
      </c>
      <c r="U6" s="53">
        <f t="shared" si="7"/>
        <v>2544</v>
      </c>
    </row>
    <row r="7" spans="1:21" hidden="1">
      <c r="A7" s="64">
        <v>44938</v>
      </c>
      <c r="B7" s="65">
        <v>272646</v>
      </c>
      <c r="C7" s="65">
        <v>138651</v>
      </c>
      <c r="D7" s="65">
        <v>6725095</v>
      </c>
      <c r="E7" s="65">
        <v>217915</v>
      </c>
      <c r="F7" s="65">
        <v>5031826</v>
      </c>
      <c r="G7" s="66">
        <v>633731</v>
      </c>
      <c r="H7" s="65">
        <v>4069147</v>
      </c>
      <c r="I7" s="65">
        <v>2206726</v>
      </c>
      <c r="J7" s="65">
        <v>4724916</v>
      </c>
      <c r="K7" s="65">
        <v>11526034</v>
      </c>
      <c r="L7" s="53">
        <f t="shared" si="0"/>
        <v>11206</v>
      </c>
      <c r="M7" s="53">
        <f t="shared" si="1"/>
        <v>213</v>
      </c>
      <c r="N7" s="53">
        <f t="shared" si="2"/>
        <v>13392</v>
      </c>
      <c r="O7" s="53">
        <f t="shared" si="3"/>
        <v>329</v>
      </c>
      <c r="P7" s="53">
        <f t="shared" si="4"/>
        <v>12426</v>
      </c>
      <c r="Q7" s="53">
        <f t="shared" si="5"/>
        <v>156</v>
      </c>
      <c r="R7" s="53">
        <f t="shared" si="8"/>
        <v>70135</v>
      </c>
      <c r="S7" s="53">
        <f t="shared" si="6"/>
        <v>20052</v>
      </c>
      <c r="T7" s="53">
        <f>J7-J2</f>
        <v>6008</v>
      </c>
      <c r="U7" s="53">
        <f t="shared" si="7"/>
        <v>2667</v>
      </c>
    </row>
    <row r="8" spans="1:21">
      <c r="A8" s="64" t="s">
        <v>103</v>
      </c>
      <c r="B8" s="65">
        <v>272646</v>
      </c>
      <c r="C8" s="65">
        <v>138662</v>
      </c>
      <c r="D8" s="65">
        <v>6726086</v>
      </c>
      <c r="E8" s="65">
        <v>217927</v>
      </c>
      <c r="F8" s="65">
        <v>5032677</v>
      </c>
      <c r="G8" s="66">
        <v>633750</v>
      </c>
      <c r="H8" s="65">
        <v>4004747</v>
      </c>
      <c r="I8" s="65">
        <v>2208163</v>
      </c>
      <c r="J8" s="65">
        <v>4724916</v>
      </c>
      <c r="K8" s="65">
        <v>11526140</v>
      </c>
      <c r="L8" s="53">
        <f t="shared" si="0"/>
        <v>11206</v>
      </c>
      <c r="M8" s="53">
        <f t="shared" si="1"/>
        <v>224</v>
      </c>
      <c r="N8" s="53">
        <f t="shared" si="2"/>
        <v>14383</v>
      </c>
      <c r="O8" s="53">
        <f t="shared" si="3"/>
        <v>341</v>
      </c>
      <c r="P8" s="53">
        <f t="shared" si="4"/>
        <v>13277</v>
      </c>
      <c r="Q8" s="53">
        <f t="shared" si="5"/>
        <v>175</v>
      </c>
      <c r="R8" s="53">
        <f t="shared" si="8"/>
        <v>5735</v>
      </c>
      <c r="S8" s="53">
        <f t="shared" si="6"/>
        <v>21489</v>
      </c>
      <c r="T8" s="53">
        <f t="shared" ref="T8:T71" si="9">J8-4718908</f>
        <v>6008</v>
      </c>
      <c r="U8" s="53">
        <f t="shared" si="7"/>
        <v>2773</v>
      </c>
    </row>
    <row r="9" spans="1:21" hidden="1">
      <c r="A9" s="64">
        <v>44943</v>
      </c>
      <c r="B9" s="65">
        <v>272646</v>
      </c>
      <c r="C9" s="65">
        <v>138665</v>
      </c>
      <c r="D9" s="65">
        <v>6726668</v>
      </c>
      <c r="E9" s="65">
        <v>217934</v>
      </c>
      <c r="F9" s="65">
        <v>5033254</v>
      </c>
      <c r="G9" s="66">
        <v>633763</v>
      </c>
      <c r="H9" s="65">
        <v>4070675</v>
      </c>
      <c r="I9" s="65">
        <v>2208748</v>
      </c>
      <c r="J9" s="65">
        <v>4725885</v>
      </c>
      <c r="K9" s="65">
        <v>11526213</v>
      </c>
      <c r="L9" s="53">
        <f t="shared" si="0"/>
        <v>11206</v>
      </c>
      <c r="M9" s="53">
        <f t="shared" si="1"/>
        <v>227</v>
      </c>
      <c r="N9" s="53">
        <f t="shared" si="2"/>
        <v>14965</v>
      </c>
      <c r="O9" s="53">
        <f t="shared" si="3"/>
        <v>348</v>
      </c>
      <c r="P9" s="53">
        <f t="shared" si="4"/>
        <v>13854</v>
      </c>
      <c r="Q9" s="53">
        <f t="shared" si="5"/>
        <v>188</v>
      </c>
      <c r="R9" s="53">
        <f t="shared" si="8"/>
        <v>71663</v>
      </c>
      <c r="S9" s="53">
        <f t="shared" si="6"/>
        <v>22074</v>
      </c>
      <c r="T9" s="53">
        <f t="shared" si="9"/>
        <v>6977</v>
      </c>
      <c r="U9" s="53">
        <f t="shared" si="7"/>
        <v>2846</v>
      </c>
    </row>
    <row r="10" spans="1:21" hidden="1">
      <c r="A10" s="64">
        <v>44945</v>
      </c>
      <c r="B10" s="65">
        <v>272646</v>
      </c>
      <c r="C10" s="65">
        <v>138672</v>
      </c>
      <c r="D10" s="65">
        <v>6727317</v>
      </c>
      <c r="E10" s="65">
        <v>217935</v>
      </c>
      <c r="F10" s="65">
        <v>5033943</v>
      </c>
      <c r="G10" s="66">
        <v>633785</v>
      </c>
      <c r="H10" s="65">
        <v>4071151</v>
      </c>
      <c r="I10" s="65">
        <v>2209708</v>
      </c>
      <c r="J10" s="65">
        <v>4725885</v>
      </c>
      <c r="K10" s="65">
        <v>11526284</v>
      </c>
      <c r="L10" s="53">
        <f t="shared" si="0"/>
        <v>11206</v>
      </c>
      <c r="M10" s="53">
        <f t="shared" si="1"/>
        <v>234</v>
      </c>
      <c r="N10" s="53">
        <f t="shared" si="2"/>
        <v>15614</v>
      </c>
      <c r="O10" s="53">
        <f t="shared" si="3"/>
        <v>349</v>
      </c>
      <c r="P10" s="53">
        <f t="shared" si="4"/>
        <v>14543</v>
      </c>
      <c r="Q10" s="53">
        <f t="shared" si="5"/>
        <v>210</v>
      </c>
      <c r="R10" s="53">
        <f t="shared" si="8"/>
        <v>72139</v>
      </c>
      <c r="S10" s="53">
        <f t="shared" si="6"/>
        <v>23034</v>
      </c>
      <c r="T10" s="53">
        <f t="shared" si="9"/>
        <v>6977</v>
      </c>
      <c r="U10" s="53">
        <f t="shared" si="7"/>
        <v>2917</v>
      </c>
    </row>
    <row r="11" spans="1:21">
      <c r="A11" s="64" t="s">
        <v>104</v>
      </c>
      <c r="B11" s="65">
        <v>274217</v>
      </c>
      <c r="C11" s="65">
        <v>138676</v>
      </c>
      <c r="D11" s="65">
        <v>6728065</v>
      </c>
      <c r="E11" s="65">
        <v>217944</v>
      </c>
      <c r="F11" s="65">
        <v>5034830</v>
      </c>
      <c r="G11" s="66">
        <v>633801</v>
      </c>
      <c r="H11" s="65">
        <v>4006864</v>
      </c>
      <c r="I11" s="65">
        <v>2210681</v>
      </c>
      <c r="J11" s="65">
        <v>4725885</v>
      </c>
      <c r="K11" s="65">
        <v>11526329</v>
      </c>
      <c r="L11" s="53">
        <f t="shared" si="0"/>
        <v>12777</v>
      </c>
      <c r="M11" s="53">
        <f t="shared" si="1"/>
        <v>238</v>
      </c>
      <c r="N11" s="53">
        <f t="shared" si="2"/>
        <v>16362</v>
      </c>
      <c r="O11" s="53">
        <f t="shared" si="3"/>
        <v>358</v>
      </c>
      <c r="P11" s="53">
        <f t="shared" si="4"/>
        <v>15430</v>
      </c>
      <c r="Q11" s="53">
        <f t="shared" si="5"/>
        <v>226</v>
      </c>
      <c r="R11" s="53">
        <f t="shared" si="8"/>
        <v>7852</v>
      </c>
      <c r="S11" s="53">
        <f t="shared" si="6"/>
        <v>24007</v>
      </c>
      <c r="T11" s="53">
        <f t="shared" si="9"/>
        <v>6977</v>
      </c>
      <c r="U11" s="53">
        <f t="shared" si="7"/>
        <v>2962</v>
      </c>
    </row>
    <row r="12" spans="1:21" hidden="1">
      <c r="A12" s="64">
        <v>44950</v>
      </c>
      <c r="B12" s="65">
        <v>274217</v>
      </c>
      <c r="C12" s="65">
        <v>138677</v>
      </c>
      <c r="D12" s="65">
        <v>6728402</v>
      </c>
      <c r="E12" s="65">
        <v>217947</v>
      </c>
      <c r="F12" s="65">
        <v>5035073</v>
      </c>
      <c r="G12" s="66">
        <v>633809</v>
      </c>
      <c r="H12" s="65">
        <v>4072188</v>
      </c>
      <c r="I12" s="65">
        <v>2210929</v>
      </c>
      <c r="J12" s="65">
        <v>4726512</v>
      </c>
      <c r="K12" s="65">
        <v>11526339</v>
      </c>
      <c r="L12" s="53">
        <f t="shared" si="0"/>
        <v>12777</v>
      </c>
      <c r="M12" s="53">
        <f t="shared" si="1"/>
        <v>239</v>
      </c>
      <c r="N12" s="53">
        <f t="shared" si="2"/>
        <v>16699</v>
      </c>
      <c r="O12" s="53">
        <f t="shared" si="3"/>
        <v>361</v>
      </c>
      <c r="P12" s="53">
        <f t="shared" si="4"/>
        <v>15673</v>
      </c>
      <c r="Q12" s="53">
        <f t="shared" si="5"/>
        <v>234</v>
      </c>
      <c r="R12" s="53">
        <f t="shared" si="8"/>
        <v>73176</v>
      </c>
      <c r="S12" s="53">
        <f t="shared" si="6"/>
        <v>24255</v>
      </c>
      <c r="T12" s="53">
        <f t="shared" si="9"/>
        <v>7604</v>
      </c>
      <c r="U12" s="53">
        <f t="shared" si="7"/>
        <v>2972</v>
      </c>
    </row>
    <row r="13" spans="1:21" hidden="1">
      <c r="A13" s="64">
        <v>44952</v>
      </c>
      <c r="B13" s="65">
        <v>275220</v>
      </c>
      <c r="C13" s="65">
        <v>138681</v>
      </c>
      <c r="D13" s="65">
        <v>6728998</v>
      </c>
      <c r="E13" s="65">
        <v>217951</v>
      </c>
      <c r="F13" s="65">
        <v>5035377</v>
      </c>
      <c r="G13" s="66">
        <v>633815</v>
      </c>
      <c r="H13" s="65">
        <v>4072488</v>
      </c>
      <c r="I13" s="65">
        <v>2211218</v>
      </c>
      <c r="J13" s="65">
        <v>4726512</v>
      </c>
      <c r="K13" s="65">
        <v>11526365</v>
      </c>
      <c r="L13" s="53">
        <f t="shared" si="0"/>
        <v>13780</v>
      </c>
      <c r="M13" s="53">
        <f t="shared" si="1"/>
        <v>243</v>
      </c>
      <c r="N13" s="53">
        <f t="shared" si="2"/>
        <v>17295</v>
      </c>
      <c r="O13" s="53">
        <f t="shared" si="3"/>
        <v>365</v>
      </c>
      <c r="P13" s="53">
        <f t="shared" si="4"/>
        <v>15977</v>
      </c>
      <c r="Q13" s="53">
        <f t="shared" si="5"/>
        <v>240</v>
      </c>
      <c r="R13" s="53">
        <f t="shared" si="8"/>
        <v>73476</v>
      </c>
      <c r="S13" s="53">
        <f t="shared" si="6"/>
        <v>24544</v>
      </c>
      <c r="T13" s="53">
        <f t="shared" si="9"/>
        <v>7604</v>
      </c>
      <c r="U13" s="53">
        <f t="shared" si="7"/>
        <v>2998</v>
      </c>
    </row>
    <row r="14" spans="1:21">
      <c r="A14" s="64" t="s">
        <v>105</v>
      </c>
      <c r="B14" s="65">
        <v>275220</v>
      </c>
      <c r="C14" s="65">
        <v>138689</v>
      </c>
      <c r="D14" s="65">
        <v>6729573</v>
      </c>
      <c r="E14" s="65">
        <v>217962</v>
      </c>
      <c r="F14" s="65">
        <v>5036140</v>
      </c>
      <c r="G14" s="66">
        <v>633819</v>
      </c>
      <c r="H14" s="65">
        <v>4008048</v>
      </c>
      <c r="I14" s="65">
        <v>2212506</v>
      </c>
      <c r="J14" s="65">
        <v>4726512</v>
      </c>
      <c r="K14" s="65">
        <v>11526408</v>
      </c>
      <c r="L14" s="53">
        <f t="shared" si="0"/>
        <v>13780</v>
      </c>
      <c r="M14" s="53">
        <f t="shared" si="1"/>
        <v>251</v>
      </c>
      <c r="N14" s="53">
        <f t="shared" si="2"/>
        <v>17870</v>
      </c>
      <c r="O14" s="53">
        <f t="shared" si="3"/>
        <v>376</v>
      </c>
      <c r="P14" s="53">
        <f t="shared" si="4"/>
        <v>16740</v>
      </c>
      <c r="Q14" s="53">
        <f t="shared" si="5"/>
        <v>244</v>
      </c>
      <c r="R14" s="53">
        <f t="shared" si="8"/>
        <v>9036</v>
      </c>
      <c r="S14" s="53">
        <f t="shared" si="6"/>
        <v>25832</v>
      </c>
      <c r="T14" s="53">
        <f t="shared" si="9"/>
        <v>7604</v>
      </c>
      <c r="U14" s="53">
        <f t="shared" si="7"/>
        <v>3041</v>
      </c>
    </row>
    <row r="15" spans="1:21" hidden="1">
      <c r="A15" s="64">
        <v>44957</v>
      </c>
      <c r="B15" s="65">
        <v>275220</v>
      </c>
      <c r="C15" s="65">
        <v>138693</v>
      </c>
      <c r="D15" s="65">
        <v>6730016</v>
      </c>
      <c r="E15" s="65">
        <v>217969</v>
      </c>
      <c r="F15" s="65">
        <v>5036593</v>
      </c>
      <c r="G15" s="66">
        <v>633820</v>
      </c>
      <c r="H15" s="65">
        <v>4073203</v>
      </c>
      <c r="I15" s="65">
        <v>2213075</v>
      </c>
      <c r="J15" s="65">
        <v>4726984</v>
      </c>
      <c r="K15" s="65">
        <v>11526497</v>
      </c>
      <c r="L15" s="53">
        <f t="shared" si="0"/>
        <v>13780</v>
      </c>
      <c r="M15" s="53">
        <f t="shared" si="1"/>
        <v>255</v>
      </c>
      <c r="N15" s="53">
        <f t="shared" si="2"/>
        <v>18313</v>
      </c>
      <c r="O15" s="53">
        <f t="shared" si="3"/>
        <v>383</v>
      </c>
      <c r="P15" s="53">
        <f t="shared" si="4"/>
        <v>17193</v>
      </c>
      <c r="Q15" s="53">
        <f t="shared" si="5"/>
        <v>245</v>
      </c>
      <c r="R15" s="53">
        <f t="shared" si="8"/>
        <v>74191</v>
      </c>
      <c r="S15" s="53">
        <f t="shared" si="6"/>
        <v>26401</v>
      </c>
      <c r="T15" s="53">
        <f t="shared" si="9"/>
        <v>8076</v>
      </c>
      <c r="U15" s="53">
        <f t="shared" si="7"/>
        <v>3130</v>
      </c>
    </row>
    <row r="16" spans="1:21" hidden="1">
      <c r="A16" s="64">
        <v>44959</v>
      </c>
      <c r="B16" s="65">
        <v>276067</v>
      </c>
      <c r="C16" s="65">
        <v>138694</v>
      </c>
      <c r="D16" s="65">
        <v>6730537</v>
      </c>
      <c r="E16" s="65">
        <v>217977</v>
      </c>
      <c r="F16" s="65">
        <v>5036918</v>
      </c>
      <c r="G16" s="66">
        <v>633833</v>
      </c>
      <c r="H16" s="65">
        <v>4073504</v>
      </c>
      <c r="I16" s="65">
        <v>2214192</v>
      </c>
      <c r="J16" s="65">
        <v>4726984</v>
      </c>
      <c r="K16" s="65">
        <v>11526522</v>
      </c>
      <c r="L16" s="53">
        <f t="shared" si="0"/>
        <v>14627</v>
      </c>
      <c r="M16" s="53">
        <f t="shared" si="1"/>
        <v>256</v>
      </c>
      <c r="N16" s="53">
        <f t="shared" si="2"/>
        <v>18834</v>
      </c>
      <c r="O16" s="53">
        <f t="shared" si="3"/>
        <v>391</v>
      </c>
      <c r="P16" s="53">
        <f t="shared" si="4"/>
        <v>17518</v>
      </c>
      <c r="Q16" s="53">
        <f t="shared" si="5"/>
        <v>258</v>
      </c>
      <c r="R16" s="53">
        <f t="shared" si="8"/>
        <v>74492</v>
      </c>
      <c r="S16" s="53">
        <f t="shared" si="6"/>
        <v>27518</v>
      </c>
      <c r="T16" s="53">
        <f t="shared" si="9"/>
        <v>8076</v>
      </c>
      <c r="U16" s="53">
        <f t="shared" si="7"/>
        <v>3155</v>
      </c>
    </row>
    <row r="17" spans="1:21">
      <c r="A17" s="64" t="s">
        <v>106</v>
      </c>
      <c r="B17" s="65">
        <v>276067</v>
      </c>
      <c r="C17" s="65">
        <v>138698</v>
      </c>
      <c r="D17" s="65">
        <v>6731135</v>
      </c>
      <c r="E17" s="65">
        <v>217987</v>
      </c>
      <c r="F17" s="65">
        <v>5037995</v>
      </c>
      <c r="G17" s="66">
        <v>633840</v>
      </c>
      <c r="H17" s="65">
        <v>4009188</v>
      </c>
      <c r="I17" s="65">
        <v>2215498</v>
      </c>
      <c r="J17" s="65">
        <v>4726984</v>
      </c>
      <c r="K17" s="65">
        <v>11526566</v>
      </c>
      <c r="L17" s="53">
        <f t="shared" si="0"/>
        <v>14627</v>
      </c>
      <c r="M17" s="53">
        <f t="shared" si="1"/>
        <v>260</v>
      </c>
      <c r="N17" s="53">
        <f t="shared" si="2"/>
        <v>19432</v>
      </c>
      <c r="O17" s="53">
        <f t="shared" si="3"/>
        <v>401</v>
      </c>
      <c r="P17" s="53">
        <f t="shared" si="4"/>
        <v>18595</v>
      </c>
      <c r="Q17" s="53">
        <f t="shared" si="5"/>
        <v>265</v>
      </c>
      <c r="R17" s="53">
        <f t="shared" si="8"/>
        <v>10176</v>
      </c>
      <c r="S17" s="53">
        <f t="shared" si="6"/>
        <v>28824</v>
      </c>
      <c r="T17" s="53">
        <f t="shared" si="9"/>
        <v>8076</v>
      </c>
      <c r="U17" s="53">
        <f t="shared" si="7"/>
        <v>3199</v>
      </c>
    </row>
    <row r="18" spans="1:21" hidden="1">
      <c r="A18" s="64">
        <v>44964</v>
      </c>
      <c r="B18" s="65">
        <v>276067</v>
      </c>
      <c r="C18" s="65">
        <v>138698</v>
      </c>
      <c r="D18" s="65">
        <v>6731696</v>
      </c>
      <c r="E18" s="65">
        <v>217990</v>
      </c>
      <c r="F18" s="65">
        <v>5038354</v>
      </c>
      <c r="G18" s="66">
        <v>633842</v>
      </c>
      <c r="H18" s="65">
        <v>4073980</v>
      </c>
      <c r="I18" s="65">
        <v>2216048</v>
      </c>
      <c r="J18" s="65">
        <v>4727236</v>
      </c>
      <c r="K18" s="65">
        <v>11526591</v>
      </c>
      <c r="L18" s="53">
        <f t="shared" si="0"/>
        <v>14627</v>
      </c>
      <c r="M18" s="53">
        <f t="shared" si="1"/>
        <v>260</v>
      </c>
      <c r="N18" s="53">
        <f t="shared" si="2"/>
        <v>19993</v>
      </c>
      <c r="O18" s="53">
        <f t="shared" si="3"/>
        <v>404</v>
      </c>
      <c r="P18" s="53">
        <f t="shared" si="4"/>
        <v>18954</v>
      </c>
      <c r="Q18" s="53">
        <f t="shared" si="5"/>
        <v>267</v>
      </c>
      <c r="R18" s="53">
        <f t="shared" si="8"/>
        <v>74968</v>
      </c>
      <c r="S18" s="53">
        <f t="shared" si="6"/>
        <v>29374</v>
      </c>
      <c r="T18" s="53">
        <f t="shared" si="9"/>
        <v>8328</v>
      </c>
      <c r="U18" s="53">
        <f t="shared" si="7"/>
        <v>3224</v>
      </c>
    </row>
    <row r="19" spans="1:21" hidden="1">
      <c r="A19" s="64">
        <v>44966</v>
      </c>
      <c r="B19" s="65">
        <v>276825</v>
      </c>
      <c r="C19" s="65">
        <v>138700</v>
      </c>
      <c r="D19" s="65">
        <v>6732179</v>
      </c>
      <c r="E19" s="65">
        <v>217996</v>
      </c>
      <c r="F19" s="65">
        <v>5038812</v>
      </c>
      <c r="G19" s="66">
        <v>633850</v>
      </c>
      <c r="H19" s="65">
        <v>4074299</v>
      </c>
      <c r="I19" s="65">
        <v>2217151</v>
      </c>
      <c r="J19" s="65">
        <v>4727236</v>
      </c>
      <c r="K19" s="65">
        <v>11526627</v>
      </c>
      <c r="L19" s="53">
        <f t="shared" si="0"/>
        <v>15385</v>
      </c>
      <c r="M19" s="53">
        <f t="shared" si="1"/>
        <v>262</v>
      </c>
      <c r="N19" s="53">
        <f t="shared" si="2"/>
        <v>20476</v>
      </c>
      <c r="O19" s="53">
        <f t="shared" si="3"/>
        <v>410</v>
      </c>
      <c r="P19" s="53">
        <f t="shared" si="4"/>
        <v>19412</v>
      </c>
      <c r="Q19" s="53">
        <f t="shared" si="5"/>
        <v>275</v>
      </c>
      <c r="R19" s="53">
        <f t="shared" si="8"/>
        <v>75287</v>
      </c>
      <c r="S19" s="53">
        <f t="shared" si="6"/>
        <v>30477</v>
      </c>
      <c r="T19" s="53">
        <f t="shared" si="9"/>
        <v>8328</v>
      </c>
      <c r="U19" s="53">
        <f t="shared" si="7"/>
        <v>3260</v>
      </c>
    </row>
    <row r="20" spans="1:21">
      <c r="A20" s="64" t="s">
        <v>107</v>
      </c>
      <c r="B20" s="65">
        <v>276825</v>
      </c>
      <c r="C20" s="65">
        <v>138704</v>
      </c>
      <c r="D20" s="65">
        <v>6732799</v>
      </c>
      <c r="E20" s="65">
        <v>217998</v>
      </c>
      <c r="F20" s="65">
        <v>5039486</v>
      </c>
      <c r="G20" s="66">
        <v>633864</v>
      </c>
      <c r="H20" s="65">
        <v>4009830</v>
      </c>
      <c r="I20" s="65">
        <v>2218379</v>
      </c>
      <c r="J20" s="65">
        <v>4727236</v>
      </c>
      <c r="K20" s="65">
        <v>11526692</v>
      </c>
      <c r="L20" s="53">
        <f t="shared" si="0"/>
        <v>15385</v>
      </c>
      <c r="M20" s="53">
        <f t="shared" si="1"/>
        <v>266</v>
      </c>
      <c r="N20" s="53">
        <f t="shared" si="2"/>
        <v>21096</v>
      </c>
      <c r="O20" s="53">
        <f t="shared" si="3"/>
        <v>412</v>
      </c>
      <c r="P20" s="53">
        <f t="shared" si="4"/>
        <v>20086</v>
      </c>
      <c r="Q20" s="53">
        <f t="shared" si="5"/>
        <v>289</v>
      </c>
      <c r="R20" s="53">
        <f t="shared" si="8"/>
        <v>10818</v>
      </c>
      <c r="S20" s="53">
        <f t="shared" si="6"/>
        <v>31705</v>
      </c>
      <c r="T20" s="53">
        <f t="shared" si="9"/>
        <v>8328</v>
      </c>
      <c r="U20" s="53">
        <f t="shared" si="7"/>
        <v>3325</v>
      </c>
    </row>
    <row r="21" spans="1:21" hidden="1">
      <c r="A21" s="64">
        <v>44971</v>
      </c>
      <c r="B21" s="65">
        <v>276825</v>
      </c>
      <c r="C21" s="65">
        <v>138705</v>
      </c>
      <c r="D21" s="65">
        <v>6733215</v>
      </c>
      <c r="E21" s="65">
        <v>218000</v>
      </c>
      <c r="F21" s="65">
        <v>5039850</v>
      </c>
      <c r="G21" s="66">
        <v>633867</v>
      </c>
      <c r="H21" s="65">
        <v>4074821</v>
      </c>
      <c r="I21" s="65">
        <v>2218623</v>
      </c>
      <c r="J21" s="65">
        <v>4727628</v>
      </c>
      <c r="K21" s="65">
        <v>11526754</v>
      </c>
      <c r="L21" s="53">
        <f t="shared" si="0"/>
        <v>15385</v>
      </c>
      <c r="M21" s="53">
        <f t="shared" si="1"/>
        <v>267</v>
      </c>
      <c r="N21" s="53">
        <f t="shared" si="2"/>
        <v>21512</v>
      </c>
      <c r="O21" s="53">
        <f t="shared" si="3"/>
        <v>414</v>
      </c>
      <c r="P21" s="53">
        <f t="shared" si="4"/>
        <v>20450</v>
      </c>
      <c r="Q21" s="53">
        <f t="shared" si="5"/>
        <v>292</v>
      </c>
      <c r="R21" s="53">
        <f t="shared" si="8"/>
        <v>75809</v>
      </c>
      <c r="S21" s="53">
        <f t="shared" si="6"/>
        <v>31949</v>
      </c>
      <c r="T21" s="53">
        <f t="shared" si="9"/>
        <v>8720</v>
      </c>
      <c r="U21" s="53">
        <f t="shared" si="7"/>
        <v>3387</v>
      </c>
    </row>
    <row r="22" spans="1:21" hidden="1">
      <c r="A22" s="64">
        <v>44973</v>
      </c>
      <c r="B22" s="65">
        <v>276825</v>
      </c>
      <c r="C22" s="65">
        <v>138705</v>
      </c>
      <c r="D22" s="65">
        <v>6733697</v>
      </c>
      <c r="E22" s="65">
        <v>218006</v>
      </c>
      <c r="F22" s="65">
        <v>5040368</v>
      </c>
      <c r="G22" s="66">
        <v>633875</v>
      </c>
      <c r="H22" s="65">
        <v>4075073</v>
      </c>
      <c r="I22" s="65">
        <v>2218623</v>
      </c>
      <c r="J22" s="65">
        <v>4727628</v>
      </c>
      <c r="K22" s="65">
        <v>11526786</v>
      </c>
      <c r="L22" s="53">
        <f t="shared" si="0"/>
        <v>15385</v>
      </c>
      <c r="M22" s="53">
        <f t="shared" si="1"/>
        <v>267</v>
      </c>
      <c r="N22" s="53">
        <f t="shared" si="2"/>
        <v>21994</v>
      </c>
      <c r="O22" s="53">
        <f t="shared" si="3"/>
        <v>420</v>
      </c>
      <c r="P22" s="53">
        <f t="shared" si="4"/>
        <v>20968</v>
      </c>
      <c r="Q22" s="53">
        <f t="shared" si="5"/>
        <v>300</v>
      </c>
      <c r="R22" s="53">
        <f t="shared" si="8"/>
        <v>76061</v>
      </c>
      <c r="S22" s="53">
        <f t="shared" si="6"/>
        <v>31949</v>
      </c>
      <c r="T22" s="53">
        <f t="shared" si="9"/>
        <v>8720</v>
      </c>
      <c r="U22" s="53">
        <f t="shared" si="7"/>
        <v>3419</v>
      </c>
    </row>
    <row r="23" spans="1:21">
      <c r="A23" s="64" t="s">
        <v>108</v>
      </c>
      <c r="B23" s="65">
        <v>276825</v>
      </c>
      <c r="C23" s="65">
        <v>138708</v>
      </c>
      <c r="D23" s="65">
        <v>6734215</v>
      </c>
      <c r="E23" s="65">
        <v>218009</v>
      </c>
      <c r="F23" s="65">
        <v>5041007</v>
      </c>
      <c r="G23" s="66">
        <v>633884</v>
      </c>
      <c r="H23" s="65">
        <v>4010738</v>
      </c>
      <c r="I23" s="65">
        <v>2218623</v>
      </c>
      <c r="J23" s="65">
        <v>4727628</v>
      </c>
      <c r="K23" s="65">
        <v>11526810</v>
      </c>
      <c r="L23" s="53">
        <f t="shared" si="0"/>
        <v>15385</v>
      </c>
      <c r="M23" s="53">
        <f t="shared" si="1"/>
        <v>270</v>
      </c>
      <c r="N23" s="53">
        <f t="shared" si="2"/>
        <v>22512</v>
      </c>
      <c r="O23" s="53">
        <f t="shared" si="3"/>
        <v>423</v>
      </c>
      <c r="P23" s="53">
        <f t="shared" si="4"/>
        <v>21607</v>
      </c>
      <c r="Q23" s="53">
        <f t="shared" si="5"/>
        <v>309</v>
      </c>
      <c r="R23" s="53">
        <f t="shared" si="8"/>
        <v>11726</v>
      </c>
      <c r="S23" s="53">
        <f t="shared" si="6"/>
        <v>31949</v>
      </c>
      <c r="T23" s="53">
        <f t="shared" si="9"/>
        <v>8720</v>
      </c>
      <c r="U23" s="53">
        <f t="shared" si="7"/>
        <v>3443</v>
      </c>
    </row>
    <row r="24" spans="1:21" hidden="1">
      <c r="A24" s="64">
        <v>44978</v>
      </c>
      <c r="B24" s="65">
        <v>276825</v>
      </c>
      <c r="C24" s="65">
        <v>138712</v>
      </c>
      <c r="D24" s="65">
        <v>6734606</v>
      </c>
      <c r="E24" s="65">
        <v>218012</v>
      </c>
      <c r="F24" s="65">
        <v>5041358</v>
      </c>
      <c r="G24" s="66">
        <v>633901</v>
      </c>
      <c r="H24" s="65">
        <v>4075611</v>
      </c>
      <c r="I24" s="65">
        <v>2218623</v>
      </c>
      <c r="J24" s="65">
        <v>4727831</v>
      </c>
      <c r="K24" s="65">
        <v>11526834</v>
      </c>
      <c r="L24" s="53">
        <f t="shared" si="0"/>
        <v>15385</v>
      </c>
      <c r="M24" s="53">
        <f t="shared" si="1"/>
        <v>274</v>
      </c>
      <c r="N24" s="53">
        <f t="shared" si="2"/>
        <v>22903</v>
      </c>
      <c r="O24" s="53">
        <f t="shared" si="3"/>
        <v>426</v>
      </c>
      <c r="P24" s="53">
        <f t="shared" si="4"/>
        <v>21958</v>
      </c>
      <c r="Q24" s="53">
        <f t="shared" si="5"/>
        <v>326</v>
      </c>
      <c r="R24" s="53">
        <f t="shared" si="8"/>
        <v>76599</v>
      </c>
      <c r="S24" s="53">
        <f t="shared" si="6"/>
        <v>31949</v>
      </c>
      <c r="T24" s="53">
        <f t="shared" si="9"/>
        <v>8923</v>
      </c>
      <c r="U24" s="53">
        <f t="shared" si="7"/>
        <v>3467</v>
      </c>
    </row>
    <row r="25" spans="1:21" hidden="1">
      <c r="A25" s="64">
        <v>44980</v>
      </c>
      <c r="B25" s="65">
        <v>276825</v>
      </c>
      <c r="C25" s="65">
        <v>138712</v>
      </c>
      <c r="D25" s="65">
        <v>6734606</v>
      </c>
      <c r="E25" s="65">
        <v>218012</v>
      </c>
      <c r="F25" s="65">
        <v>5041587</v>
      </c>
      <c r="G25" s="66">
        <v>633901</v>
      </c>
      <c r="H25" s="65">
        <v>4075757</v>
      </c>
      <c r="I25" s="65">
        <v>2218623</v>
      </c>
      <c r="J25" s="65">
        <v>4727831</v>
      </c>
      <c r="K25" s="65">
        <v>11526834</v>
      </c>
      <c r="L25" s="53">
        <f t="shared" si="0"/>
        <v>15385</v>
      </c>
      <c r="M25" s="53">
        <f t="shared" si="1"/>
        <v>274</v>
      </c>
      <c r="N25" s="53">
        <f t="shared" si="2"/>
        <v>22903</v>
      </c>
      <c r="O25" s="53">
        <f t="shared" si="3"/>
        <v>426</v>
      </c>
      <c r="P25" s="53">
        <f t="shared" si="4"/>
        <v>22187</v>
      </c>
      <c r="Q25" s="53">
        <f t="shared" si="5"/>
        <v>326</v>
      </c>
      <c r="R25" s="53">
        <f t="shared" si="8"/>
        <v>76745</v>
      </c>
      <c r="S25" s="53">
        <f t="shared" si="6"/>
        <v>31949</v>
      </c>
      <c r="T25" s="53">
        <f t="shared" si="9"/>
        <v>8923</v>
      </c>
      <c r="U25" s="53">
        <f t="shared" si="7"/>
        <v>3467</v>
      </c>
    </row>
    <row r="26" spans="1:21">
      <c r="A26" s="64" t="s">
        <v>109</v>
      </c>
      <c r="B26" s="65">
        <v>276825</v>
      </c>
      <c r="C26" s="65">
        <v>138713</v>
      </c>
      <c r="D26" s="65">
        <v>6735416</v>
      </c>
      <c r="E26" s="65">
        <v>218013</v>
      </c>
      <c r="F26" s="65">
        <v>5042395</v>
      </c>
      <c r="G26" s="66">
        <v>633911</v>
      </c>
      <c r="H26" s="65">
        <v>4011472</v>
      </c>
      <c r="I26" s="65">
        <v>2218623</v>
      </c>
      <c r="J26" s="65">
        <v>4727831</v>
      </c>
      <c r="K26" s="65">
        <v>11526865</v>
      </c>
      <c r="L26" s="53">
        <f t="shared" si="0"/>
        <v>15385</v>
      </c>
      <c r="M26" s="53">
        <f t="shared" si="1"/>
        <v>275</v>
      </c>
      <c r="N26" s="53">
        <f t="shared" si="2"/>
        <v>23713</v>
      </c>
      <c r="O26" s="53">
        <f t="shared" si="3"/>
        <v>427</v>
      </c>
      <c r="P26" s="53">
        <f t="shared" si="4"/>
        <v>22995</v>
      </c>
      <c r="Q26" s="53">
        <f t="shared" si="5"/>
        <v>336</v>
      </c>
      <c r="R26" s="53">
        <f t="shared" si="8"/>
        <v>12460</v>
      </c>
      <c r="S26" s="53">
        <f t="shared" si="6"/>
        <v>31949</v>
      </c>
      <c r="T26" s="53">
        <f t="shared" si="9"/>
        <v>8923</v>
      </c>
      <c r="U26" s="53">
        <f t="shared" si="7"/>
        <v>3498</v>
      </c>
    </row>
    <row r="27" spans="1:21" hidden="1">
      <c r="A27" s="64">
        <v>44985</v>
      </c>
      <c r="B27" s="65">
        <v>276825</v>
      </c>
      <c r="C27" s="65">
        <v>138716</v>
      </c>
      <c r="D27" s="65">
        <v>6735568</v>
      </c>
      <c r="E27" s="65">
        <v>218013</v>
      </c>
      <c r="F27" s="65">
        <v>5042791</v>
      </c>
      <c r="G27" s="66">
        <v>633914</v>
      </c>
      <c r="H27" s="65">
        <v>4076252</v>
      </c>
      <c r="I27" s="65">
        <v>2218623</v>
      </c>
      <c r="J27" s="65">
        <v>4728035</v>
      </c>
      <c r="K27" s="65">
        <v>11526881</v>
      </c>
      <c r="L27" s="53">
        <f t="shared" si="0"/>
        <v>15385</v>
      </c>
      <c r="M27" s="53">
        <f t="shared" si="1"/>
        <v>278</v>
      </c>
      <c r="N27" s="53">
        <f t="shared" si="2"/>
        <v>23865</v>
      </c>
      <c r="O27" s="53">
        <f t="shared" si="3"/>
        <v>427</v>
      </c>
      <c r="P27" s="53">
        <f t="shared" si="4"/>
        <v>23391</v>
      </c>
      <c r="Q27" s="53">
        <f t="shared" si="5"/>
        <v>339</v>
      </c>
      <c r="R27" s="53">
        <f t="shared" si="8"/>
        <v>77240</v>
      </c>
      <c r="S27" s="53">
        <f t="shared" si="6"/>
        <v>31949</v>
      </c>
      <c r="T27" s="53">
        <f t="shared" si="9"/>
        <v>9127</v>
      </c>
      <c r="U27" s="53">
        <f t="shared" si="7"/>
        <v>3514</v>
      </c>
    </row>
    <row r="28" spans="1:21" hidden="1">
      <c r="A28" s="64">
        <v>44987</v>
      </c>
      <c r="B28" s="65">
        <v>277531</v>
      </c>
      <c r="C28" s="65">
        <v>138718</v>
      </c>
      <c r="D28" s="65">
        <v>6736364</v>
      </c>
      <c r="E28" s="65">
        <v>218015</v>
      </c>
      <c r="F28" s="65">
        <v>5043252</v>
      </c>
      <c r="G28" s="66">
        <v>633925</v>
      </c>
      <c r="H28" s="65">
        <v>4076515</v>
      </c>
      <c r="I28" s="65">
        <v>2218623</v>
      </c>
      <c r="J28" s="65">
        <v>4728035</v>
      </c>
      <c r="K28" s="65">
        <v>11526901</v>
      </c>
      <c r="L28" s="53">
        <f t="shared" si="0"/>
        <v>16091</v>
      </c>
      <c r="M28" s="53">
        <f t="shared" si="1"/>
        <v>280</v>
      </c>
      <c r="N28" s="53">
        <f t="shared" si="2"/>
        <v>24661</v>
      </c>
      <c r="O28" s="53">
        <f t="shared" si="3"/>
        <v>429</v>
      </c>
      <c r="P28" s="53">
        <f t="shared" si="4"/>
        <v>23852</v>
      </c>
      <c r="Q28" s="53">
        <f t="shared" si="5"/>
        <v>350</v>
      </c>
      <c r="R28" s="53">
        <f t="shared" si="8"/>
        <v>77503</v>
      </c>
      <c r="S28" s="53">
        <f t="shared" si="6"/>
        <v>31949</v>
      </c>
      <c r="T28" s="53">
        <f t="shared" si="9"/>
        <v>9127</v>
      </c>
      <c r="U28" s="53">
        <f t="shared" si="7"/>
        <v>3534</v>
      </c>
    </row>
    <row r="29" spans="1:21">
      <c r="A29" s="64" t="s">
        <v>110</v>
      </c>
      <c r="B29" s="65">
        <v>277531</v>
      </c>
      <c r="C29" s="65">
        <v>138718</v>
      </c>
      <c r="D29" s="65">
        <v>6736947</v>
      </c>
      <c r="E29" s="65">
        <v>218018</v>
      </c>
      <c r="F29" s="65">
        <v>5043626</v>
      </c>
      <c r="G29" s="66">
        <v>633945</v>
      </c>
      <c r="H29" s="65">
        <v>4012152</v>
      </c>
      <c r="I29" s="65">
        <v>2227187</v>
      </c>
      <c r="J29" s="65">
        <v>4728035</v>
      </c>
      <c r="K29" s="65">
        <v>11526930</v>
      </c>
      <c r="L29" s="53">
        <f t="shared" si="0"/>
        <v>16091</v>
      </c>
      <c r="M29" s="53">
        <f t="shared" si="1"/>
        <v>280</v>
      </c>
      <c r="N29" s="53">
        <f t="shared" si="2"/>
        <v>25244</v>
      </c>
      <c r="O29" s="53">
        <f t="shared" si="3"/>
        <v>432</v>
      </c>
      <c r="P29" s="53">
        <f t="shared" si="4"/>
        <v>24226</v>
      </c>
      <c r="Q29" s="53">
        <f t="shared" si="5"/>
        <v>370</v>
      </c>
      <c r="R29" s="53">
        <f t="shared" si="8"/>
        <v>13140</v>
      </c>
      <c r="S29" s="53">
        <f t="shared" si="6"/>
        <v>40513</v>
      </c>
      <c r="T29" s="53">
        <f t="shared" si="9"/>
        <v>9127</v>
      </c>
      <c r="U29" s="53">
        <f t="shared" si="7"/>
        <v>3563</v>
      </c>
    </row>
    <row r="30" spans="1:21" hidden="1">
      <c r="A30" s="64">
        <v>44992</v>
      </c>
      <c r="B30" s="65">
        <v>277531</v>
      </c>
      <c r="C30" s="65">
        <v>138718</v>
      </c>
      <c r="D30" s="65">
        <v>6737394</v>
      </c>
      <c r="E30" s="65">
        <v>218018</v>
      </c>
      <c r="F30" s="65">
        <v>5044204</v>
      </c>
      <c r="G30" s="66">
        <v>633947</v>
      </c>
      <c r="H30" s="65">
        <v>4077128</v>
      </c>
      <c r="I30" s="65">
        <v>2227187</v>
      </c>
      <c r="J30" s="65">
        <v>4728182</v>
      </c>
      <c r="K30" s="65">
        <v>11526950</v>
      </c>
      <c r="L30" s="53">
        <f t="shared" si="0"/>
        <v>16091</v>
      </c>
      <c r="M30" s="53">
        <f t="shared" si="1"/>
        <v>280</v>
      </c>
      <c r="N30" s="53">
        <f t="shared" si="2"/>
        <v>25691</v>
      </c>
      <c r="O30" s="53">
        <f t="shared" si="3"/>
        <v>432</v>
      </c>
      <c r="P30" s="53">
        <f t="shared" si="4"/>
        <v>24804</v>
      </c>
      <c r="Q30" s="53">
        <f t="shared" si="5"/>
        <v>372</v>
      </c>
      <c r="R30" s="53">
        <f t="shared" si="8"/>
        <v>78116</v>
      </c>
      <c r="S30" s="53">
        <f t="shared" si="6"/>
        <v>40513</v>
      </c>
      <c r="T30" s="53">
        <f t="shared" si="9"/>
        <v>9274</v>
      </c>
      <c r="U30" s="53">
        <f t="shared" si="7"/>
        <v>3583</v>
      </c>
    </row>
    <row r="31" spans="1:21" hidden="1">
      <c r="A31" s="64">
        <v>44994</v>
      </c>
      <c r="B31" s="65">
        <v>278494</v>
      </c>
      <c r="C31" s="65">
        <v>138718</v>
      </c>
      <c r="D31" s="65">
        <v>6738013</v>
      </c>
      <c r="E31" s="65">
        <v>218021</v>
      </c>
      <c r="F31" s="65">
        <v>5044439</v>
      </c>
      <c r="G31" s="66">
        <v>633949</v>
      </c>
      <c r="H31" s="65">
        <v>4077397</v>
      </c>
      <c r="I31" s="65">
        <v>2227187</v>
      </c>
      <c r="J31" s="65">
        <v>4728182</v>
      </c>
      <c r="K31" s="65">
        <v>11526958</v>
      </c>
      <c r="L31" s="53">
        <f t="shared" si="0"/>
        <v>17054</v>
      </c>
      <c r="M31" s="53">
        <f t="shared" si="1"/>
        <v>280</v>
      </c>
      <c r="N31" s="53">
        <f t="shared" si="2"/>
        <v>26310</v>
      </c>
      <c r="O31" s="53">
        <f t="shared" si="3"/>
        <v>435</v>
      </c>
      <c r="P31" s="53">
        <f t="shared" si="4"/>
        <v>25039</v>
      </c>
      <c r="Q31" s="53">
        <f t="shared" si="5"/>
        <v>374</v>
      </c>
      <c r="R31" s="53">
        <f t="shared" si="8"/>
        <v>78385</v>
      </c>
      <c r="S31" s="53">
        <f t="shared" si="6"/>
        <v>40513</v>
      </c>
      <c r="T31" s="53">
        <f t="shared" si="9"/>
        <v>9274</v>
      </c>
      <c r="U31" s="53">
        <f t="shared" si="7"/>
        <v>3591</v>
      </c>
    </row>
    <row r="32" spans="1:21">
      <c r="A32" s="64" t="s">
        <v>111</v>
      </c>
      <c r="B32" s="65">
        <v>279661</v>
      </c>
      <c r="C32" s="65">
        <v>138720</v>
      </c>
      <c r="D32" s="65">
        <v>6739067</v>
      </c>
      <c r="E32" s="65">
        <v>218023</v>
      </c>
      <c r="F32" s="65">
        <v>5045192</v>
      </c>
      <c r="G32" s="66">
        <v>633955</v>
      </c>
      <c r="H32" s="65">
        <v>4013017</v>
      </c>
      <c r="I32" s="65">
        <v>2234996</v>
      </c>
      <c r="J32" s="65">
        <v>4728304</v>
      </c>
      <c r="K32" s="65">
        <v>11527037</v>
      </c>
      <c r="L32" s="53">
        <f t="shared" si="0"/>
        <v>18221</v>
      </c>
      <c r="M32" s="53">
        <f t="shared" si="1"/>
        <v>282</v>
      </c>
      <c r="N32" s="53">
        <f t="shared" si="2"/>
        <v>27364</v>
      </c>
      <c r="O32" s="53">
        <f t="shared" si="3"/>
        <v>437</v>
      </c>
      <c r="P32" s="53">
        <f t="shared" si="4"/>
        <v>25792</v>
      </c>
      <c r="Q32" s="53">
        <f t="shared" si="5"/>
        <v>380</v>
      </c>
      <c r="R32" s="53">
        <f t="shared" si="8"/>
        <v>14005</v>
      </c>
      <c r="S32" s="53">
        <f t="shared" si="6"/>
        <v>48322</v>
      </c>
      <c r="T32" s="53">
        <f t="shared" si="9"/>
        <v>9396</v>
      </c>
      <c r="U32" s="53">
        <f t="shared" si="7"/>
        <v>3670</v>
      </c>
    </row>
    <row r="33" spans="1:21" hidden="1">
      <c r="A33" s="64">
        <v>44999</v>
      </c>
      <c r="B33" s="65">
        <v>279661</v>
      </c>
      <c r="C33" s="65">
        <v>138720</v>
      </c>
      <c r="D33" s="65">
        <v>6739669</v>
      </c>
      <c r="E33" s="65">
        <v>218024</v>
      </c>
      <c r="F33" s="65">
        <v>5045192</v>
      </c>
      <c r="G33" s="66">
        <v>633965</v>
      </c>
      <c r="H33" s="65">
        <v>4078137</v>
      </c>
      <c r="I33" s="65">
        <v>2234996</v>
      </c>
      <c r="J33" s="65">
        <v>4728304</v>
      </c>
      <c r="K33" s="65">
        <v>11527054</v>
      </c>
      <c r="L33" s="53">
        <f t="shared" si="0"/>
        <v>18221</v>
      </c>
      <c r="M33" s="53">
        <f t="shared" si="1"/>
        <v>282</v>
      </c>
      <c r="N33" s="53">
        <f t="shared" si="2"/>
        <v>27966</v>
      </c>
      <c r="O33" s="53">
        <f t="shared" si="3"/>
        <v>438</v>
      </c>
      <c r="P33" s="53">
        <f t="shared" si="4"/>
        <v>25792</v>
      </c>
      <c r="Q33" s="53">
        <f t="shared" si="5"/>
        <v>390</v>
      </c>
      <c r="R33" s="53">
        <f t="shared" si="8"/>
        <v>79125</v>
      </c>
      <c r="S33" s="53">
        <f t="shared" si="6"/>
        <v>48322</v>
      </c>
      <c r="T33" s="53">
        <f t="shared" si="9"/>
        <v>9396</v>
      </c>
      <c r="U33" s="53">
        <f t="shared" si="7"/>
        <v>3687</v>
      </c>
    </row>
    <row r="34" spans="1:21" hidden="1">
      <c r="A34" s="64">
        <v>45001</v>
      </c>
      <c r="B34" s="65">
        <v>280790</v>
      </c>
      <c r="C34" s="65">
        <v>138721</v>
      </c>
      <c r="D34" s="65">
        <v>6740404</v>
      </c>
      <c r="E34" s="65">
        <v>218026</v>
      </c>
      <c r="F34" s="65">
        <v>5045192</v>
      </c>
      <c r="G34" s="66">
        <v>633975</v>
      </c>
      <c r="H34" s="65">
        <v>4078480</v>
      </c>
      <c r="I34" s="65">
        <v>2234996</v>
      </c>
      <c r="J34" s="65">
        <v>4728304</v>
      </c>
      <c r="K34" s="65">
        <v>11527099</v>
      </c>
      <c r="L34" s="53">
        <f t="shared" si="0"/>
        <v>19350</v>
      </c>
      <c r="M34" s="53">
        <f t="shared" si="1"/>
        <v>283</v>
      </c>
      <c r="N34" s="53">
        <f t="shared" si="2"/>
        <v>28701</v>
      </c>
      <c r="O34" s="53">
        <f t="shared" si="3"/>
        <v>440</v>
      </c>
      <c r="P34" s="53">
        <f t="shared" si="4"/>
        <v>25792</v>
      </c>
      <c r="Q34" s="53">
        <f t="shared" si="5"/>
        <v>400</v>
      </c>
      <c r="R34" s="53">
        <f t="shared" si="8"/>
        <v>79468</v>
      </c>
      <c r="S34" s="53">
        <f t="shared" si="6"/>
        <v>48322</v>
      </c>
      <c r="T34" s="53">
        <f t="shared" si="9"/>
        <v>9396</v>
      </c>
      <c r="U34" s="53">
        <f t="shared" si="7"/>
        <v>3732</v>
      </c>
    </row>
    <row r="35" spans="1:21">
      <c r="A35" s="64" t="s">
        <v>112</v>
      </c>
      <c r="B35" s="65">
        <v>280790</v>
      </c>
      <c r="C35" s="65">
        <v>138721</v>
      </c>
      <c r="D35" s="65">
        <v>6741354</v>
      </c>
      <c r="E35" s="65">
        <v>218027</v>
      </c>
      <c r="F35" s="65">
        <v>5045192</v>
      </c>
      <c r="G35" s="66">
        <v>633992</v>
      </c>
      <c r="H35" s="65">
        <v>4014027</v>
      </c>
      <c r="I35" s="65">
        <v>2234996</v>
      </c>
      <c r="J35" s="65">
        <v>4728304</v>
      </c>
      <c r="K35" s="65">
        <v>11527139</v>
      </c>
      <c r="L35" s="53">
        <f t="shared" si="0"/>
        <v>19350</v>
      </c>
      <c r="M35" s="53">
        <f t="shared" si="1"/>
        <v>283</v>
      </c>
      <c r="N35" s="53">
        <f t="shared" si="2"/>
        <v>29651</v>
      </c>
      <c r="O35" s="53">
        <f t="shared" si="3"/>
        <v>441</v>
      </c>
      <c r="P35" s="53">
        <f t="shared" si="4"/>
        <v>25792</v>
      </c>
      <c r="Q35" s="53">
        <f t="shared" si="5"/>
        <v>417</v>
      </c>
      <c r="R35" s="53">
        <f t="shared" si="8"/>
        <v>15015</v>
      </c>
      <c r="S35" s="53">
        <f t="shared" si="6"/>
        <v>48322</v>
      </c>
      <c r="T35" s="53">
        <f t="shared" si="9"/>
        <v>9396</v>
      </c>
      <c r="U35" s="53">
        <f t="shared" si="7"/>
        <v>3772</v>
      </c>
    </row>
    <row r="36" spans="1:21" hidden="1">
      <c r="A36" s="64">
        <v>45007</v>
      </c>
      <c r="B36" s="65">
        <v>280790</v>
      </c>
      <c r="C36" s="65">
        <v>138721</v>
      </c>
      <c r="D36" s="65">
        <v>6742061</v>
      </c>
      <c r="E36" s="65">
        <v>218030</v>
      </c>
      <c r="F36" s="65">
        <v>5047040</v>
      </c>
      <c r="G36" s="66">
        <v>633993</v>
      </c>
      <c r="H36" s="65">
        <v>4079237</v>
      </c>
      <c r="I36" s="65">
        <v>2234996</v>
      </c>
      <c r="J36" s="65">
        <v>4728482</v>
      </c>
      <c r="K36" s="65">
        <v>11527157</v>
      </c>
      <c r="L36" s="53">
        <f t="shared" si="0"/>
        <v>19350</v>
      </c>
      <c r="M36" s="53">
        <f t="shared" si="1"/>
        <v>283</v>
      </c>
      <c r="N36" s="53">
        <f t="shared" si="2"/>
        <v>30358</v>
      </c>
      <c r="O36" s="53">
        <f t="shared" si="3"/>
        <v>444</v>
      </c>
      <c r="P36" s="53">
        <f t="shared" si="4"/>
        <v>27640</v>
      </c>
      <c r="Q36" s="53">
        <f t="shared" si="5"/>
        <v>418</v>
      </c>
      <c r="R36" s="53">
        <f t="shared" si="8"/>
        <v>80225</v>
      </c>
      <c r="S36" s="53">
        <f t="shared" si="6"/>
        <v>48322</v>
      </c>
      <c r="T36" s="53">
        <f t="shared" si="9"/>
        <v>9574</v>
      </c>
      <c r="U36" s="53">
        <f t="shared" si="7"/>
        <v>3790</v>
      </c>
    </row>
    <row r="37" spans="1:21" hidden="1">
      <c r="A37" s="64">
        <v>45008</v>
      </c>
      <c r="B37" s="65">
        <v>280790</v>
      </c>
      <c r="C37" s="65">
        <v>138721</v>
      </c>
      <c r="D37" s="65">
        <v>6742814</v>
      </c>
      <c r="E37" s="65">
        <v>218033</v>
      </c>
      <c r="F37" s="65">
        <v>5047040</v>
      </c>
      <c r="G37" s="66">
        <v>634021</v>
      </c>
      <c r="H37" s="65">
        <v>4079501</v>
      </c>
      <c r="I37" s="65">
        <v>2234996</v>
      </c>
      <c r="J37" s="65">
        <v>4728482</v>
      </c>
      <c r="K37" s="65">
        <v>11527187</v>
      </c>
      <c r="L37" s="53">
        <f t="shared" si="0"/>
        <v>19350</v>
      </c>
      <c r="M37" s="53">
        <f t="shared" si="1"/>
        <v>283</v>
      </c>
      <c r="N37" s="53">
        <f t="shared" si="2"/>
        <v>31111</v>
      </c>
      <c r="O37" s="53">
        <f t="shared" si="3"/>
        <v>447</v>
      </c>
      <c r="P37" s="53">
        <f t="shared" si="4"/>
        <v>27640</v>
      </c>
      <c r="Q37" s="53">
        <f t="shared" si="5"/>
        <v>446</v>
      </c>
      <c r="R37" s="53">
        <f t="shared" si="8"/>
        <v>80489</v>
      </c>
      <c r="S37" s="53">
        <f t="shared" si="6"/>
        <v>48322</v>
      </c>
      <c r="T37" s="53">
        <f t="shared" si="9"/>
        <v>9574</v>
      </c>
      <c r="U37" s="53">
        <f t="shared" si="7"/>
        <v>3820</v>
      </c>
    </row>
    <row r="38" spans="1:21">
      <c r="A38" s="64" t="s">
        <v>113</v>
      </c>
      <c r="B38" s="65">
        <v>280790</v>
      </c>
      <c r="C38" s="65">
        <v>138723</v>
      </c>
      <c r="D38" s="65">
        <v>6744033</v>
      </c>
      <c r="E38" s="65">
        <v>218033</v>
      </c>
      <c r="F38" s="65">
        <v>5047040</v>
      </c>
      <c r="G38" s="66">
        <v>634073</v>
      </c>
      <c r="H38" s="65">
        <v>4015029</v>
      </c>
      <c r="I38" s="65">
        <v>2255812</v>
      </c>
      <c r="J38" s="65">
        <v>4728632</v>
      </c>
      <c r="K38" s="65">
        <v>11527210</v>
      </c>
      <c r="L38" s="53">
        <f t="shared" si="0"/>
        <v>19350</v>
      </c>
      <c r="M38" s="53">
        <f t="shared" si="1"/>
        <v>285</v>
      </c>
      <c r="N38" s="53">
        <f t="shared" si="2"/>
        <v>32330</v>
      </c>
      <c r="O38" s="53">
        <f t="shared" si="3"/>
        <v>447</v>
      </c>
      <c r="P38" s="53">
        <f t="shared" si="4"/>
        <v>27640</v>
      </c>
      <c r="Q38" s="53">
        <f t="shared" si="5"/>
        <v>498</v>
      </c>
      <c r="R38" s="53">
        <f t="shared" si="8"/>
        <v>16017</v>
      </c>
      <c r="S38" s="53">
        <f t="shared" si="6"/>
        <v>69138</v>
      </c>
      <c r="T38" s="53">
        <f t="shared" si="9"/>
        <v>9724</v>
      </c>
      <c r="U38" s="53">
        <f t="shared" si="7"/>
        <v>3843</v>
      </c>
    </row>
    <row r="39" spans="1:21" hidden="1">
      <c r="A39" s="64">
        <v>45014</v>
      </c>
      <c r="B39" s="65">
        <v>280790</v>
      </c>
      <c r="C39" s="65">
        <v>138725</v>
      </c>
      <c r="D39" s="65">
        <v>6745016</v>
      </c>
      <c r="E39" s="65">
        <v>218024</v>
      </c>
      <c r="F39" s="65">
        <v>5049268</v>
      </c>
      <c r="G39" s="66">
        <v>634075</v>
      </c>
      <c r="H39" s="65">
        <v>4080562</v>
      </c>
      <c r="I39" s="65">
        <v>2255812</v>
      </c>
      <c r="J39" s="65">
        <v>4728632</v>
      </c>
      <c r="K39" s="65">
        <v>11527236</v>
      </c>
      <c r="L39" s="53">
        <f t="shared" si="0"/>
        <v>19350</v>
      </c>
      <c r="M39" s="53">
        <f t="shared" si="1"/>
        <v>287</v>
      </c>
      <c r="N39" s="53">
        <f t="shared" si="2"/>
        <v>33313</v>
      </c>
      <c r="O39" s="53">
        <f t="shared" si="3"/>
        <v>438</v>
      </c>
      <c r="P39" s="53">
        <f t="shared" si="4"/>
        <v>29868</v>
      </c>
      <c r="Q39" s="53">
        <f t="shared" si="5"/>
        <v>500</v>
      </c>
      <c r="R39" s="53">
        <f t="shared" si="8"/>
        <v>81550</v>
      </c>
      <c r="S39" s="53">
        <f t="shared" si="6"/>
        <v>69138</v>
      </c>
      <c r="T39" s="53">
        <f t="shared" si="9"/>
        <v>9724</v>
      </c>
      <c r="U39" s="53">
        <f t="shared" si="7"/>
        <v>3869</v>
      </c>
    </row>
    <row r="40" spans="1:21">
      <c r="A40" s="64" t="s">
        <v>114</v>
      </c>
      <c r="B40" s="65">
        <v>283345</v>
      </c>
      <c r="C40" s="65">
        <v>138725</v>
      </c>
      <c r="D40" s="65">
        <v>6746118</v>
      </c>
      <c r="E40" s="65">
        <v>218035</v>
      </c>
      <c r="F40" s="65">
        <v>5049268</v>
      </c>
      <c r="G40" s="66">
        <v>634078</v>
      </c>
      <c r="H40" s="65">
        <v>4016464</v>
      </c>
      <c r="I40" s="65">
        <v>2255812</v>
      </c>
      <c r="J40" s="65">
        <v>4728632</v>
      </c>
      <c r="K40" s="65">
        <v>11527285</v>
      </c>
      <c r="L40" s="53">
        <f t="shared" si="0"/>
        <v>21905</v>
      </c>
      <c r="M40" s="53">
        <f t="shared" si="1"/>
        <v>287</v>
      </c>
      <c r="N40" s="53">
        <f t="shared" si="2"/>
        <v>34415</v>
      </c>
      <c r="O40" s="53">
        <f t="shared" si="3"/>
        <v>449</v>
      </c>
      <c r="P40" s="53">
        <f t="shared" si="4"/>
        <v>29868</v>
      </c>
      <c r="Q40" s="53">
        <f t="shared" si="5"/>
        <v>503</v>
      </c>
      <c r="R40" s="53">
        <f t="shared" si="8"/>
        <v>17452</v>
      </c>
      <c r="S40" s="53">
        <f t="shared" si="6"/>
        <v>69138</v>
      </c>
      <c r="T40" s="53">
        <f t="shared" si="9"/>
        <v>9724</v>
      </c>
      <c r="U40" s="53">
        <f t="shared" si="7"/>
        <v>3918</v>
      </c>
    </row>
    <row r="41" spans="1:21" hidden="1">
      <c r="A41" s="64">
        <v>45019</v>
      </c>
      <c r="B41" s="65">
        <v>283345</v>
      </c>
      <c r="C41" s="65">
        <v>138725</v>
      </c>
      <c r="D41" s="65">
        <v>6747474</v>
      </c>
      <c r="E41" s="65">
        <v>218037</v>
      </c>
      <c r="F41" s="65">
        <v>5049268</v>
      </c>
      <c r="G41" s="66">
        <v>634078</v>
      </c>
      <c r="H41" s="65">
        <v>4081818</v>
      </c>
      <c r="I41" s="65">
        <v>2255812</v>
      </c>
      <c r="J41" s="65">
        <v>4728632</v>
      </c>
      <c r="K41" s="65">
        <v>11527326</v>
      </c>
      <c r="L41" s="53">
        <f t="shared" si="0"/>
        <v>21905</v>
      </c>
      <c r="M41" s="53">
        <f t="shared" si="1"/>
        <v>287</v>
      </c>
      <c r="N41" s="53">
        <f t="shared" si="2"/>
        <v>35771</v>
      </c>
      <c r="O41" s="53">
        <f t="shared" si="3"/>
        <v>451</v>
      </c>
      <c r="P41" s="53">
        <f t="shared" si="4"/>
        <v>29868</v>
      </c>
      <c r="Q41" s="53">
        <f t="shared" si="5"/>
        <v>503</v>
      </c>
      <c r="R41" s="53">
        <f t="shared" si="8"/>
        <v>82806</v>
      </c>
      <c r="S41" s="53">
        <f t="shared" si="6"/>
        <v>69138</v>
      </c>
      <c r="T41" s="53">
        <f t="shared" si="9"/>
        <v>9724</v>
      </c>
      <c r="U41" s="53">
        <f t="shared" si="7"/>
        <v>3959</v>
      </c>
    </row>
    <row r="42" spans="1:21">
      <c r="A42" s="64" t="s">
        <v>115</v>
      </c>
      <c r="B42" s="65">
        <v>283345</v>
      </c>
      <c r="C42" s="65">
        <v>138726</v>
      </c>
      <c r="D42" s="65">
        <v>6751309</v>
      </c>
      <c r="E42" s="65">
        <v>218037</v>
      </c>
      <c r="F42" s="65">
        <v>5052337</v>
      </c>
      <c r="G42" s="66">
        <v>634098</v>
      </c>
      <c r="H42" s="65">
        <v>4018415</v>
      </c>
      <c r="I42" s="65">
        <v>2298689</v>
      </c>
      <c r="J42" s="65">
        <v>4728967</v>
      </c>
      <c r="K42" s="65">
        <v>11527745</v>
      </c>
      <c r="L42" s="53">
        <f t="shared" si="0"/>
        <v>21905</v>
      </c>
      <c r="M42" s="53">
        <f t="shared" si="1"/>
        <v>288</v>
      </c>
      <c r="N42" s="53">
        <f t="shared" si="2"/>
        <v>39606</v>
      </c>
      <c r="O42" s="53">
        <f t="shared" si="3"/>
        <v>451</v>
      </c>
      <c r="P42" s="53">
        <f t="shared" si="4"/>
        <v>32937</v>
      </c>
      <c r="Q42" s="53">
        <f t="shared" si="5"/>
        <v>523</v>
      </c>
      <c r="R42" s="53">
        <f t="shared" si="8"/>
        <v>19403</v>
      </c>
      <c r="S42" s="53">
        <f t="shared" si="6"/>
        <v>112015</v>
      </c>
      <c r="T42" s="53">
        <f t="shared" si="9"/>
        <v>10059</v>
      </c>
      <c r="U42" s="53">
        <f t="shared" si="7"/>
        <v>4378</v>
      </c>
    </row>
    <row r="43" spans="1:21" hidden="1">
      <c r="A43" s="64">
        <v>45027</v>
      </c>
      <c r="B43" s="65">
        <v>283345</v>
      </c>
      <c r="C43" s="65">
        <v>138726</v>
      </c>
      <c r="D43" s="65">
        <v>6752606</v>
      </c>
      <c r="E43" s="65">
        <v>218037</v>
      </c>
      <c r="F43" s="65">
        <v>5052337</v>
      </c>
      <c r="G43" s="66">
        <v>634101</v>
      </c>
      <c r="H43" s="65">
        <v>4084030</v>
      </c>
      <c r="I43" s="65">
        <v>2298689</v>
      </c>
      <c r="J43" s="65">
        <v>4728967</v>
      </c>
      <c r="K43" s="65">
        <v>11528042</v>
      </c>
      <c r="L43" s="53">
        <f t="shared" si="0"/>
        <v>21905</v>
      </c>
      <c r="M43" s="53">
        <f t="shared" si="1"/>
        <v>288</v>
      </c>
      <c r="N43" s="53">
        <f t="shared" si="2"/>
        <v>40903</v>
      </c>
      <c r="O43" s="53">
        <f t="shared" si="3"/>
        <v>451</v>
      </c>
      <c r="P43" s="53">
        <f t="shared" si="4"/>
        <v>32937</v>
      </c>
      <c r="Q43" s="53">
        <f t="shared" si="5"/>
        <v>526</v>
      </c>
      <c r="R43" s="53">
        <f t="shared" si="8"/>
        <v>85018</v>
      </c>
      <c r="S43" s="53">
        <f t="shared" si="6"/>
        <v>112015</v>
      </c>
      <c r="T43" s="53">
        <f t="shared" si="9"/>
        <v>10059</v>
      </c>
      <c r="U43" s="53">
        <f t="shared" si="7"/>
        <v>4675</v>
      </c>
    </row>
    <row r="44" spans="1:21">
      <c r="A44" s="64" t="s">
        <v>116</v>
      </c>
      <c r="B44" s="65">
        <v>284632</v>
      </c>
      <c r="C44" s="65">
        <v>138726</v>
      </c>
      <c r="D44" s="65">
        <v>6754593</v>
      </c>
      <c r="E44" s="65">
        <v>218037</v>
      </c>
      <c r="F44" s="65">
        <v>5056911</v>
      </c>
      <c r="G44" s="66">
        <v>634121</v>
      </c>
      <c r="H44" s="65">
        <v>4020076</v>
      </c>
      <c r="I44" s="65">
        <v>2298689</v>
      </c>
      <c r="J44" s="65">
        <v>4728967</v>
      </c>
      <c r="K44" s="65">
        <v>11528800</v>
      </c>
      <c r="L44" s="53">
        <f t="shared" si="0"/>
        <v>23192</v>
      </c>
      <c r="M44" s="53">
        <f t="shared" si="1"/>
        <v>288</v>
      </c>
      <c r="N44" s="53">
        <f t="shared" si="2"/>
        <v>42890</v>
      </c>
      <c r="O44" s="53">
        <f t="shared" si="3"/>
        <v>451</v>
      </c>
      <c r="P44" s="53">
        <f t="shared" si="4"/>
        <v>37511</v>
      </c>
      <c r="Q44" s="53">
        <f t="shared" si="5"/>
        <v>546</v>
      </c>
      <c r="R44" s="53">
        <f t="shared" si="8"/>
        <v>21064</v>
      </c>
      <c r="S44" s="53">
        <f t="shared" si="6"/>
        <v>112015</v>
      </c>
      <c r="T44" s="53">
        <f t="shared" si="9"/>
        <v>10059</v>
      </c>
      <c r="U44" s="53">
        <f t="shared" si="7"/>
        <v>5433</v>
      </c>
    </row>
    <row r="45" spans="1:21" hidden="1">
      <c r="A45" s="64">
        <v>45035</v>
      </c>
      <c r="B45" s="65">
        <v>284632</v>
      </c>
      <c r="C45" s="65">
        <v>138726</v>
      </c>
      <c r="D45" s="65">
        <v>6759847</v>
      </c>
      <c r="E45" s="65">
        <v>218048</v>
      </c>
      <c r="F45" s="65">
        <v>5062060</v>
      </c>
      <c r="G45" s="66">
        <v>634174</v>
      </c>
      <c r="H45" s="65">
        <v>4086620</v>
      </c>
      <c r="I45" s="65">
        <v>2314707</v>
      </c>
      <c r="J45" s="65">
        <v>4729402</v>
      </c>
      <c r="K45" s="65">
        <v>11533625</v>
      </c>
      <c r="L45" s="53">
        <f t="shared" si="0"/>
        <v>23192</v>
      </c>
      <c r="M45" s="53">
        <f t="shared" si="1"/>
        <v>288</v>
      </c>
      <c r="N45" s="53">
        <f t="shared" si="2"/>
        <v>48144</v>
      </c>
      <c r="O45" s="53">
        <f t="shared" si="3"/>
        <v>462</v>
      </c>
      <c r="P45" s="53">
        <f t="shared" si="4"/>
        <v>42660</v>
      </c>
      <c r="Q45" s="53">
        <f t="shared" si="5"/>
        <v>599</v>
      </c>
      <c r="R45" s="53">
        <f t="shared" si="8"/>
        <v>87608</v>
      </c>
      <c r="S45" s="53">
        <f t="shared" si="6"/>
        <v>128033</v>
      </c>
      <c r="T45" s="53">
        <f t="shared" si="9"/>
        <v>10494</v>
      </c>
      <c r="U45" s="53">
        <f t="shared" si="7"/>
        <v>10258</v>
      </c>
    </row>
    <row r="46" spans="1:21">
      <c r="A46" s="64" t="s">
        <v>117</v>
      </c>
      <c r="B46" s="65">
        <v>285740</v>
      </c>
      <c r="C46" s="65">
        <v>138726</v>
      </c>
      <c r="D46" s="65">
        <v>6762130</v>
      </c>
      <c r="E46" s="65">
        <v>218065</v>
      </c>
      <c r="F46" s="65">
        <v>5062060</v>
      </c>
      <c r="G46" s="66">
        <v>634243</v>
      </c>
      <c r="H46" s="65">
        <v>4022830</v>
      </c>
      <c r="I46" s="65">
        <v>2314707</v>
      </c>
      <c r="J46" s="65">
        <v>4729402</v>
      </c>
      <c r="K46" s="65">
        <v>11538248</v>
      </c>
      <c r="L46" s="53">
        <f t="shared" si="0"/>
        <v>24300</v>
      </c>
      <c r="M46" s="53">
        <f t="shared" si="1"/>
        <v>288</v>
      </c>
      <c r="N46" s="53">
        <f t="shared" si="2"/>
        <v>50427</v>
      </c>
      <c r="O46" s="53">
        <f t="shared" si="3"/>
        <v>479</v>
      </c>
      <c r="P46" s="53">
        <f t="shared" si="4"/>
        <v>42660</v>
      </c>
      <c r="Q46" s="53">
        <f t="shared" si="5"/>
        <v>668</v>
      </c>
      <c r="R46" s="53">
        <f t="shared" si="8"/>
        <v>23818</v>
      </c>
      <c r="S46" s="53">
        <f t="shared" si="6"/>
        <v>128033</v>
      </c>
      <c r="T46" s="53">
        <f t="shared" si="9"/>
        <v>10494</v>
      </c>
      <c r="U46" s="53">
        <f t="shared" si="7"/>
        <v>14881</v>
      </c>
    </row>
    <row r="47" spans="1:21" hidden="1">
      <c r="A47" s="64">
        <v>45040</v>
      </c>
      <c r="B47" s="65">
        <v>285740</v>
      </c>
      <c r="C47" s="65">
        <v>138726</v>
      </c>
      <c r="D47" s="65">
        <v>6762130</v>
      </c>
      <c r="E47" s="65">
        <v>218065</v>
      </c>
      <c r="F47" s="65">
        <v>5062060</v>
      </c>
      <c r="G47" s="66">
        <v>634243</v>
      </c>
      <c r="H47" s="65">
        <v>4087486</v>
      </c>
      <c r="I47" s="65">
        <v>2314707</v>
      </c>
      <c r="J47" s="65">
        <v>4729402</v>
      </c>
      <c r="K47" s="65">
        <v>11538248</v>
      </c>
      <c r="L47" s="53">
        <f t="shared" si="0"/>
        <v>24300</v>
      </c>
      <c r="M47" s="53">
        <f t="shared" si="1"/>
        <v>288</v>
      </c>
      <c r="N47" s="53">
        <f t="shared" si="2"/>
        <v>50427</v>
      </c>
      <c r="O47" s="53">
        <f t="shared" si="3"/>
        <v>479</v>
      </c>
      <c r="P47" s="53">
        <f t="shared" si="4"/>
        <v>42660</v>
      </c>
      <c r="Q47" s="53">
        <f t="shared" si="5"/>
        <v>668</v>
      </c>
      <c r="R47" s="53">
        <f t="shared" si="8"/>
        <v>88474</v>
      </c>
      <c r="S47" s="53">
        <f t="shared" si="6"/>
        <v>128033</v>
      </c>
      <c r="T47" s="53">
        <f t="shared" si="9"/>
        <v>10494</v>
      </c>
      <c r="U47" s="53">
        <f t="shared" si="7"/>
        <v>14881</v>
      </c>
    </row>
    <row r="48" spans="1:21" hidden="1">
      <c r="A48" s="64">
        <v>45042</v>
      </c>
      <c r="B48" s="65">
        <v>285740</v>
      </c>
      <c r="C48" s="65">
        <v>138731</v>
      </c>
      <c r="D48" s="65">
        <v>6765975</v>
      </c>
      <c r="E48" s="65">
        <v>218070</v>
      </c>
      <c r="F48" s="65">
        <v>5066877</v>
      </c>
      <c r="G48" s="66">
        <v>634471</v>
      </c>
      <c r="H48" s="65">
        <v>4089709</v>
      </c>
      <c r="I48" s="65">
        <v>2340779</v>
      </c>
      <c r="J48" s="65">
        <v>4730490</v>
      </c>
      <c r="K48" s="65">
        <v>11549186</v>
      </c>
      <c r="L48" s="53">
        <f t="shared" si="0"/>
        <v>24300</v>
      </c>
      <c r="M48" s="53">
        <f t="shared" si="1"/>
        <v>293</v>
      </c>
      <c r="N48" s="53">
        <f t="shared" si="2"/>
        <v>54272</v>
      </c>
      <c r="O48" s="53">
        <f t="shared" si="3"/>
        <v>484</v>
      </c>
      <c r="P48" s="53">
        <f t="shared" si="4"/>
        <v>47477</v>
      </c>
      <c r="Q48" s="53">
        <f t="shared" si="5"/>
        <v>896</v>
      </c>
      <c r="R48" s="53">
        <f t="shared" si="8"/>
        <v>90697</v>
      </c>
      <c r="S48" s="53">
        <f t="shared" si="6"/>
        <v>154105</v>
      </c>
      <c r="T48" s="53">
        <f t="shared" si="9"/>
        <v>11582</v>
      </c>
      <c r="U48" s="53">
        <f t="shared" si="7"/>
        <v>25819</v>
      </c>
    </row>
    <row r="49" spans="1:21">
      <c r="A49" s="64" t="s">
        <v>118</v>
      </c>
      <c r="B49" s="65">
        <v>285740</v>
      </c>
      <c r="C49" s="65">
        <v>138732</v>
      </c>
      <c r="D49" s="65">
        <v>6769280</v>
      </c>
      <c r="E49" s="65">
        <v>218071</v>
      </c>
      <c r="F49" s="65">
        <v>5066877</v>
      </c>
      <c r="G49" s="66">
        <v>634559</v>
      </c>
      <c r="H49" s="65">
        <v>4026358</v>
      </c>
      <c r="I49" s="65">
        <v>2340779</v>
      </c>
      <c r="J49" s="65">
        <v>4730490</v>
      </c>
      <c r="K49" s="65">
        <v>11554875</v>
      </c>
      <c r="L49" s="53">
        <f t="shared" si="0"/>
        <v>24300</v>
      </c>
      <c r="M49" s="53">
        <f t="shared" si="1"/>
        <v>294</v>
      </c>
      <c r="N49" s="53">
        <f t="shared" si="2"/>
        <v>57577</v>
      </c>
      <c r="O49" s="53">
        <f t="shared" si="3"/>
        <v>485</v>
      </c>
      <c r="P49" s="53">
        <f t="shared" si="4"/>
        <v>47477</v>
      </c>
      <c r="Q49" s="53">
        <f t="shared" si="5"/>
        <v>984</v>
      </c>
      <c r="R49" s="53">
        <f t="shared" si="8"/>
        <v>27346</v>
      </c>
      <c r="S49" s="53">
        <f t="shared" si="6"/>
        <v>154105</v>
      </c>
      <c r="T49" s="53">
        <f t="shared" si="9"/>
        <v>11582</v>
      </c>
      <c r="U49" s="53">
        <f t="shared" si="7"/>
        <v>31508</v>
      </c>
    </row>
    <row r="50" spans="1:21" hidden="1">
      <c r="A50" s="64">
        <v>45049</v>
      </c>
      <c r="B50" s="65">
        <v>285740</v>
      </c>
      <c r="C50" s="65">
        <v>138733</v>
      </c>
      <c r="D50" s="65">
        <v>6777674</v>
      </c>
      <c r="E50" s="65">
        <v>218077</v>
      </c>
      <c r="F50" s="65">
        <v>5071840</v>
      </c>
      <c r="G50" s="66">
        <v>635102</v>
      </c>
      <c r="H50" s="65">
        <v>4095468</v>
      </c>
      <c r="I50" s="65">
        <v>2340779</v>
      </c>
      <c r="J50" s="65">
        <v>4730490</v>
      </c>
      <c r="K50" s="65">
        <v>11564293</v>
      </c>
      <c r="L50" s="53">
        <f t="shared" si="0"/>
        <v>24300</v>
      </c>
      <c r="M50" s="53">
        <f t="shared" si="1"/>
        <v>295</v>
      </c>
      <c r="N50" s="53">
        <f t="shared" si="2"/>
        <v>65971</v>
      </c>
      <c r="O50" s="53">
        <f t="shared" si="3"/>
        <v>491</v>
      </c>
      <c r="P50" s="53">
        <f t="shared" si="4"/>
        <v>52440</v>
      </c>
      <c r="Q50" s="53">
        <f t="shared" si="5"/>
        <v>1527</v>
      </c>
      <c r="R50" s="53">
        <f t="shared" si="8"/>
        <v>96456</v>
      </c>
      <c r="S50" s="53">
        <f t="shared" si="6"/>
        <v>154105</v>
      </c>
      <c r="T50" s="53">
        <f t="shared" si="9"/>
        <v>11582</v>
      </c>
      <c r="U50" s="53">
        <f t="shared" si="7"/>
        <v>40926</v>
      </c>
    </row>
    <row r="51" spans="1:21">
      <c r="A51" s="64" t="s">
        <v>119</v>
      </c>
      <c r="B51" s="65">
        <v>288051</v>
      </c>
      <c r="C51" s="65">
        <v>138733</v>
      </c>
      <c r="D51" s="65">
        <v>6782490</v>
      </c>
      <c r="E51" s="65">
        <v>218081</v>
      </c>
      <c r="F51" s="65">
        <v>5071840</v>
      </c>
      <c r="G51" s="66">
        <v>635452</v>
      </c>
      <c r="H51" s="65">
        <v>4032784</v>
      </c>
      <c r="I51" s="65">
        <v>2340779</v>
      </c>
      <c r="J51" s="65">
        <v>4730490</v>
      </c>
      <c r="K51" s="65">
        <v>11567728</v>
      </c>
      <c r="L51" s="53">
        <f t="shared" si="0"/>
        <v>26611</v>
      </c>
      <c r="M51" s="53">
        <f t="shared" si="1"/>
        <v>295</v>
      </c>
      <c r="N51" s="53">
        <f t="shared" si="2"/>
        <v>70787</v>
      </c>
      <c r="O51" s="53">
        <f t="shared" si="3"/>
        <v>495</v>
      </c>
      <c r="P51" s="53">
        <f t="shared" si="4"/>
        <v>52440</v>
      </c>
      <c r="Q51" s="53">
        <f t="shared" si="5"/>
        <v>1877</v>
      </c>
      <c r="R51" s="53">
        <f t="shared" si="8"/>
        <v>33772</v>
      </c>
      <c r="S51" s="53">
        <f t="shared" si="6"/>
        <v>154105</v>
      </c>
      <c r="T51" s="53">
        <f t="shared" si="9"/>
        <v>11582</v>
      </c>
      <c r="U51" s="53">
        <f t="shared" si="7"/>
        <v>44361</v>
      </c>
    </row>
    <row r="52" spans="1:21" hidden="1">
      <c r="A52" s="64">
        <v>45054</v>
      </c>
      <c r="B52" s="65">
        <v>288051</v>
      </c>
      <c r="C52" s="65">
        <v>138733</v>
      </c>
      <c r="D52" s="65">
        <v>6789811</v>
      </c>
      <c r="E52" s="65">
        <v>218081</v>
      </c>
      <c r="F52" s="65">
        <v>5071840</v>
      </c>
      <c r="G52" s="66">
        <v>636031</v>
      </c>
      <c r="H52" s="65">
        <v>4102788</v>
      </c>
      <c r="I52" s="65">
        <v>2340779</v>
      </c>
      <c r="J52" s="65">
        <v>4734000</v>
      </c>
      <c r="K52" s="65">
        <v>11575883</v>
      </c>
      <c r="L52" s="53">
        <f t="shared" si="0"/>
        <v>26611</v>
      </c>
      <c r="M52" s="53">
        <f t="shared" si="1"/>
        <v>295</v>
      </c>
      <c r="N52" s="53">
        <f t="shared" si="2"/>
        <v>78108</v>
      </c>
      <c r="O52" s="53">
        <f t="shared" si="3"/>
        <v>495</v>
      </c>
      <c r="P52" s="53">
        <f t="shared" si="4"/>
        <v>52440</v>
      </c>
      <c r="Q52" s="53">
        <f t="shared" si="5"/>
        <v>2456</v>
      </c>
      <c r="R52" s="53">
        <f t="shared" si="8"/>
        <v>103776</v>
      </c>
      <c r="S52" s="53">
        <f t="shared" si="6"/>
        <v>154105</v>
      </c>
      <c r="T52" s="53">
        <f t="shared" si="9"/>
        <v>15092</v>
      </c>
      <c r="U52" s="53">
        <f t="shared" si="7"/>
        <v>52516</v>
      </c>
    </row>
    <row r="53" spans="1:21" hidden="1">
      <c r="A53" s="64">
        <v>45056</v>
      </c>
      <c r="B53" s="65">
        <v>288051</v>
      </c>
      <c r="C53" s="65">
        <v>138736</v>
      </c>
      <c r="D53" s="65">
        <v>6791896</v>
      </c>
      <c r="E53" s="65">
        <v>218091</v>
      </c>
      <c r="F53" s="65">
        <v>5079436</v>
      </c>
      <c r="G53" s="66">
        <v>636388</v>
      </c>
      <c r="H53" s="65">
        <v>4105498</v>
      </c>
      <c r="I53" s="65">
        <v>2391248</v>
      </c>
      <c r="J53" s="65">
        <v>4734000</v>
      </c>
      <c r="K53" s="65">
        <v>11580060</v>
      </c>
      <c r="L53" s="53">
        <f t="shared" si="0"/>
        <v>26611</v>
      </c>
      <c r="M53" s="53">
        <f t="shared" si="1"/>
        <v>298</v>
      </c>
      <c r="N53" s="53">
        <f t="shared" si="2"/>
        <v>80193</v>
      </c>
      <c r="O53" s="53">
        <f t="shared" si="3"/>
        <v>505</v>
      </c>
      <c r="P53" s="53">
        <f t="shared" si="4"/>
        <v>60036</v>
      </c>
      <c r="Q53" s="53">
        <f t="shared" si="5"/>
        <v>2813</v>
      </c>
      <c r="R53" s="53">
        <f t="shared" si="8"/>
        <v>106486</v>
      </c>
      <c r="S53" s="53">
        <f t="shared" si="6"/>
        <v>204574</v>
      </c>
      <c r="T53" s="53">
        <f t="shared" si="9"/>
        <v>15092</v>
      </c>
      <c r="U53" s="53">
        <f t="shared" si="7"/>
        <v>56693</v>
      </c>
    </row>
    <row r="54" spans="1:21">
      <c r="A54" s="64" t="s">
        <v>120</v>
      </c>
      <c r="B54" s="65">
        <v>292644</v>
      </c>
      <c r="C54" s="65">
        <v>138736</v>
      </c>
      <c r="D54" s="65">
        <v>6794072</v>
      </c>
      <c r="E54" s="65">
        <v>218096</v>
      </c>
      <c r="F54" s="65">
        <v>5079436</v>
      </c>
      <c r="G54" s="66">
        <v>636810</v>
      </c>
      <c r="H54" s="65">
        <v>4043993</v>
      </c>
      <c r="I54" s="65">
        <v>2391248</v>
      </c>
      <c r="J54" s="65">
        <v>4734000</v>
      </c>
      <c r="K54" s="65">
        <v>11585390</v>
      </c>
      <c r="L54" s="53">
        <f t="shared" si="0"/>
        <v>31204</v>
      </c>
      <c r="M54" s="53">
        <f t="shared" si="1"/>
        <v>298</v>
      </c>
      <c r="N54" s="53">
        <f t="shared" si="2"/>
        <v>82369</v>
      </c>
      <c r="O54" s="53">
        <f t="shared" si="3"/>
        <v>510</v>
      </c>
      <c r="P54" s="53">
        <f t="shared" si="4"/>
        <v>60036</v>
      </c>
      <c r="Q54" s="53">
        <f t="shared" si="5"/>
        <v>3235</v>
      </c>
      <c r="R54" s="53">
        <f t="shared" si="8"/>
        <v>44981</v>
      </c>
      <c r="S54" s="53">
        <f t="shared" si="6"/>
        <v>204574</v>
      </c>
      <c r="T54" s="53">
        <f t="shared" si="9"/>
        <v>15092</v>
      </c>
      <c r="U54" s="53">
        <f t="shared" si="7"/>
        <v>62023</v>
      </c>
    </row>
    <row r="55" spans="1:21" hidden="1">
      <c r="A55" s="64">
        <v>45061</v>
      </c>
      <c r="B55" s="65">
        <v>292644</v>
      </c>
      <c r="C55" s="65">
        <v>138736</v>
      </c>
      <c r="D55" s="65">
        <v>6797583</v>
      </c>
      <c r="E55" s="65">
        <v>218101</v>
      </c>
      <c r="F55" s="65">
        <v>5079436</v>
      </c>
      <c r="G55" s="66">
        <v>637249</v>
      </c>
      <c r="H55" s="65">
        <v>4115202</v>
      </c>
      <c r="I55" s="65">
        <v>2391248</v>
      </c>
      <c r="J55" s="65">
        <v>4734000</v>
      </c>
      <c r="K55" s="65">
        <v>11590617</v>
      </c>
      <c r="L55" s="53">
        <f t="shared" si="0"/>
        <v>31204</v>
      </c>
      <c r="M55" s="53">
        <f t="shared" si="1"/>
        <v>298</v>
      </c>
      <c r="N55" s="53">
        <f t="shared" si="2"/>
        <v>85880</v>
      </c>
      <c r="O55" s="53">
        <f t="shared" si="3"/>
        <v>515</v>
      </c>
      <c r="P55" s="53">
        <f t="shared" si="4"/>
        <v>60036</v>
      </c>
      <c r="Q55" s="53">
        <f t="shared" si="5"/>
        <v>3674</v>
      </c>
      <c r="R55" s="53">
        <f t="shared" si="8"/>
        <v>116190</v>
      </c>
      <c r="S55" s="53">
        <f t="shared" si="6"/>
        <v>204574</v>
      </c>
      <c r="T55" s="53">
        <f t="shared" si="9"/>
        <v>15092</v>
      </c>
      <c r="U55" s="53">
        <f t="shared" si="7"/>
        <v>67250</v>
      </c>
    </row>
    <row r="56" spans="1:21" hidden="1">
      <c r="A56" s="64">
        <v>45063</v>
      </c>
      <c r="B56" s="65">
        <v>292644</v>
      </c>
      <c r="C56" s="65">
        <v>138736</v>
      </c>
      <c r="D56" s="65">
        <v>6798866</v>
      </c>
      <c r="E56" s="65">
        <v>218101</v>
      </c>
      <c r="F56" s="65">
        <v>5088009</v>
      </c>
      <c r="G56" s="66">
        <v>637483</v>
      </c>
      <c r="H56" s="65">
        <v>4118013</v>
      </c>
      <c r="I56" s="65">
        <v>2391248</v>
      </c>
      <c r="J56" s="65">
        <v>4736356</v>
      </c>
      <c r="K56" s="65">
        <v>11594619</v>
      </c>
      <c r="L56" s="53">
        <f t="shared" si="0"/>
        <v>31204</v>
      </c>
      <c r="M56" s="53">
        <f t="shared" si="1"/>
        <v>298</v>
      </c>
      <c r="N56" s="53">
        <f t="shared" si="2"/>
        <v>87163</v>
      </c>
      <c r="O56" s="53">
        <f t="shared" si="3"/>
        <v>515</v>
      </c>
      <c r="P56" s="53">
        <f t="shared" si="4"/>
        <v>68609</v>
      </c>
      <c r="Q56" s="53">
        <f t="shared" si="5"/>
        <v>3908</v>
      </c>
      <c r="R56" s="53">
        <f t="shared" si="8"/>
        <v>119001</v>
      </c>
      <c r="S56" s="53">
        <f t="shared" si="6"/>
        <v>204574</v>
      </c>
      <c r="T56" s="53">
        <f t="shared" si="9"/>
        <v>17448</v>
      </c>
      <c r="U56" s="53">
        <f t="shared" si="7"/>
        <v>71252</v>
      </c>
    </row>
    <row r="57" spans="1:21">
      <c r="A57" s="64" t="s">
        <v>121</v>
      </c>
      <c r="B57" s="65">
        <v>299505</v>
      </c>
      <c r="C57" s="65">
        <v>138736</v>
      </c>
      <c r="D57" s="65">
        <v>6801619</v>
      </c>
      <c r="E57" s="65">
        <v>218189</v>
      </c>
      <c r="F57" s="65">
        <v>5088009</v>
      </c>
      <c r="G57" s="66">
        <v>637735</v>
      </c>
      <c r="H57" s="65">
        <v>4056410</v>
      </c>
      <c r="I57" s="65">
        <v>2391248</v>
      </c>
      <c r="J57" s="65">
        <v>4736356</v>
      </c>
      <c r="K57" s="65">
        <v>11598589</v>
      </c>
      <c r="L57" s="53">
        <f t="shared" si="0"/>
        <v>38065</v>
      </c>
      <c r="M57" s="53">
        <f t="shared" si="1"/>
        <v>298</v>
      </c>
      <c r="N57" s="53">
        <f t="shared" si="2"/>
        <v>89916</v>
      </c>
      <c r="O57" s="53">
        <f t="shared" si="3"/>
        <v>603</v>
      </c>
      <c r="P57" s="53">
        <f t="shared" si="4"/>
        <v>68609</v>
      </c>
      <c r="Q57" s="53">
        <f t="shared" si="5"/>
        <v>4160</v>
      </c>
      <c r="R57" s="53">
        <f t="shared" si="8"/>
        <v>57398</v>
      </c>
      <c r="S57" s="53">
        <f t="shared" si="6"/>
        <v>204574</v>
      </c>
      <c r="T57" s="53">
        <f t="shared" si="9"/>
        <v>17448</v>
      </c>
      <c r="U57" s="53">
        <f t="shared" si="7"/>
        <v>75222</v>
      </c>
    </row>
    <row r="58" spans="1:21" hidden="1">
      <c r="A58" s="64">
        <v>45068</v>
      </c>
      <c r="B58" s="65">
        <v>299505</v>
      </c>
      <c r="C58" s="65">
        <v>138739</v>
      </c>
      <c r="D58" s="65">
        <v>6802310</v>
      </c>
      <c r="E58" s="65">
        <v>218193</v>
      </c>
      <c r="F58" s="65">
        <v>5094448</v>
      </c>
      <c r="G58" s="66">
        <v>638034</v>
      </c>
      <c r="H58" s="65">
        <v>4127628</v>
      </c>
      <c r="I58" s="65">
        <v>2391248</v>
      </c>
      <c r="J58" s="65">
        <v>4736356</v>
      </c>
      <c r="K58" s="65">
        <v>11602738</v>
      </c>
      <c r="L58" s="53">
        <f t="shared" si="0"/>
        <v>38065</v>
      </c>
      <c r="M58" s="53">
        <f t="shared" si="1"/>
        <v>301</v>
      </c>
      <c r="N58" s="53">
        <f t="shared" si="2"/>
        <v>90607</v>
      </c>
      <c r="O58" s="53">
        <f t="shared" si="3"/>
        <v>607</v>
      </c>
      <c r="P58" s="53">
        <f t="shared" si="4"/>
        <v>75048</v>
      </c>
      <c r="Q58" s="53">
        <f t="shared" si="5"/>
        <v>4459</v>
      </c>
      <c r="R58" s="53">
        <f t="shared" si="8"/>
        <v>128616</v>
      </c>
      <c r="S58" s="53">
        <f t="shared" si="6"/>
        <v>204574</v>
      </c>
      <c r="T58" s="53">
        <f t="shared" si="9"/>
        <v>17448</v>
      </c>
      <c r="U58" s="53">
        <f t="shared" si="7"/>
        <v>79371</v>
      </c>
    </row>
    <row r="59" spans="1:21" hidden="1">
      <c r="A59" s="64">
        <v>45070</v>
      </c>
      <c r="B59" s="65">
        <v>299505</v>
      </c>
      <c r="C59" s="65">
        <v>138744</v>
      </c>
      <c r="D59" s="65">
        <v>6803698</v>
      </c>
      <c r="E59" s="65">
        <v>218217</v>
      </c>
      <c r="F59" s="65">
        <v>5094448</v>
      </c>
      <c r="G59" s="66">
        <v>638220</v>
      </c>
      <c r="H59" s="65">
        <v>4130267</v>
      </c>
      <c r="I59" s="65">
        <v>2391248</v>
      </c>
      <c r="J59" s="65">
        <v>4738988</v>
      </c>
      <c r="K59" s="65">
        <v>11605398</v>
      </c>
      <c r="L59" s="53">
        <f t="shared" si="0"/>
        <v>38065</v>
      </c>
      <c r="M59" s="53">
        <f t="shared" si="1"/>
        <v>306</v>
      </c>
      <c r="N59" s="53">
        <f t="shared" si="2"/>
        <v>91995</v>
      </c>
      <c r="O59" s="53">
        <f t="shared" si="3"/>
        <v>631</v>
      </c>
      <c r="P59" s="53">
        <f t="shared" si="4"/>
        <v>75048</v>
      </c>
      <c r="Q59" s="53">
        <f t="shared" si="5"/>
        <v>4645</v>
      </c>
      <c r="R59" s="53">
        <f t="shared" si="8"/>
        <v>131255</v>
      </c>
      <c r="S59" s="53">
        <f t="shared" si="6"/>
        <v>204574</v>
      </c>
      <c r="T59" s="53">
        <f t="shared" si="9"/>
        <v>20080</v>
      </c>
      <c r="U59" s="53">
        <f t="shared" si="7"/>
        <v>82031</v>
      </c>
    </row>
    <row r="60" spans="1:21">
      <c r="A60" s="64" t="s">
        <v>122</v>
      </c>
      <c r="B60" s="65">
        <v>299505</v>
      </c>
      <c r="C60" s="65">
        <v>138750</v>
      </c>
      <c r="D60" s="65">
        <v>6805044</v>
      </c>
      <c r="E60" s="65">
        <v>218223</v>
      </c>
      <c r="F60" s="65">
        <v>5094448</v>
      </c>
      <c r="G60" s="66">
        <v>638422</v>
      </c>
      <c r="H60" s="65">
        <v>4068332</v>
      </c>
      <c r="I60" s="65">
        <v>2391248</v>
      </c>
      <c r="J60" s="65">
        <v>4738988</v>
      </c>
      <c r="K60" s="65">
        <v>11607654</v>
      </c>
      <c r="L60" s="53">
        <f t="shared" si="0"/>
        <v>38065</v>
      </c>
      <c r="M60" s="53">
        <f t="shared" si="1"/>
        <v>312</v>
      </c>
      <c r="N60" s="53">
        <f t="shared" si="2"/>
        <v>93341</v>
      </c>
      <c r="O60" s="53">
        <f t="shared" si="3"/>
        <v>637</v>
      </c>
      <c r="P60" s="53">
        <f t="shared" si="4"/>
        <v>75048</v>
      </c>
      <c r="Q60" s="53">
        <f t="shared" si="5"/>
        <v>4847</v>
      </c>
      <c r="R60" s="53">
        <f t="shared" si="8"/>
        <v>69320</v>
      </c>
      <c r="S60" s="53">
        <f t="shared" si="6"/>
        <v>204574</v>
      </c>
      <c r="T60" s="53">
        <f t="shared" si="9"/>
        <v>20080</v>
      </c>
      <c r="U60" s="53">
        <f t="shared" si="7"/>
        <v>84287</v>
      </c>
    </row>
    <row r="61" spans="1:21" hidden="1">
      <c r="A61" s="64">
        <v>45075</v>
      </c>
      <c r="B61" s="65">
        <v>303719</v>
      </c>
      <c r="C61" s="65">
        <v>138767</v>
      </c>
      <c r="D61" s="65">
        <v>6806367</v>
      </c>
      <c r="E61" s="65">
        <v>218225</v>
      </c>
      <c r="F61" s="65">
        <v>5100249</v>
      </c>
      <c r="G61" s="66">
        <v>638668</v>
      </c>
      <c r="H61" s="65">
        <v>4139295</v>
      </c>
      <c r="I61" s="65">
        <v>2391248</v>
      </c>
      <c r="J61" s="65">
        <v>4738988</v>
      </c>
      <c r="K61" s="65">
        <v>11609878</v>
      </c>
      <c r="L61" s="53">
        <f t="shared" si="0"/>
        <v>42279</v>
      </c>
      <c r="M61" s="53">
        <f t="shared" si="1"/>
        <v>329</v>
      </c>
      <c r="N61" s="53">
        <f t="shared" si="2"/>
        <v>94664</v>
      </c>
      <c r="O61" s="53">
        <f t="shared" si="3"/>
        <v>639</v>
      </c>
      <c r="P61" s="53">
        <f t="shared" si="4"/>
        <v>80849</v>
      </c>
      <c r="Q61" s="53">
        <f t="shared" si="5"/>
        <v>5093</v>
      </c>
      <c r="R61" s="53">
        <f t="shared" si="8"/>
        <v>140283</v>
      </c>
      <c r="S61" s="53">
        <f t="shared" si="6"/>
        <v>204574</v>
      </c>
      <c r="T61" s="53">
        <f t="shared" si="9"/>
        <v>20080</v>
      </c>
      <c r="U61" s="53">
        <f t="shared" si="7"/>
        <v>86511</v>
      </c>
    </row>
    <row r="62" spans="1:21" hidden="1">
      <c r="A62" s="64">
        <v>45077</v>
      </c>
      <c r="B62" s="65">
        <v>303719</v>
      </c>
      <c r="C62" s="65">
        <v>138772</v>
      </c>
      <c r="D62" s="65">
        <v>6807176</v>
      </c>
      <c r="E62" s="65">
        <v>218227</v>
      </c>
      <c r="F62" s="65">
        <v>5100249</v>
      </c>
      <c r="G62" s="66">
        <v>638818</v>
      </c>
      <c r="H62" s="65">
        <v>4141535</v>
      </c>
      <c r="I62" s="65">
        <v>2391248</v>
      </c>
      <c r="J62" s="65">
        <v>4738988</v>
      </c>
      <c r="K62" s="65">
        <v>11611376</v>
      </c>
      <c r="L62" s="53">
        <f t="shared" si="0"/>
        <v>42279</v>
      </c>
      <c r="M62" s="53">
        <f t="shared" si="1"/>
        <v>334</v>
      </c>
      <c r="N62" s="53">
        <f t="shared" si="2"/>
        <v>95473</v>
      </c>
      <c r="O62" s="53">
        <f t="shared" si="3"/>
        <v>641</v>
      </c>
      <c r="P62" s="53">
        <f t="shared" si="4"/>
        <v>80849</v>
      </c>
      <c r="Q62" s="53">
        <f t="shared" si="5"/>
        <v>5243</v>
      </c>
      <c r="R62" s="53">
        <f t="shared" si="8"/>
        <v>142523</v>
      </c>
      <c r="S62" s="53">
        <f t="shared" si="6"/>
        <v>204574</v>
      </c>
      <c r="T62" s="53">
        <f t="shared" si="9"/>
        <v>20080</v>
      </c>
      <c r="U62" s="53">
        <f t="shared" si="7"/>
        <v>88009</v>
      </c>
    </row>
    <row r="63" spans="1:21">
      <c r="A63" s="64" t="s">
        <v>123</v>
      </c>
      <c r="B63" s="65">
        <v>306333</v>
      </c>
      <c r="C63" s="65">
        <v>138781</v>
      </c>
      <c r="D63" s="65">
        <v>6807767</v>
      </c>
      <c r="E63" s="65">
        <v>218247</v>
      </c>
      <c r="F63" s="65">
        <v>5100249</v>
      </c>
      <c r="G63" s="66">
        <v>638980</v>
      </c>
      <c r="H63" s="65">
        <v>4078869</v>
      </c>
      <c r="I63" s="65">
        <v>2472873</v>
      </c>
      <c r="J63" s="65">
        <v>4738988</v>
      </c>
      <c r="K63" s="65">
        <v>11613559</v>
      </c>
      <c r="L63" s="53">
        <f t="shared" si="0"/>
        <v>44893</v>
      </c>
      <c r="M63" s="53">
        <f t="shared" si="1"/>
        <v>343</v>
      </c>
      <c r="N63" s="53">
        <f t="shared" si="2"/>
        <v>96064</v>
      </c>
      <c r="O63" s="53">
        <f t="shared" si="3"/>
        <v>661</v>
      </c>
      <c r="P63" s="53">
        <f t="shared" si="4"/>
        <v>80849</v>
      </c>
      <c r="Q63" s="53">
        <f t="shared" si="5"/>
        <v>5405</v>
      </c>
      <c r="R63" s="53">
        <f t="shared" si="8"/>
        <v>79857</v>
      </c>
      <c r="S63" s="53">
        <f t="shared" si="6"/>
        <v>286199</v>
      </c>
      <c r="T63" s="53">
        <f t="shared" si="9"/>
        <v>20080</v>
      </c>
      <c r="U63" s="53">
        <f t="shared" si="7"/>
        <v>90192</v>
      </c>
    </row>
    <row r="64" spans="1:21" hidden="1">
      <c r="A64" s="64">
        <v>45082</v>
      </c>
      <c r="B64" s="65">
        <v>306333</v>
      </c>
      <c r="C64" s="65">
        <v>138803</v>
      </c>
      <c r="D64" s="65">
        <v>6808581</v>
      </c>
      <c r="E64" s="65">
        <v>218265</v>
      </c>
      <c r="F64" s="65">
        <v>5100249</v>
      </c>
      <c r="G64" s="66">
        <v>639175</v>
      </c>
      <c r="H64" s="65">
        <v>4148401</v>
      </c>
      <c r="I64" s="65">
        <v>2472873</v>
      </c>
      <c r="J64" s="65">
        <v>4738988</v>
      </c>
      <c r="K64" s="65">
        <v>11615051</v>
      </c>
      <c r="L64" s="53">
        <f t="shared" si="0"/>
        <v>44893</v>
      </c>
      <c r="M64" s="53">
        <f t="shared" si="1"/>
        <v>365</v>
      </c>
      <c r="N64" s="53">
        <f t="shared" si="2"/>
        <v>96878</v>
      </c>
      <c r="O64" s="53">
        <f t="shared" si="3"/>
        <v>679</v>
      </c>
      <c r="P64" s="53">
        <f t="shared" si="4"/>
        <v>80849</v>
      </c>
      <c r="Q64" s="53">
        <f t="shared" si="5"/>
        <v>5600</v>
      </c>
      <c r="R64" s="53">
        <f t="shared" si="8"/>
        <v>149389</v>
      </c>
      <c r="S64" s="53">
        <f t="shared" si="6"/>
        <v>286199</v>
      </c>
      <c r="T64" s="53">
        <f t="shared" si="9"/>
        <v>20080</v>
      </c>
      <c r="U64" s="53">
        <f t="shared" si="7"/>
        <v>91684</v>
      </c>
    </row>
    <row r="65" spans="1:28">
      <c r="A65" s="64" t="s">
        <v>124</v>
      </c>
      <c r="B65" s="65">
        <v>306333</v>
      </c>
      <c r="C65" s="65">
        <v>138822</v>
      </c>
      <c r="D65" s="65">
        <v>6809377</v>
      </c>
      <c r="E65" s="65">
        <v>218292</v>
      </c>
      <c r="F65" s="65">
        <v>5104772</v>
      </c>
      <c r="G65" s="66">
        <v>639309</v>
      </c>
      <c r="H65" s="65">
        <v>4086405</v>
      </c>
      <c r="I65" s="65">
        <v>2472873</v>
      </c>
      <c r="J65" s="65">
        <v>4745043</v>
      </c>
      <c r="K65" s="65">
        <v>11616702</v>
      </c>
      <c r="L65" s="53">
        <f t="shared" si="0"/>
        <v>44893</v>
      </c>
      <c r="M65" s="53">
        <f t="shared" si="1"/>
        <v>384</v>
      </c>
      <c r="N65" s="53">
        <f t="shared" si="2"/>
        <v>97674</v>
      </c>
      <c r="O65" s="53">
        <f t="shared" si="3"/>
        <v>706</v>
      </c>
      <c r="P65" s="53">
        <f t="shared" si="4"/>
        <v>85372</v>
      </c>
      <c r="Q65" s="53">
        <f t="shared" si="5"/>
        <v>5734</v>
      </c>
      <c r="R65" s="53">
        <f t="shared" si="8"/>
        <v>87393</v>
      </c>
      <c r="S65" s="53">
        <f t="shared" si="6"/>
        <v>286199</v>
      </c>
      <c r="T65" s="53">
        <f t="shared" si="9"/>
        <v>26135</v>
      </c>
      <c r="U65" s="53">
        <f t="shared" si="7"/>
        <v>93335</v>
      </c>
    </row>
    <row r="66" spans="1:28" hidden="1">
      <c r="A66" s="64">
        <v>45089</v>
      </c>
      <c r="B66" s="65">
        <v>307686</v>
      </c>
      <c r="C66" s="65">
        <v>138842</v>
      </c>
      <c r="D66" s="65">
        <v>6810144</v>
      </c>
      <c r="E66" s="65">
        <v>218321</v>
      </c>
      <c r="F66" s="65">
        <v>5104772</v>
      </c>
      <c r="G66" s="66">
        <v>639662</v>
      </c>
      <c r="H66" s="65">
        <v>4155031</v>
      </c>
      <c r="I66" s="65">
        <v>2481404</v>
      </c>
      <c r="J66" s="65">
        <v>4745043</v>
      </c>
      <c r="K66" s="65">
        <v>11617814</v>
      </c>
      <c r="L66" s="53">
        <f t="shared" si="0"/>
        <v>46246</v>
      </c>
      <c r="M66" s="53">
        <f t="shared" si="1"/>
        <v>404</v>
      </c>
      <c r="N66" s="53">
        <f t="shared" si="2"/>
        <v>98441</v>
      </c>
      <c r="O66" s="53">
        <f t="shared" si="3"/>
        <v>735</v>
      </c>
      <c r="P66" s="53">
        <f t="shared" si="4"/>
        <v>85372</v>
      </c>
      <c r="Q66" s="53">
        <f t="shared" si="5"/>
        <v>6087</v>
      </c>
      <c r="R66" s="53">
        <f t="shared" si="8"/>
        <v>156019</v>
      </c>
      <c r="S66" s="53">
        <f t="shared" si="6"/>
        <v>294730</v>
      </c>
      <c r="T66" s="53">
        <f t="shared" si="9"/>
        <v>26135</v>
      </c>
      <c r="U66" s="53">
        <f t="shared" si="7"/>
        <v>94447</v>
      </c>
    </row>
    <row r="67" spans="1:28" hidden="1">
      <c r="A67" s="64">
        <v>45091</v>
      </c>
      <c r="B67" s="65">
        <v>307686</v>
      </c>
      <c r="C67" s="65">
        <v>138845</v>
      </c>
      <c r="D67" s="65">
        <v>6810145</v>
      </c>
      <c r="E67" s="65">
        <v>218321</v>
      </c>
      <c r="F67" s="65">
        <v>5108586</v>
      </c>
      <c r="G67" s="66">
        <v>639740</v>
      </c>
      <c r="H67" s="65">
        <v>4156176</v>
      </c>
      <c r="I67" s="65">
        <v>2481404</v>
      </c>
      <c r="J67" s="65">
        <v>4747752</v>
      </c>
      <c r="K67" s="65">
        <v>11618184</v>
      </c>
      <c r="L67" s="53">
        <f t="shared" ref="L67:L100" si="10">B67-261440</f>
        <v>46246</v>
      </c>
      <c r="M67" s="53">
        <f t="shared" ref="M67:M101" si="11">C67-138438</f>
        <v>407</v>
      </c>
      <c r="N67" s="53">
        <f t="shared" ref="N67:N101" si="12">D67-6711703</f>
        <v>98442</v>
      </c>
      <c r="O67" s="53">
        <f t="shared" ref="O67:O101" si="13">E67-217586</f>
        <v>735</v>
      </c>
      <c r="P67" s="53">
        <f t="shared" ref="P67:P101" si="14">F67-5019400</f>
        <v>89186</v>
      </c>
      <c r="Q67" s="53">
        <f t="shared" ref="Q67:Q101" si="15">G67-633575</f>
        <v>6165</v>
      </c>
      <c r="R67" s="53">
        <f t="shared" si="8"/>
        <v>157164</v>
      </c>
      <c r="S67" s="53">
        <f t="shared" ref="S67:S101" si="16">I67-2186674</f>
        <v>294730</v>
      </c>
      <c r="T67" s="53">
        <f t="shared" si="9"/>
        <v>28844</v>
      </c>
      <c r="U67" s="53">
        <f t="shared" ref="U67:U101" si="17">K67-11523367</f>
        <v>94817</v>
      </c>
    </row>
    <row r="68" spans="1:28">
      <c r="A68" s="64" t="s">
        <v>125</v>
      </c>
      <c r="B68" s="65">
        <v>307686</v>
      </c>
      <c r="C68" s="65">
        <v>138845</v>
      </c>
      <c r="D68" s="65">
        <v>6810445</v>
      </c>
      <c r="E68" s="65">
        <v>218355</v>
      </c>
      <c r="F68" s="65">
        <v>5108586</v>
      </c>
      <c r="G68" s="66">
        <v>639740</v>
      </c>
      <c r="H68" s="65">
        <v>4091489</v>
      </c>
      <c r="I68" s="65">
        <v>2481404</v>
      </c>
      <c r="J68" s="65">
        <v>4747752</v>
      </c>
      <c r="K68" s="65">
        <v>11618751</v>
      </c>
      <c r="L68" s="53">
        <f t="shared" si="10"/>
        <v>46246</v>
      </c>
      <c r="M68" s="53">
        <f t="shared" si="11"/>
        <v>407</v>
      </c>
      <c r="N68" s="53">
        <f t="shared" si="12"/>
        <v>98742</v>
      </c>
      <c r="O68" s="53">
        <f t="shared" si="13"/>
        <v>769</v>
      </c>
      <c r="P68" s="53">
        <f t="shared" si="14"/>
        <v>89186</v>
      </c>
      <c r="Q68" s="53">
        <f t="shared" si="15"/>
        <v>6165</v>
      </c>
      <c r="R68" s="53">
        <f t="shared" si="8"/>
        <v>92477</v>
      </c>
      <c r="S68" s="53">
        <f t="shared" si="16"/>
        <v>294730</v>
      </c>
      <c r="T68" s="53">
        <f t="shared" si="9"/>
        <v>28844</v>
      </c>
      <c r="U68" s="53">
        <f t="shared" si="17"/>
        <v>95384</v>
      </c>
    </row>
    <row r="69" spans="1:28" hidden="1">
      <c r="A69" s="64">
        <v>45096</v>
      </c>
      <c r="B69" s="65">
        <v>308777</v>
      </c>
      <c r="C69" s="65">
        <v>138882</v>
      </c>
      <c r="D69" s="65">
        <v>6810555</v>
      </c>
      <c r="E69" s="65">
        <v>218371</v>
      </c>
      <c r="F69" s="65">
        <v>5112019</v>
      </c>
      <c r="G69" s="66">
        <v>639740</v>
      </c>
      <c r="H69" s="65">
        <v>4159310</v>
      </c>
      <c r="I69" s="65">
        <v>2481404</v>
      </c>
      <c r="J69" s="65">
        <v>4747752</v>
      </c>
      <c r="K69" s="65">
        <v>11619322</v>
      </c>
      <c r="L69" s="53">
        <f t="shared" si="10"/>
        <v>47337</v>
      </c>
      <c r="M69" s="53">
        <f t="shared" si="11"/>
        <v>444</v>
      </c>
      <c r="N69" s="53">
        <f t="shared" si="12"/>
        <v>98852</v>
      </c>
      <c r="O69" s="53">
        <f t="shared" si="13"/>
        <v>785</v>
      </c>
      <c r="P69" s="53">
        <f t="shared" si="14"/>
        <v>92619</v>
      </c>
      <c r="Q69" s="53">
        <f t="shared" si="15"/>
        <v>6165</v>
      </c>
      <c r="R69" s="53">
        <f t="shared" si="8"/>
        <v>160298</v>
      </c>
      <c r="S69" s="53">
        <f t="shared" si="16"/>
        <v>294730</v>
      </c>
      <c r="T69" s="53">
        <f t="shared" si="9"/>
        <v>28844</v>
      </c>
      <c r="U69" s="53">
        <f t="shared" si="17"/>
        <v>95955</v>
      </c>
    </row>
    <row r="70" spans="1:28" hidden="1">
      <c r="A70" s="64">
        <v>45098</v>
      </c>
      <c r="B70" s="65">
        <v>308777</v>
      </c>
      <c r="C70" s="65">
        <v>138887</v>
      </c>
      <c r="D70" s="65">
        <v>6811359</v>
      </c>
      <c r="E70" s="65">
        <v>218388</v>
      </c>
      <c r="F70" s="65">
        <v>5112019</v>
      </c>
      <c r="G70" s="66">
        <v>639740</v>
      </c>
      <c r="H70" s="65">
        <v>4160154</v>
      </c>
      <c r="I70" s="65">
        <v>2481404</v>
      </c>
      <c r="J70" s="65">
        <v>4749910</v>
      </c>
      <c r="K70" s="65">
        <v>11619588</v>
      </c>
      <c r="L70" s="53">
        <f t="shared" si="10"/>
        <v>47337</v>
      </c>
      <c r="M70" s="53">
        <f t="shared" si="11"/>
        <v>449</v>
      </c>
      <c r="N70" s="53">
        <f t="shared" si="12"/>
        <v>99656</v>
      </c>
      <c r="O70" s="53">
        <f t="shared" si="13"/>
        <v>802</v>
      </c>
      <c r="P70" s="53">
        <f t="shared" si="14"/>
        <v>92619</v>
      </c>
      <c r="Q70" s="53">
        <f t="shared" si="15"/>
        <v>6165</v>
      </c>
      <c r="R70" s="53">
        <f t="shared" ref="R70:R101" si="18">H70-3999012</f>
        <v>161142</v>
      </c>
      <c r="S70" s="53">
        <f t="shared" si="16"/>
        <v>294730</v>
      </c>
      <c r="T70" s="53">
        <f t="shared" si="9"/>
        <v>31002</v>
      </c>
      <c r="U70" s="53">
        <f t="shared" si="17"/>
        <v>96221</v>
      </c>
    </row>
    <row r="71" spans="1:28">
      <c r="A71" s="64" t="s">
        <v>126</v>
      </c>
      <c r="B71" s="65">
        <v>308777</v>
      </c>
      <c r="C71" s="65">
        <v>138891</v>
      </c>
      <c r="D71" s="65">
        <v>6811359</v>
      </c>
      <c r="E71" s="65">
        <v>218409</v>
      </c>
      <c r="F71" s="65">
        <v>5112019</v>
      </c>
      <c r="G71" s="66">
        <v>639740</v>
      </c>
      <c r="H71" s="65">
        <v>4095487</v>
      </c>
      <c r="I71" s="65">
        <v>2481404</v>
      </c>
      <c r="J71" s="65">
        <v>4749910</v>
      </c>
      <c r="K71" s="65">
        <v>11619843</v>
      </c>
      <c r="L71" s="53">
        <f t="shared" si="10"/>
        <v>47337</v>
      </c>
      <c r="M71" s="53">
        <f t="shared" si="11"/>
        <v>453</v>
      </c>
      <c r="N71" s="53">
        <f t="shared" si="12"/>
        <v>99656</v>
      </c>
      <c r="O71" s="53">
        <f t="shared" si="13"/>
        <v>823</v>
      </c>
      <c r="P71" s="53">
        <f t="shared" si="14"/>
        <v>92619</v>
      </c>
      <c r="Q71" s="53">
        <f t="shared" si="15"/>
        <v>6165</v>
      </c>
      <c r="R71" s="53">
        <f t="shared" si="18"/>
        <v>96475</v>
      </c>
      <c r="S71" s="53">
        <f t="shared" si="16"/>
        <v>294730</v>
      </c>
      <c r="T71" s="53">
        <f t="shared" si="9"/>
        <v>31002</v>
      </c>
      <c r="U71" s="53">
        <f t="shared" si="17"/>
        <v>96476</v>
      </c>
    </row>
    <row r="72" spans="1:28" hidden="1">
      <c r="A72" s="64">
        <v>45103</v>
      </c>
      <c r="B72" s="65">
        <v>308777</v>
      </c>
      <c r="C72" s="65">
        <v>138897</v>
      </c>
      <c r="D72" s="65">
        <v>6811818</v>
      </c>
      <c r="E72" s="65">
        <v>218422</v>
      </c>
      <c r="F72" s="65">
        <v>5112019</v>
      </c>
      <c r="G72" s="66">
        <v>639740</v>
      </c>
      <c r="H72" s="65">
        <v>4163175</v>
      </c>
      <c r="I72" s="65">
        <v>2481404</v>
      </c>
      <c r="J72" s="65">
        <v>4751563</v>
      </c>
      <c r="K72" s="65">
        <v>11620189</v>
      </c>
      <c r="L72" s="53">
        <f t="shared" si="10"/>
        <v>47337</v>
      </c>
      <c r="M72" s="53">
        <f t="shared" si="11"/>
        <v>459</v>
      </c>
      <c r="N72" s="53">
        <f t="shared" si="12"/>
        <v>100115</v>
      </c>
      <c r="O72" s="53">
        <f t="shared" si="13"/>
        <v>836</v>
      </c>
      <c r="P72" s="53">
        <f t="shared" si="14"/>
        <v>92619</v>
      </c>
      <c r="Q72" s="53">
        <f t="shared" si="15"/>
        <v>6165</v>
      </c>
      <c r="R72" s="53">
        <f t="shared" si="18"/>
        <v>164163</v>
      </c>
      <c r="S72" s="53">
        <f t="shared" si="16"/>
        <v>294730</v>
      </c>
      <c r="T72" s="53">
        <f t="shared" ref="T72:T101" si="19">J72-4718908</f>
        <v>32655</v>
      </c>
      <c r="U72" s="53">
        <f t="shared" si="17"/>
        <v>96822</v>
      </c>
    </row>
    <row r="73" spans="1:28" hidden="1">
      <c r="A73" s="64">
        <v>45105</v>
      </c>
      <c r="B73" s="65">
        <v>308777</v>
      </c>
      <c r="C73" s="65">
        <v>138899</v>
      </c>
      <c r="D73" s="65">
        <v>6811938</v>
      </c>
      <c r="E73" s="65">
        <v>218449</v>
      </c>
      <c r="F73" s="65">
        <v>5114717</v>
      </c>
      <c r="G73" s="66">
        <v>639740</v>
      </c>
      <c r="H73" s="65">
        <v>4163857</v>
      </c>
      <c r="I73" s="65">
        <v>2481404</v>
      </c>
      <c r="J73" s="65">
        <v>4751563</v>
      </c>
      <c r="K73" s="65">
        <v>11620389</v>
      </c>
      <c r="L73" s="53">
        <f t="shared" si="10"/>
        <v>47337</v>
      </c>
      <c r="M73" s="53">
        <f t="shared" si="11"/>
        <v>461</v>
      </c>
      <c r="N73" s="53">
        <f t="shared" si="12"/>
        <v>100235</v>
      </c>
      <c r="O73" s="53">
        <f t="shared" si="13"/>
        <v>863</v>
      </c>
      <c r="P73" s="53">
        <f t="shared" si="14"/>
        <v>95317</v>
      </c>
      <c r="Q73" s="53">
        <f t="shared" si="15"/>
        <v>6165</v>
      </c>
      <c r="R73" s="53">
        <f t="shared" si="18"/>
        <v>164845</v>
      </c>
      <c r="S73" s="53">
        <f t="shared" si="16"/>
        <v>294730</v>
      </c>
      <c r="T73" s="53">
        <f t="shared" si="19"/>
        <v>32655</v>
      </c>
      <c r="U73" s="53">
        <f t="shared" si="17"/>
        <v>97022</v>
      </c>
    </row>
    <row r="74" spans="1:28">
      <c r="A74" s="64" t="s">
        <v>127</v>
      </c>
      <c r="B74" s="65">
        <v>308777</v>
      </c>
      <c r="C74" s="65">
        <v>138915</v>
      </c>
      <c r="D74" s="65">
        <v>6812085</v>
      </c>
      <c r="E74" s="65">
        <v>218474</v>
      </c>
      <c r="F74" s="65">
        <v>5114717</v>
      </c>
      <c r="G74" s="66">
        <v>639740</v>
      </c>
      <c r="H74" s="65">
        <v>4098563</v>
      </c>
      <c r="I74" s="65">
        <v>2481404</v>
      </c>
      <c r="J74" s="65">
        <v>4751563</v>
      </c>
      <c r="K74" s="65">
        <v>11620561</v>
      </c>
      <c r="L74" s="53">
        <f t="shared" si="10"/>
        <v>47337</v>
      </c>
      <c r="M74" s="53">
        <f t="shared" si="11"/>
        <v>477</v>
      </c>
      <c r="N74" s="53">
        <f t="shared" si="12"/>
        <v>100382</v>
      </c>
      <c r="O74" s="53">
        <f t="shared" si="13"/>
        <v>888</v>
      </c>
      <c r="P74" s="53">
        <f t="shared" si="14"/>
        <v>95317</v>
      </c>
      <c r="Q74" s="53">
        <f t="shared" si="15"/>
        <v>6165</v>
      </c>
      <c r="R74" s="53">
        <f t="shared" si="18"/>
        <v>99551</v>
      </c>
      <c r="S74" s="53">
        <f t="shared" si="16"/>
        <v>294730</v>
      </c>
      <c r="T74" s="53">
        <f t="shared" si="19"/>
        <v>32655</v>
      </c>
      <c r="U74" s="53">
        <f t="shared" si="17"/>
        <v>97194</v>
      </c>
    </row>
    <row r="75" spans="1:28">
      <c r="A75" s="64" t="s">
        <v>128</v>
      </c>
      <c r="B75" s="65">
        <v>308777</v>
      </c>
      <c r="C75" s="65">
        <v>138915</v>
      </c>
      <c r="D75" s="65">
        <v>6812127</v>
      </c>
      <c r="E75" s="65">
        <v>218549</v>
      </c>
      <c r="F75" s="65">
        <v>5116265</v>
      </c>
      <c r="G75" s="66">
        <v>640496</v>
      </c>
      <c r="H75" s="65">
        <v>4101026</v>
      </c>
      <c r="I75" s="65">
        <v>2505435</v>
      </c>
      <c r="J75" s="65">
        <v>4752422</v>
      </c>
      <c r="K75" s="65">
        <v>11620833</v>
      </c>
      <c r="L75" s="53">
        <f t="shared" si="10"/>
        <v>47337</v>
      </c>
      <c r="M75" s="53">
        <f t="shared" si="11"/>
        <v>477</v>
      </c>
      <c r="N75" s="53">
        <f t="shared" si="12"/>
        <v>100424</v>
      </c>
      <c r="O75" s="53">
        <f t="shared" si="13"/>
        <v>963</v>
      </c>
      <c r="P75" s="53">
        <f t="shared" si="14"/>
        <v>96865</v>
      </c>
      <c r="Q75" s="53">
        <f t="shared" si="15"/>
        <v>6921</v>
      </c>
      <c r="R75" s="53">
        <f t="shared" si="18"/>
        <v>102014</v>
      </c>
      <c r="S75" s="53">
        <f t="shared" si="16"/>
        <v>318761</v>
      </c>
      <c r="T75" s="53">
        <f t="shared" si="19"/>
        <v>33514</v>
      </c>
      <c r="U75" s="53">
        <f t="shared" si="17"/>
        <v>97466</v>
      </c>
    </row>
    <row r="76" spans="1:28">
      <c r="A76" s="64" t="s">
        <v>129</v>
      </c>
      <c r="B76" s="65">
        <v>308777</v>
      </c>
      <c r="C76" s="65">
        <v>138932</v>
      </c>
      <c r="D76" s="65">
        <v>6812127</v>
      </c>
      <c r="E76" s="65">
        <v>218619</v>
      </c>
      <c r="F76" s="65">
        <v>5117487</v>
      </c>
      <c r="G76" s="66">
        <v>640496</v>
      </c>
      <c r="H76" s="65">
        <v>4103196</v>
      </c>
      <c r="I76" s="65">
        <v>2505435</v>
      </c>
      <c r="J76" s="65">
        <v>4752422</v>
      </c>
      <c r="K76" s="65">
        <v>11621192</v>
      </c>
      <c r="L76" s="53">
        <f t="shared" si="10"/>
        <v>47337</v>
      </c>
      <c r="M76" s="53">
        <f t="shared" si="11"/>
        <v>494</v>
      </c>
      <c r="N76" s="53">
        <f t="shared" si="12"/>
        <v>100424</v>
      </c>
      <c r="O76" s="53">
        <f t="shared" si="13"/>
        <v>1033</v>
      </c>
      <c r="P76" s="53">
        <f t="shared" si="14"/>
        <v>98087</v>
      </c>
      <c r="Q76" s="53">
        <f t="shared" si="15"/>
        <v>6921</v>
      </c>
      <c r="R76" s="53">
        <f t="shared" si="18"/>
        <v>104184</v>
      </c>
      <c r="S76" s="53">
        <f t="shared" si="16"/>
        <v>318761</v>
      </c>
      <c r="T76" s="53">
        <f t="shared" si="19"/>
        <v>33514</v>
      </c>
      <c r="U76" s="53">
        <f t="shared" si="17"/>
        <v>97825</v>
      </c>
    </row>
    <row r="77" spans="1:28" ht="17" thickBot="1">
      <c r="A77" s="64" t="s">
        <v>130</v>
      </c>
      <c r="B77" s="65">
        <v>309561</v>
      </c>
      <c r="C77" s="65">
        <v>138936</v>
      </c>
      <c r="D77" s="65">
        <v>6812426</v>
      </c>
      <c r="E77" s="65">
        <v>218649</v>
      </c>
      <c r="F77" s="65">
        <v>5118689</v>
      </c>
      <c r="G77" s="66">
        <v>640912</v>
      </c>
      <c r="H77" s="65">
        <v>4104930</v>
      </c>
      <c r="I77" s="65">
        <v>2505435</v>
      </c>
      <c r="J77" s="65">
        <v>4754228</v>
      </c>
      <c r="K77" s="65">
        <v>11621347</v>
      </c>
      <c r="L77" s="53">
        <f t="shared" si="10"/>
        <v>48121</v>
      </c>
      <c r="M77" s="53">
        <f t="shared" si="11"/>
        <v>498</v>
      </c>
      <c r="N77" s="53">
        <f t="shared" si="12"/>
        <v>100723</v>
      </c>
      <c r="O77" s="53">
        <f t="shared" si="13"/>
        <v>1063</v>
      </c>
      <c r="P77" s="53">
        <f t="shared" si="14"/>
        <v>99289</v>
      </c>
      <c r="Q77" s="53">
        <f t="shared" si="15"/>
        <v>7337</v>
      </c>
      <c r="R77" s="53">
        <f t="shared" si="18"/>
        <v>105918</v>
      </c>
      <c r="S77" s="53">
        <f t="shared" si="16"/>
        <v>318761</v>
      </c>
      <c r="T77" s="53">
        <f t="shared" si="19"/>
        <v>35320</v>
      </c>
      <c r="U77" s="53">
        <f t="shared" si="17"/>
        <v>97980</v>
      </c>
    </row>
    <row r="78" spans="1:28" ht="17" thickBot="1">
      <c r="A78" s="64" t="s">
        <v>131</v>
      </c>
      <c r="B78" s="65">
        <v>309561</v>
      </c>
      <c r="C78" s="65">
        <v>138937</v>
      </c>
      <c r="D78" s="65">
        <v>6812670</v>
      </c>
      <c r="E78" s="65">
        <v>218731</v>
      </c>
      <c r="F78" s="65">
        <v>5119647</v>
      </c>
      <c r="G78" s="66">
        <v>640998</v>
      </c>
      <c r="H78" s="65">
        <v>4106468</v>
      </c>
      <c r="I78" s="65">
        <v>2534940</v>
      </c>
      <c r="J78" s="65">
        <v>4754784</v>
      </c>
      <c r="K78" s="65">
        <v>11621728</v>
      </c>
      <c r="L78" s="53">
        <f t="shared" si="10"/>
        <v>48121</v>
      </c>
      <c r="M78" s="53">
        <f t="shared" si="11"/>
        <v>499</v>
      </c>
      <c r="N78" s="53">
        <f t="shared" si="12"/>
        <v>100967</v>
      </c>
      <c r="O78" s="53">
        <f t="shared" si="13"/>
        <v>1145</v>
      </c>
      <c r="P78" s="53">
        <f t="shared" si="14"/>
        <v>100247</v>
      </c>
      <c r="Q78" s="53">
        <f t="shared" si="15"/>
        <v>7423</v>
      </c>
      <c r="R78" s="53">
        <f t="shared" si="18"/>
        <v>107456</v>
      </c>
      <c r="S78" s="53">
        <f t="shared" si="16"/>
        <v>348266</v>
      </c>
      <c r="T78" s="53">
        <f t="shared" si="19"/>
        <v>35876</v>
      </c>
      <c r="U78" s="53">
        <f t="shared" si="17"/>
        <v>98361</v>
      </c>
      <c r="V78" s="53">
        <f t="shared" ref="V78:V83" si="20">SUM(L78:U78)</f>
        <v>848361</v>
      </c>
      <c r="Y78" s="67">
        <v>225</v>
      </c>
    </row>
    <row r="79" spans="1:28" ht="17" thickBot="1">
      <c r="A79" s="64" t="s">
        <v>132</v>
      </c>
      <c r="B79" s="65">
        <v>309561</v>
      </c>
      <c r="C79" s="65">
        <v>138938</v>
      </c>
      <c r="D79" s="65">
        <v>6812809</v>
      </c>
      <c r="E79" s="65">
        <v>218757</v>
      </c>
      <c r="F79" s="65">
        <v>5121920</v>
      </c>
      <c r="G79" s="66">
        <v>641063</v>
      </c>
      <c r="H79" s="65">
        <v>4107536</v>
      </c>
      <c r="I79" s="65">
        <v>2534940</v>
      </c>
      <c r="J79" s="65">
        <v>4755175</v>
      </c>
      <c r="K79" s="65">
        <v>11621909</v>
      </c>
      <c r="L79" s="53">
        <f t="shared" si="10"/>
        <v>48121</v>
      </c>
      <c r="M79" s="53">
        <f t="shared" si="11"/>
        <v>500</v>
      </c>
      <c r="N79" s="53">
        <f t="shared" si="12"/>
        <v>101106</v>
      </c>
      <c r="O79" s="53">
        <f t="shared" si="13"/>
        <v>1171</v>
      </c>
      <c r="P79" s="53">
        <v>101520</v>
      </c>
      <c r="Q79" s="53">
        <f t="shared" si="15"/>
        <v>7488</v>
      </c>
      <c r="R79" s="53">
        <f t="shared" si="18"/>
        <v>108524</v>
      </c>
      <c r="S79" s="53">
        <f t="shared" si="16"/>
        <v>348266</v>
      </c>
      <c r="T79" s="53">
        <f t="shared" si="19"/>
        <v>36267</v>
      </c>
      <c r="U79" s="53">
        <f t="shared" si="17"/>
        <v>98542</v>
      </c>
      <c r="V79" s="53">
        <f t="shared" si="20"/>
        <v>851505</v>
      </c>
      <c r="Y79" s="68">
        <v>3056</v>
      </c>
      <c r="AA79" t="s">
        <v>54</v>
      </c>
      <c r="AB79" s="53">
        <f>K106</f>
        <v>0</v>
      </c>
    </row>
    <row r="80" spans="1:28" ht="17" thickBot="1">
      <c r="A80" s="64" t="s">
        <v>133</v>
      </c>
      <c r="B80" s="65">
        <v>310019</v>
      </c>
      <c r="C80" s="65">
        <v>138940</v>
      </c>
      <c r="D80" s="65">
        <v>6813095</v>
      </c>
      <c r="E80" s="65">
        <v>218767</v>
      </c>
      <c r="F80" s="65">
        <v>5121276</v>
      </c>
      <c r="G80" s="66">
        <v>641100</v>
      </c>
      <c r="H80" s="65">
        <v>4108150</v>
      </c>
      <c r="I80" s="65">
        <v>2534940</v>
      </c>
      <c r="J80" s="65">
        <v>4755443</v>
      </c>
      <c r="K80" s="65">
        <v>11622092</v>
      </c>
      <c r="L80" s="53">
        <f t="shared" si="10"/>
        <v>48579</v>
      </c>
      <c r="M80" s="53">
        <f t="shared" si="11"/>
        <v>502</v>
      </c>
      <c r="N80" s="53">
        <f t="shared" si="12"/>
        <v>101392</v>
      </c>
      <c r="O80" s="53">
        <f t="shared" si="13"/>
        <v>1181</v>
      </c>
      <c r="P80" s="53">
        <f t="shared" si="14"/>
        <v>101876</v>
      </c>
      <c r="Q80" s="53">
        <f t="shared" si="15"/>
        <v>7525</v>
      </c>
      <c r="R80" s="53">
        <f t="shared" si="18"/>
        <v>109138</v>
      </c>
      <c r="S80" s="53">
        <f t="shared" si="16"/>
        <v>348266</v>
      </c>
      <c r="T80" s="53">
        <f t="shared" si="19"/>
        <v>36535</v>
      </c>
      <c r="U80" s="53">
        <f t="shared" si="17"/>
        <v>98725</v>
      </c>
      <c r="V80" s="53">
        <f t="shared" si="20"/>
        <v>853719</v>
      </c>
      <c r="Y80" s="69">
        <v>161920</v>
      </c>
      <c r="AA80" s="70">
        <v>680122097</v>
      </c>
      <c r="AB80">
        <f>AB79/AA80*100000</f>
        <v>0</v>
      </c>
    </row>
    <row r="81" spans="1:25" ht="17" thickBot="1">
      <c r="A81" s="64" t="s">
        <v>134</v>
      </c>
      <c r="B81" s="65">
        <v>310019</v>
      </c>
      <c r="C81" s="65">
        <v>138940</v>
      </c>
      <c r="D81" s="65">
        <v>6813175</v>
      </c>
      <c r="E81" s="65">
        <v>218767</v>
      </c>
      <c r="F81" s="65">
        <v>5121858</v>
      </c>
      <c r="G81" s="66">
        <v>641134</v>
      </c>
      <c r="H81" s="65">
        <v>4108552</v>
      </c>
      <c r="I81" s="65">
        <v>2538425</v>
      </c>
      <c r="J81" s="65">
        <v>4755761</v>
      </c>
      <c r="K81" s="65">
        <v>11622327</v>
      </c>
      <c r="L81" s="53">
        <f t="shared" si="10"/>
        <v>48579</v>
      </c>
      <c r="M81" s="53">
        <f t="shared" si="11"/>
        <v>502</v>
      </c>
      <c r="N81" s="53">
        <f t="shared" si="12"/>
        <v>101472</v>
      </c>
      <c r="O81" s="53">
        <f t="shared" si="13"/>
        <v>1181</v>
      </c>
      <c r="P81" s="53">
        <f t="shared" si="14"/>
        <v>102458</v>
      </c>
      <c r="Q81" s="53">
        <f t="shared" si="15"/>
        <v>7559</v>
      </c>
      <c r="R81" s="53">
        <f t="shared" si="18"/>
        <v>109540</v>
      </c>
      <c r="S81" s="53">
        <f t="shared" si="16"/>
        <v>351751</v>
      </c>
      <c r="T81" s="53">
        <f t="shared" si="19"/>
        <v>36853</v>
      </c>
      <c r="U81" s="53">
        <f t="shared" si="17"/>
        <v>98960</v>
      </c>
      <c r="V81" s="53">
        <f t="shared" si="20"/>
        <v>858855</v>
      </c>
      <c r="Y81" s="67">
        <v>758</v>
      </c>
    </row>
    <row r="82" spans="1:25" ht="17" thickBot="1">
      <c r="A82" s="64" t="s">
        <v>135</v>
      </c>
      <c r="B82" s="65">
        <v>310379</v>
      </c>
      <c r="C82" s="65">
        <v>138940</v>
      </c>
      <c r="D82" s="65">
        <v>6813224</v>
      </c>
      <c r="E82" s="65">
        <v>218804</v>
      </c>
      <c r="F82" s="65">
        <v>5121858</v>
      </c>
      <c r="G82" s="66">
        <v>641153</v>
      </c>
      <c r="H82" s="65">
        <v>4108894</v>
      </c>
      <c r="I82" s="65">
        <v>2550421</v>
      </c>
      <c r="J82" s="65">
        <v>4756150</v>
      </c>
      <c r="K82" s="65">
        <v>11622564</v>
      </c>
      <c r="L82" s="53">
        <f t="shared" si="10"/>
        <v>48939</v>
      </c>
      <c r="M82" s="53">
        <f t="shared" si="11"/>
        <v>502</v>
      </c>
      <c r="N82" s="53">
        <f t="shared" si="12"/>
        <v>101521</v>
      </c>
      <c r="O82" s="53">
        <f t="shared" si="13"/>
        <v>1218</v>
      </c>
      <c r="P82" s="53">
        <f t="shared" si="14"/>
        <v>102458</v>
      </c>
      <c r="Q82" s="53">
        <f t="shared" si="15"/>
        <v>7578</v>
      </c>
      <c r="R82" s="53">
        <f t="shared" si="18"/>
        <v>109882</v>
      </c>
      <c r="S82" s="53">
        <f t="shared" si="16"/>
        <v>363747</v>
      </c>
      <c r="T82" s="53">
        <f t="shared" si="19"/>
        <v>37242</v>
      </c>
      <c r="U82" s="53">
        <f t="shared" si="17"/>
        <v>99197</v>
      </c>
      <c r="V82" s="53">
        <f t="shared" si="20"/>
        <v>872284</v>
      </c>
      <c r="Y82" s="69">
        <v>37181</v>
      </c>
    </row>
    <row r="83" spans="1:25" ht="17" thickBot="1">
      <c r="A83" s="64" t="s">
        <v>136</v>
      </c>
      <c r="B83" s="65">
        <v>310379</v>
      </c>
      <c r="C83" s="65">
        <v>138940</v>
      </c>
      <c r="D83" s="65">
        <v>6813224</v>
      </c>
      <c r="E83" s="65">
        <v>218811</v>
      </c>
      <c r="F83" s="65">
        <v>5123264</v>
      </c>
      <c r="G83" s="66">
        <v>641173</v>
      </c>
      <c r="H83" s="65">
        <v>4109517</v>
      </c>
      <c r="I83" s="65">
        <v>2557466</v>
      </c>
      <c r="J83" s="65">
        <v>4756406</v>
      </c>
      <c r="K83" s="65">
        <v>11622820</v>
      </c>
      <c r="L83" s="53">
        <f t="shared" si="10"/>
        <v>48939</v>
      </c>
      <c r="M83" s="53">
        <f t="shared" si="11"/>
        <v>502</v>
      </c>
      <c r="N83" s="53">
        <f t="shared" si="12"/>
        <v>101521</v>
      </c>
      <c r="O83" s="53">
        <f t="shared" si="13"/>
        <v>1225</v>
      </c>
      <c r="P83" s="53">
        <f t="shared" si="14"/>
        <v>103864</v>
      </c>
      <c r="Q83" s="53">
        <f t="shared" si="15"/>
        <v>7598</v>
      </c>
      <c r="R83" s="53">
        <f t="shared" si="18"/>
        <v>110505</v>
      </c>
      <c r="S83" s="53">
        <f t="shared" si="16"/>
        <v>370792</v>
      </c>
      <c r="T83" s="53">
        <f t="shared" si="19"/>
        <v>37498</v>
      </c>
      <c r="U83" s="53">
        <f t="shared" si="17"/>
        <v>99453</v>
      </c>
      <c r="V83" s="53">
        <f t="shared" si="20"/>
        <v>881897</v>
      </c>
      <c r="Y83" s="71">
        <v>19495</v>
      </c>
    </row>
    <row r="84" spans="1:25" ht="17" thickBot="1">
      <c r="A84" s="64" t="s">
        <v>137</v>
      </c>
      <c r="B84" s="65">
        <v>310379</v>
      </c>
      <c r="C84" s="65">
        <v>138940</v>
      </c>
      <c r="D84" s="65">
        <v>6813287</v>
      </c>
      <c r="E84" s="65">
        <v>218830</v>
      </c>
      <c r="F84" s="65">
        <v>5123801</v>
      </c>
      <c r="G84" s="66">
        <v>641198</v>
      </c>
      <c r="H84" s="65">
        <v>4110434</v>
      </c>
      <c r="I84" s="65">
        <v>2566317</v>
      </c>
      <c r="J84" s="65">
        <v>4756593</v>
      </c>
      <c r="K84" s="65">
        <v>11623024</v>
      </c>
      <c r="L84" s="53">
        <f t="shared" si="10"/>
        <v>48939</v>
      </c>
      <c r="M84" s="53">
        <f t="shared" si="11"/>
        <v>502</v>
      </c>
      <c r="N84" s="53">
        <f t="shared" si="12"/>
        <v>101584</v>
      </c>
      <c r="O84" s="53">
        <f t="shared" si="13"/>
        <v>1244</v>
      </c>
      <c r="P84" s="53">
        <f t="shared" si="14"/>
        <v>104401</v>
      </c>
      <c r="Q84" s="53">
        <f t="shared" si="15"/>
        <v>7623</v>
      </c>
      <c r="R84" s="53">
        <f t="shared" si="18"/>
        <v>111422</v>
      </c>
      <c r="S84" s="53">
        <f t="shared" si="16"/>
        <v>379643</v>
      </c>
      <c r="T84" s="53">
        <f t="shared" si="19"/>
        <v>37685</v>
      </c>
      <c r="U84" s="53">
        <f t="shared" si="17"/>
        <v>99657</v>
      </c>
      <c r="V84" s="53">
        <f t="shared" ref="V84:V101" si="21">SUM(L84:U84)</f>
        <v>892700</v>
      </c>
      <c r="Y84" s="69">
        <v>66746</v>
      </c>
    </row>
    <row r="85" spans="1:25" ht="17" thickBot="1">
      <c r="A85" s="64" t="s">
        <v>138</v>
      </c>
      <c r="B85" s="65">
        <v>310522</v>
      </c>
      <c r="C85" s="65">
        <v>138940</v>
      </c>
      <c r="D85" s="65">
        <v>6813429</v>
      </c>
      <c r="E85" s="65">
        <v>218849</v>
      </c>
      <c r="F85" s="65">
        <v>5123801</v>
      </c>
      <c r="G85" s="66">
        <v>641219</v>
      </c>
      <c r="H85" s="65">
        <v>4111331</v>
      </c>
      <c r="I85" s="65">
        <v>2573565</v>
      </c>
      <c r="J85" s="65">
        <v>4756837</v>
      </c>
      <c r="K85" s="65">
        <v>11623318</v>
      </c>
      <c r="L85" s="53">
        <f t="shared" si="10"/>
        <v>49082</v>
      </c>
      <c r="M85" s="53">
        <f t="shared" si="11"/>
        <v>502</v>
      </c>
      <c r="N85" s="53">
        <f t="shared" si="12"/>
        <v>101726</v>
      </c>
      <c r="O85" s="53">
        <f t="shared" si="13"/>
        <v>1263</v>
      </c>
      <c r="P85" s="53">
        <f t="shared" si="14"/>
        <v>104401</v>
      </c>
      <c r="Q85" s="53">
        <f t="shared" si="15"/>
        <v>7644</v>
      </c>
      <c r="R85" s="53">
        <f t="shared" si="18"/>
        <v>112319</v>
      </c>
      <c r="S85" s="53">
        <f t="shared" si="16"/>
        <v>386891</v>
      </c>
      <c r="T85" s="53">
        <f t="shared" si="19"/>
        <v>37929</v>
      </c>
      <c r="U85" s="53">
        <f t="shared" si="17"/>
        <v>99951</v>
      </c>
      <c r="V85" s="53">
        <f t="shared" si="21"/>
        <v>901708</v>
      </c>
      <c r="Y85" s="71">
        <v>1900</v>
      </c>
    </row>
    <row r="86" spans="1:25" ht="17" thickBot="1">
      <c r="A86" s="64" t="s">
        <v>139</v>
      </c>
      <c r="B86" s="65">
        <v>310522</v>
      </c>
      <c r="C86" s="65">
        <v>138940</v>
      </c>
      <c r="D86" s="65">
        <v>6813429</v>
      </c>
      <c r="E86" s="65">
        <v>218861</v>
      </c>
      <c r="F86" s="65">
        <v>5125209</v>
      </c>
      <c r="G86" s="66">
        <v>641288</v>
      </c>
      <c r="H86" s="65">
        <v>4112293</v>
      </c>
      <c r="I86" s="65">
        <v>2579966</v>
      </c>
      <c r="J86" s="65">
        <v>4757049</v>
      </c>
      <c r="K86" s="65">
        <v>11623513</v>
      </c>
      <c r="L86" s="53">
        <f t="shared" si="10"/>
        <v>49082</v>
      </c>
      <c r="M86" s="53">
        <f t="shared" si="11"/>
        <v>502</v>
      </c>
      <c r="N86" s="53">
        <f t="shared" si="12"/>
        <v>101726</v>
      </c>
      <c r="O86" s="53">
        <f t="shared" si="13"/>
        <v>1275</v>
      </c>
      <c r="P86" s="53">
        <f t="shared" si="14"/>
        <v>105809</v>
      </c>
      <c r="Q86" s="53">
        <f t="shared" si="15"/>
        <v>7713</v>
      </c>
      <c r="R86" s="53">
        <f t="shared" si="18"/>
        <v>113281</v>
      </c>
      <c r="S86" s="53">
        <f t="shared" si="16"/>
        <v>393292</v>
      </c>
      <c r="T86" s="53">
        <f t="shared" si="19"/>
        <v>38141</v>
      </c>
      <c r="U86" s="53">
        <f t="shared" si="17"/>
        <v>100146</v>
      </c>
      <c r="V86" s="53">
        <f t="shared" si="21"/>
        <v>910967</v>
      </c>
      <c r="Y86" s="69">
        <v>34488</v>
      </c>
    </row>
    <row r="87" spans="1:25" ht="17" thickBot="1">
      <c r="A87" s="64" t="s">
        <v>140</v>
      </c>
      <c r="B87" s="65">
        <v>311020</v>
      </c>
      <c r="C87" s="65">
        <v>138941</v>
      </c>
      <c r="D87" s="65">
        <v>6813429</v>
      </c>
      <c r="E87" s="65">
        <v>218868</v>
      </c>
      <c r="F87" s="65">
        <v>5125209</v>
      </c>
      <c r="G87" s="66">
        <v>641288</v>
      </c>
      <c r="H87" s="65">
        <v>4113434</v>
      </c>
      <c r="I87" s="65">
        <v>2594809</v>
      </c>
      <c r="J87" s="65">
        <v>4757283</v>
      </c>
      <c r="K87" s="65">
        <v>11623667</v>
      </c>
      <c r="L87" s="53">
        <f t="shared" si="10"/>
        <v>49580</v>
      </c>
      <c r="M87" s="53">
        <f t="shared" si="11"/>
        <v>503</v>
      </c>
      <c r="N87" s="53">
        <f t="shared" si="12"/>
        <v>101726</v>
      </c>
      <c r="O87" s="53">
        <f t="shared" si="13"/>
        <v>1282</v>
      </c>
      <c r="P87" s="53">
        <f t="shared" si="14"/>
        <v>105809</v>
      </c>
      <c r="Q87" s="53">
        <f t="shared" si="15"/>
        <v>7713</v>
      </c>
      <c r="R87" s="53">
        <f t="shared" si="18"/>
        <v>114422</v>
      </c>
      <c r="S87" s="53">
        <f t="shared" si="16"/>
        <v>408135</v>
      </c>
      <c r="T87" s="53">
        <f t="shared" si="19"/>
        <v>38375</v>
      </c>
      <c r="U87" s="53">
        <f t="shared" si="17"/>
        <v>100300</v>
      </c>
      <c r="V87" s="53">
        <f t="shared" si="21"/>
        <v>927845</v>
      </c>
      <c r="Y87" s="71">
        <v>43206</v>
      </c>
    </row>
    <row r="88" spans="1:25">
      <c r="A88" s="64" t="s">
        <v>141</v>
      </c>
      <c r="B88" s="65">
        <v>311020</v>
      </c>
      <c r="C88" s="65">
        <v>138941</v>
      </c>
      <c r="D88" s="65">
        <v>6813429</v>
      </c>
      <c r="E88" s="65">
        <v>218871</v>
      </c>
      <c r="F88" s="65">
        <v>5126683</v>
      </c>
      <c r="G88" s="66">
        <v>641290</v>
      </c>
      <c r="H88" s="65">
        <v>4114680</v>
      </c>
      <c r="I88" s="65">
        <v>2610108</v>
      </c>
      <c r="J88" s="65">
        <v>4757473</v>
      </c>
      <c r="K88" s="65">
        <v>11623774</v>
      </c>
      <c r="L88" s="53">
        <f t="shared" si="10"/>
        <v>49580</v>
      </c>
      <c r="M88" s="53">
        <f t="shared" si="11"/>
        <v>503</v>
      </c>
      <c r="N88" s="53">
        <f t="shared" si="12"/>
        <v>101726</v>
      </c>
      <c r="O88" s="53">
        <f t="shared" si="13"/>
        <v>1285</v>
      </c>
      <c r="P88" s="53">
        <f t="shared" si="14"/>
        <v>107283</v>
      </c>
      <c r="Q88" s="53">
        <f t="shared" si="15"/>
        <v>7715</v>
      </c>
      <c r="R88" s="53">
        <f t="shared" si="18"/>
        <v>115668</v>
      </c>
      <c r="S88" s="53">
        <f t="shared" si="16"/>
        <v>423434</v>
      </c>
      <c r="T88" s="53">
        <f t="shared" si="19"/>
        <v>38565</v>
      </c>
      <c r="U88" s="53">
        <f t="shared" si="17"/>
        <v>100407</v>
      </c>
      <c r="V88" s="53">
        <f t="shared" si="21"/>
        <v>946166</v>
      </c>
      <c r="Y88">
        <f>SUM(Y78:Y87)</f>
        <v>368975</v>
      </c>
    </row>
    <row r="89" spans="1:25">
      <c r="A89" s="64" t="s">
        <v>142</v>
      </c>
      <c r="B89" s="72">
        <v>311020</v>
      </c>
      <c r="C89" s="73">
        <v>138941</v>
      </c>
      <c r="D89" s="73">
        <v>6813429</v>
      </c>
      <c r="E89" s="73">
        <v>218871</v>
      </c>
      <c r="F89" s="73">
        <v>5127616</v>
      </c>
      <c r="G89" s="73">
        <v>641314</v>
      </c>
      <c r="H89" s="73">
        <v>4115714</v>
      </c>
      <c r="I89" s="73">
        <v>2616395</v>
      </c>
      <c r="J89" s="73">
        <v>4757604</v>
      </c>
      <c r="K89" s="74">
        <v>11623911</v>
      </c>
      <c r="L89" s="53">
        <f t="shared" si="10"/>
        <v>49580</v>
      </c>
      <c r="M89" s="53">
        <f t="shared" si="11"/>
        <v>503</v>
      </c>
      <c r="N89" s="53">
        <f t="shared" si="12"/>
        <v>101726</v>
      </c>
      <c r="O89" s="53">
        <f t="shared" si="13"/>
        <v>1285</v>
      </c>
      <c r="P89" s="53">
        <f t="shared" si="14"/>
        <v>108216</v>
      </c>
      <c r="Q89" s="53">
        <f t="shared" si="15"/>
        <v>7739</v>
      </c>
      <c r="R89" s="53">
        <f t="shared" si="18"/>
        <v>116702</v>
      </c>
      <c r="S89" s="53">
        <f t="shared" si="16"/>
        <v>429721</v>
      </c>
      <c r="T89" s="53">
        <f t="shared" si="19"/>
        <v>38696</v>
      </c>
      <c r="U89" s="53">
        <f t="shared" si="17"/>
        <v>100544</v>
      </c>
      <c r="V89" s="53">
        <f t="shared" si="21"/>
        <v>954712</v>
      </c>
    </row>
    <row r="90" spans="1:25">
      <c r="A90" s="64" t="s">
        <v>143</v>
      </c>
      <c r="B90" s="75">
        <v>311614</v>
      </c>
      <c r="C90" s="73">
        <v>138941</v>
      </c>
      <c r="D90" s="73">
        <v>6813602</v>
      </c>
      <c r="E90" s="73">
        <v>218878</v>
      </c>
      <c r="F90" s="73">
        <v>5128668</v>
      </c>
      <c r="G90" s="76">
        <v>641327</v>
      </c>
      <c r="H90" s="73">
        <v>4115714</v>
      </c>
      <c r="I90" s="73">
        <v>2620069</v>
      </c>
      <c r="J90" s="73">
        <v>4757728</v>
      </c>
      <c r="K90" s="77">
        <v>11624054</v>
      </c>
      <c r="L90" s="53">
        <f t="shared" si="10"/>
        <v>50174</v>
      </c>
      <c r="M90" s="53">
        <f t="shared" si="11"/>
        <v>503</v>
      </c>
      <c r="N90" s="53">
        <f t="shared" si="12"/>
        <v>101899</v>
      </c>
      <c r="O90" s="53">
        <f t="shared" si="13"/>
        <v>1292</v>
      </c>
      <c r="P90" s="53">
        <f t="shared" si="14"/>
        <v>109268</v>
      </c>
      <c r="Q90" s="53">
        <f t="shared" si="15"/>
        <v>7752</v>
      </c>
      <c r="R90" s="53">
        <f t="shared" si="18"/>
        <v>116702</v>
      </c>
      <c r="S90" s="53">
        <f t="shared" si="16"/>
        <v>433395</v>
      </c>
      <c r="T90" s="53">
        <f t="shared" si="19"/>
        <v>38820</v>
      </c>
      <c r="U90" s="53">
        <f t="shared" si="17"/>
        <v>100687</v>
      </c>
      <c r="V90" s="53">
        <f t="shared" si="21"/>
        <v>960492</v>
      </c>
    </row>
    <row r="91" spans="1:25">
      <c r="A91" s="64" t="s">
        <v>144</v>
      </c>
      <c r="B91" s="75">
        <v>311905</v>
      </c>
      <c r="C91" s="73">
        <v>138941</v>
      </c>
      <c r="D91" s="73">
        <v>6813652</v>
      </c>
      <c r="E91" s="73">
        <v>218888</v>
      </c>
      <c r="F91" s="73">
        <v>5129800</v>
      </c>
      <c r="G91" s="76">
        <v>641337</v>
      </c>
      <c r="H91" s="73">
        <v>4119311</v>
      </c>
      <c r="I91" s="73">
        <v>2634870</v>
      </c>
      <c r="J91" s="73">
        <v>4757919</v>
      </c>
      <c r="K91" s="77">
        <v>11624089</v>
      </c>
      <c r="L91" s="53">
        <f t="shared" si="10"/>
        <v>50465</v>
      </c>
      <c r="M91" s="53">
        <f t="shared" si="11"/>
        <v>503</v>
      </c>
      <c r="N91" s="53">
        <f t="shared" si="12"/>
        <v>101949</v>
      </c>
      <c r="O91" s="53">
        <f t="shared" si="13"/>
        <v>1302</v>
      </c>
      <c r="P91" s="53">
        <f t="shared" si="14"/>
        <v>110400</v>
      </c>
      <c r="Q91" s="53">
        <f t="shared" si="15"/>
        <v>7762</v>
      </c>
      <c r="R91" s="53">
        <f t="shared" si="18"/>
        <v>120299</v>
      </c>
      <c r="S91" s="53">
        <f t="shared" si="16"/>
        <v>448196</v>
      </c>
      <c r="T91" s="53">
        <f t="shared" si="19"/>
        <v>39011</v>
      </c>
      <c r="U91" s="53">
        <f t="shared" si="17"/>
        <v>100722</v>
      </c>
      <c r="V91" s="53">
        <f t="shared" si="21"/>
        <v>980609</v>
      </c>
    </row>
    <row r="92" spans="1:25">
      <c r="A92" s="64" t="s">
        <v>145</v>
      </c>
      <c r="B92" s="75">
        <v>312094</v>
      </c>
      <c r="C92" s="73">
        <v>138943</v>
      </c>
      <c r="D92" s="73">
        <v>6813719</v>
      </c>
      <c r="E92" s="73">
        <v>218891</v>
      </c>
      <c r="F92" s="73">
        <v>5129800</v>
      </c>
      <c r="G92" s="76">
        <v>641344</v>
      </c>
      <c r="H92" s="73">
        <v>4120028</v>
      </c>
      <c r="I92" s="73">
        <v>2651993</v>
      </c>
      <c r="J92" s="73">
        <v>4758125</v>
      </c>
      <c r="K92" s="77">
        <v>11624114</v>
      </c>
      <c r="L92" s="53">
        <f t="shared" si="10"/>
        <v>50654</v>
      </c>
      <c r="M92" s="53">
        <f t="shared" si="11"/>
        <v>505</v>
      </c>
      <c r="N92" s="53">
        <f t="shared" si="12"/>
        <v>102016</v>
      </c>
      <c r="O92" s="53">
        <f t="shared" si="13"/>
        <v>1305</v>
      </c>
      <c r="P92" s="53">
        <f t="shared" si="14"/>
        <v>110400</v>
      </c>
      <c r="Q92" s="53">
        <f t="shared" si="15"/>
        <v>7769</v>
      </c>
      <c r="R92" s="53">
        <f t="shared" si="18"/>
        <v>121016</v>
      </c>
      <c r="S92" s="53">
        <f t="shared" si="16"/>
        <v>465319</v>
      </c>
      <c r="T92" s="53">
        <f t="shared" si="19"/>
        <v>39217</v>
      </c>
      <c r="U92" s="53">
        <f t="shared" si="17"/>
        <v>100747</v>
      </c>
      <c r="V92" s="53">
        <f t="shared" si="21"/>
        <v>998948</v>
      </c>
    </row>
    <row r="93" spans="1:25">
      <c r="A93" s="64" t="s">
        <v>146</v>
      </c>
      <c r="B93" s="75">
        <v>312524</v>
      </c>
      <c r="C93" s="73">
        <v>138945</v>
      </c>
      <c r="D93" s="73">
        <v>6813790</v>
      </c>
      <c r="E93" s="73">
        <v>218891</v>
      </c>
      <c r="F93" s="73">
        <v>5129800</v>
      </c>
      <c r="G93" s="76">
        <v>641358</v>
      </c>
      <c r="H93" s="73">
        <v>4121129</v>
      </c>
      <c r="I93" s="73">
        <v>2651993</v>
      </c>
      <c r="J93" s="73">
        <v>4758125</v>
      </c>
      <c r="K93" s="77">
        <v>11624114</v>
      </c>
      <c r="L93" s="53">
        <f t="shared" si="10"/>
        <v>51084</v>
      </c>
      <c r="M93" s="53">
        <f t="shared" si="11"/>
        <v>507</v>
      </c>
      <c r="N93" s="53">
        <f t="shared" si="12"/>
        <v>102087</v>
      </c>
      <c r="O93" s="53">
        <f t="shared" si="13"/>
        <v>1305</v>
      </c>
      <c r="P93" s="53">
        <f t="shared" si="14"/>
        <v>110400</v>
      </c>
      <c r="Q93" s="53">
        <f t="shared" si="15"/>
        <v>7783</v>
      </c>
      <c r="R93" s="53">
        <f t="shared" si="18"/>
        <v>122117</v>
      </c>
      <c r="S93" s="53">
        <f t="shared" si="16"/>
        <v>465319</v>
      </c>
      <c r="T93" s="53">
        <f t="shared" si="19"/>
        <v>39217</v>
      </c>
      <c r="U93" s="53">
        <f t="shared" si="17"/>
        <v>100747</v>
      </c>
      <c r="V93" s="53">
        <f t="shared" si="21"/>
        <v>1000566</v>
      </c>
    </row>
    <row r="94" spans="1:25">
      <c r="A94" s="64" t="s">
        <v>147</v>
      </c>
      <c r="B94" s="53">
        <v>312892</v>
      </c>
      <c r="C94" s="53">
        <v>138951</v>
      </c>
      <c r="D94" s="53">
        <v>6813968</v>
      </c>
      <c r="E94" s="53">
        <v>218895</v>
      </c>
      <c r="F94" s="53">
        <v>5132831</v>
      </c>
      <c r="G94" s="53">
        <v>641375</v>
      </c>
      <c r="H94" s="53">
        <v>4123489</v>
      </c>
      <c r="I94" s="53">
        <v>2699891</v>
      </c>
      <c r="J94" s="53">
        <v>4759106</v>
      </c>
      <c r="K94" s="53">
        <v>11624114</v>
      </c>
      <c r="L94" s="78">
        <f t="shared" si="10"/>
        <v>51452</v>
      </c>
      <c r="M94" s="78">
        <f t="shared" si="11"/>
        <v>513</v>
      </c>
      <c r="N94" s="78">
        <f t="shared" si="12"/>
        <v>102265</v>
      </c>
      <c r="O94" s="78">
        <f t="shared" si="13"/>
        <v>1309</v>
      </c>
      <c r="P94" s="78">
        <f t="shared" si="14"/>
        <v>113431</v>
      </c>
      <c r="Q94" s="78">
        <f t="shared" si="15"/>
        <v>7800</v>
      </c>
      <c r="R94" s="78">
        <f t="shared" si="18"/>
        <v>124477</v>
      </c>
      <c r="S94" s="78">
        <f t="shared" si="16"/>
        <v>513217</v>
      </c>
      <c r="T94" s="78">
        <f t="shared" si="19"/>
        <v>40198</v>
      </c>
      <c r="U94" s="78">
        <f t="shared" si="17"/>
        <v>100747</v>
      </c>
      <c r="V94" s="78">
        <f t="shared" si="21"/>
        <v>1055409</v>
      </c>
    </row>
    <row r="95" spans="1:25">
      <c r="A95" s="64" t="s">
        <v>148</v>
      </c>
      <c r="B95" s="53">
        <v>313919</v>
      </c>
      <c r="C95" s="53">
        <v>138954</v>
      </c>
      <c r="D95" s="53">
        <v>6814111</v>
      </c>
      <c r="E95" s="53">
        <v>218898</v>
      </c>
      <c r="F95" s="53">
        <v>5134632</v>
      </c>
      <c r="G95" s="53">
        <v>641368</v>
      </c>
      <c r="H95" s="53">
        <v>4123920</v>
      </c>
      <c r="I95" s="53">
        <v>2710617</v>
      </c>
      <c r="J95" s="53">
        <v>4759106</v>
      </c>
      <c r="K95" s="53">
        <v>11624114</v>
      </c>
      <c r="L95" s="78">
        <f t="shared" si="10"/>
        <v>52479</v>
      </c>
      <c r="M95" s="78">
        <f t="shared" si="11"/>
        <v>516</v>
      </c>
      <c r="N95" s="78">
        <f t="shared" si="12"/>
        <v>102408</v>
      </c>
      <c r="O95" s="78">
        <f t="shared" si="13"/>
        <v>1312</v>
      </c>
      <c r="P95" s="78">
        <f t="shared" si="14"/>
        <v>115232</v>
      </c>
      <c r="Q95" s="78">
        <f t="shared" si="15"/>
        <v>7793</v>
      </c>
      <c r="R95" s="78">
        <f t="shared" si="18"/>
        <v>124908</v>
      </c>
      <c r="S95" s="78">
        <f t="shared" si="16"/>
        <v>523943</v>
      </c>
      <c r="T95" s="78">
        <f t="shared" si="19"/>
        <v>40198</v>
      </c>
      <c r="U95" s="78">
        <f t="shared" si="17"/>
        <v>100747</v>
      </c>
      <c r="V95" s="78">
        <f t="shared" si="21"/>
        <v>1069536</v>
      </c>
    </row>
    <row r="96" spans="1:25">
      <c r="A96" s="64" t="s">
        <v>149</v>
      </c>
      <c r="B96" s="53">
        <v>313919</v>
      </c>
      <c r="C96" s="53">
        <v>138956</v>
      </c>
      <c r="D96" s="53">
        <v>6814248</v>
      </c>
      <c r="E96" s="53">
        <v>218901</v>
      </c>
      <c r="F96" s="53">
        <v>5147359</v>
      </c>
      <c r="G96" s="53">
        <v>641377</v>
      </c>
      <c r="H96" s="53">
        <v>4125561</v>
      </c>
      <c r="I96" s="53">
        <v>2732711</v>
      </c>
      <c r="J96" s="53">
        <v>4759586</v>
      </c>
      <c r="K96" s="53">
        <v>11624114</v>
      </c>
      <c r="L96" s="78">
        <f t="shared" si="10"/>
        <v>52479</v>
      </c>
      <c r="M96" s="78">
        <f t="shared" si="11"/>
        <v>518</v>
      </c>
      <c r="N96" s="78">
        <f t="shared" si="12"/>
        <v>102545</v>
      </c>
      <c r="O96" s="78">
        <f t="shared" si="13"/>
        <v>1315</v>
      </c>
      <c r="P96" s="78">
        <f t="shared" si="14"/>
        <v>127959</v>
      </c>
      <c r="Q96" s="78">
        <f t="shared" si="15"/>
        <v>7802</v>
      </c>
      <c r="R96" s="78">
        <f t="shared" si="18"/>
        <v>126549</v>
      </c>
      <c r="S96" s="78">
        <f t="shared" si="16"/>
        <v>546037</v>
      </c>
      <c r="T96" s="78">
        <f t="shared" si="19"/>
        <v>40678</v>
      </c>
      <c r="U96" s="78">
        <f t="shared" si="17"/>
        <v>100747</v>
      </c>
      <c r="V96" s="78">
        <f t="shared" si="21"/>
        <v>1106629</v>
      </c>
    </row>
    <row r="97" spans="1:22">
      <c r="A97" s="64" t="s">
        <v>150</v>
      </c>
      <c r="B97" s="73">
        <v>315733</v>
      </c>
      <c r="C97" s="73">
        <v>138963</v>
      </c>
      <c r="D97" s="73">
        <v>6814484</v>
      </c>
      <c r="E97" s="73">
        <v>218901</v>
      </c>
      <c r="F97" s="73">
        <v>5147359</v>
      </c>
      <c r="G97" s="73">
        <v>641383</v>
      </c>
      <c r="H97" s="73">
        <v>4127586</v>
      </c>
      <c r="I97" s="73">
        <v>2739037</v>
      </c>
      <c r="J97" s="73">
        <v>4760122</v>
      </c>
      <c r="K97" s="73">
        <v>11624114</v>
      </c>
      <c r="L97" s="78">
        <f t="shared" si="10"/>
        <v>54293</v>
      </c>
      <c r="M97" s="78">
        <f t="shared" si="11"/>
        <v>525</v>
      </c>
      <c r="N97" s="78">
        <f t="shared" si="12"/>
        <v>102781</v>
      </c>
      <c r="O97" s="78">
        <f t="shared" si="13"/>
        <v>1315</v>
      </c>
      <c r="P97" s="78">
        <f t="shared" si="14"/>
        <v>127959</v>
      </c>
      <c r="Q97" s="78">
        <f t="shared" si="15"/>
        <v>7808</v>
      </c>
      <c r="R97" s="78">
        <f t="shared" si="18"/>
        <v>128574</v>
      </c>
      <c r="S97" s="78">
        <f t="shared" si="16"/>
        <v>552363</v>
      </c>
      <c r="T97" s="78">
        <f t="shared" si="19"/>
        <v>41214</v>
      </c>
      <c r="U97" s="78">
        <f t="shared" si="17"/>
        <v>100747</v>
      </c>
      <c r="V97" s="78">
        <f t="shared" si="21"/>
        <v>1117579</v>
      </c>
    </row>
    <row r="98" spans="1:22">
      <c r="A98" s="64" t="s">
        <v>151</v>
      </c>
      <c r="B98" s="53">
        <v>317587</v>
      </c>
      <c r="C98" s="53">
        <v>138978</v>
      </c>
      <c r="D98" s="53">
        <v>6815037</v>
      </c>
      <c r="E98" s="53">
        <v>218903</v>
      </c>
      <c r="F98" s="53">
        <v>5147359</v>
      </c>
      <c r="G98" s="53">
        <v>641386</v>
      </c>
      <c r="H98" s="53">
        <v>4128961</v>
      </c>
      <c r="I98" s="53">
        <v>2771072</v>
      </c>
      <c r="J98" s="53">
        <v>4760712</v>
      </c>
      <c r="K98" s="53">
        <v>11624114</v>
      </c>
      <c r="L98" s="78">
        <f t="shared" si="10"/>
        <v>56147</v>
      </c>
      <c r="M98" s="78">
        <f t="shared" si="11"/>
        <v>540</v>
      </c>
      <c r="N98" s="78">
        <f t="shared" si="12"/>
        <v>103334</v>
      </c>
      <c r="O98" s="78">
        <f t="shared" si="13"/>
        <v>1317</v>
      </c>
      <c r="P98" s="78">
        <f t="shared" si="14"/>
        <v>127959</v>
      </c>
      <c r="Q98" s="78">
        <f t="shared" si="15"/>
        <v>7811</v>
      </c>
      <c r="R98" s="78">
        <f t="shared" si="18"/>
        <v>129949</v>
      </c>
      <c r="S98" s="78">
        <f t="shared" si="16"/>
        <v>584398</v>
      </c>
      <c r="T98" s="78">
        <f t="shared" si="19"/>
        <v>41804</v>
      </c>
      <c r="U98" s="78">
        <f t="shared" si="17"/>
        <v>100747</v>
      </c>
      <c r="V98" s="78">
        <f t="shared" si="21"/>
        <v>1154006</v>
      </c>
    </row>
    <row r="99" spans="1:22">
      <c r="A99" s="64" t="s">
        <v>152</v>
      </c>
      <c r="B99" s="53">
        <v>321235</v>
      </c>
      <c r="C99" s="53">
        <v>138991</v>
      </c>
      <c r="D99" s="53">
        <v>6816938</v>
      </c>
      <c r="E99" s="53">
        <v>218903</v>
      </c>
      <c r="F99" s="53">
        <v>5180812</v>
      </c>
      <c r="G99" s="53">
        <v>641393</v>
      </c>
      <c r="H99" s="53">
        <v>4132200</v>
      </c>
      <c r="I99" s="53">
        <v>2827115</v>
      </c>
      <c r="J99" s="53">
        <v>4761226</v>
      </c>
      <c r="K99" s="53">
        <v>11624114</v>
      </c>
      <c r="L99" s="78">
        <f t="shared" si="10"/>
        <v>59795</v>
      </c>
      <c r="M99" s="78">
        <f t="shared" si="11"/>
        <v>553</v>
      </c>
      <c r="N99" s="78">
        <f t="shared" si="12"/>
        <v>105235</v>
      </c>
      <c r="O99" s="78">
        <f t="shared" si="13"/>
        <v>1317</v>
      </c>
      <c r="P99" s="78">
        <f t="shared" si="14"/>
        <v>161412</v>
      </c>
      <c r="Q99" s="78">
        <f t="shared" si="15"/>
        <v>7818</v>
      </c>
      <c r="R99" s="78">
        <f t="shared" si="18"/>
        <v>133188</v>
      </c>
      <c r="S99" s="78">
        <f t="shared" si="16"/>
        <v>640441</v>
      </c>
      <c r="T99" s="78">
        <f t="shared" si="19"/>
        <v>42318</v>
      </c>
      <c r="U99" s="78">
        <f t="shared" si="17"/>
        <v>100747</v>
      </c>
      <c r="V99" s="78">
        <f t="shared" si="21"/>
        <v>1252824</v>
      </c>
    </row>
    <row r="100" spans="1:22">
      <c r="A100" s="64" t="s">
        <v>153</v>
      </c>
      <c r="B100" s="53">
        <v>326275</v>
      </c>
      <c r="C100" s="53">
        <v>139014</v>
      </c>
      <c r="D100" s="53">
        <v>6819830</v>
      </c>
      <c r="E100" s="53">
        <v>218906</v>
      </c>
      <c r="F100" s="53">
        <v>5180812</v>
      </c>
      <c r="G100" s="53">
        <v>641422</v>
      </c>
      <c r="H100" s="53">
        <v>4135345</v>
      </c>
      <c r="I100" s="53">
        <v>2827115</v>
      </c>
      <c r="J100" s="53">
        <v>4761781</v>
      </c>
      <c r="K100" s="53">
        <v>11624114</v>
      </c>
      <c r="L100" s="78">
        <f t="shared" si="10"/>
        <v>64835</v>
      </c>
      <c r="M100" s="78">
        <f t="shared" si="11"/>
        <v>576</v>
      </c>
      <c r="N100" s="78">
        <f t="shared" si="12"/>
        <v>108127</v>
      </c>
      <c r="O100" s="78">
        <f t="shared" si="13"/>
        <v>1320</v>
      </c>
      <c r="P100" s="78">
        <f t="shared" si="14"/>
        <v>161412</v>
      </c>
      <c r="Q100" s="78">
        <f t="shared" si="15"/>
        <v>7847</v>
      </c>
      <c r="R100" s="78">
        <f t="shared" si="18"/>
        <v>136333</v>
      </c>
      <c r="S100" s="78">
        <f t="shared" si="16"/>
        <v>640441</v>
      </c>
      <c r="T100" s="78">
        <f t="shared" si="19"/>
        <v>42873</v>
      </c>
      <c r="U100" s="78">
        <f t="shared" si="17"/>
        <v>100747</v>
      </c>
      <c r="V100" s="78">
        <f t="shared" si="21"/>
        <v>1264511</v>
      </c>
    </row>
    <row r="101" spans="1:22">
      <c r="A101" s="64" t="s">
        <v>154</v>
      </c>
      <c r="B101" s="53">
        <v>330776</v>
      </c>
      <c r="C101" s="53">
        <v>139039</v>
      </c>
      <c r="D101" s="53">
        <v>6821940</v>
      </c>
      <c r="E101" s="53">
        <v>218906</v>
      </c>
      <c r="F101" s="53">
        <v>5227322</v>
      </c>
      <c r="G101" s="53">
        <v>641448</v>
      </c>
      <c r="H101" s="53">
        <v>4138564</v>
      </c>
      <c r="I101" s="53">
        <v>2827115</v>
      </c>
      <c r="J101" s="53">
        <v>4762375</v>
      </c>
      <c r="K101" s="53">
        <v>11624114</v>
      </c>
      <c r="L101" s="78">
        <f>B101-261440</f>
        <v>69336</v>
      </c>
      <c r="M101" s="78">
        <f t="shared" si="11"/>
        <v>601</v>
      </c>
      <c r="N101" s="78">
        <f t="shared" si="12"/>
        <v>110237</v>
      </c>
      <c r="O101" s="78">
        <f t="shared" si="13"/>
        <v>1320</v>
      </c>
      <c r="P101" s="78">
        <f t="shared" si="14"/>
        <v>207922</v>
      </c>
      <c r="Q101" s="78">
        <f t="shared" si="15"/>
        <v>7873</v>
      </c>
      <c r="R101" s="78">
        <f t="shared" si="18"/>
        <v>139552</v>
      </c>
      <c r="S101" s="78">
        <f t="shared" si="16"/>
        <v>640441</v>
      </c>
      <c r="T101" s="78">
        <f t="shared" si="19"/>
        <v>43467</v>
      </c>
      <c r="U101" s="78">
        <f t="shared" si="17"/>
        <v>100747</v>
      </c>
      <c r="V101" s="78">
        <f t="shared" si="21"/>
        <v>1321496</v>
      </c>
    </row>
    <row r="102" spans="1:22">
      <c r="A102" s="64" t="s">
        <v>155</v>
      </c>
      <c r="B102" s="53">
        <v>330776</v>
      </c>
      <c r="C102" s="53">
        <v>139049</v>
      </c>
      <c r="D102" s="53">
        <v>6823536</v>
      </c>
      <c r="E102" s="53">
        <v>218908</v>
      </c>
      <c r="F102" s="53">
        <v>5255654</v>
      </c>
      <c r="G102" s="53">
        <v>641496</v>
      </c>
      <c r="H102" s="53">
        <v>4140383</v>
      </c>
      <c r="I102" s="53">
        <v>2945715</v>
      </c>
      <c r="J102" s="53">
        <v>4763039</v>
      </c>
      <c r="K102" s="53">
        <v>11624114</v>
      </c>
      <c r="L102" s="78">
        <f>B102-261440</f>
        <v>69336</v>
      </c>
      <c r="M102" s="78">
        <f>C102-138438</f>
        <v>611</v>
      </c>
      <c r="N102" s="78">
        <f>D102-6711703</f>
        <v>111833</v>
      </c>
      <c r="O102" s="78">
        <f>E102-217586</f>
        <v>1322</v>
      </c>
      <c r="P102" s="78">
        <f>F102-5019400</f>
        <v>236254</v>
      </c>
      <c r="Q102" s="78">
        <f>G102-633575</f>
        <v>7921</v>
      </c>
      <c r="R102" s="78">
        <f>H102-3999012</f>
        <v>141371</v>
      </c>
      <c r="S102" s="78">
        <f>I102-2186674</f>
        <v>759041</v>
      </c>
      <c r="T102" s="78">
        <f>J102-4718908</f>
        <v>44131</v>
      </c>
      <c r="U102" s="78">
        <f>K102-11523367</f>
        <v>100747</v>
      </c>
      <c r="V102" s="78">
        <f>SUM(L102:U102)</f>
        <v>1472567</v>
      </c>
    </row>
    <row r="103" spans="1:22">
      <c r="A103" s="64" t="s">
        <v>156</v>
      </c>
      <c r="B103" s="53">
        <v>338569</v>
      </c>
      <c r="C103" s="53">
        <v>139063</v>
      </c>
      <c r="D103" s="53">
        <v>6825402</v>
      </c>
      <c r="E103" s="53">
        <v>218913</v>
      </c>
      <c r="F103" s="53">
        <v>5265367</v>
      </c>
      <c r="G103" s="53">
        <v>641550</v>
      </c>
      <c r="H103" s="53">
        <v>4140383</v>
      </c>
      <c r="I103" s="53">
        <v>2977715</v>
      </c>
      <c r="J103" s="53">
        <v>4764382</v>
      </c>
      <c r="K103" s="53">
        <v>11624114</v>
      </c>
      <c r="L103" s="78">
        <f>B103-261440</f>
        <v>77129</v>
      </c>
      <c r="M103" s="78">
        <f>C103-138438</f>
        <v>625</v>
      </c>
      <c r="N103" s="78">
        <f>D103-6711703</f>
        <v>113699</v>
      </c>
      <c r="O103" s="78">
        <f>E103-217586</f>
        <v>1327</v>
      </c>
      <c r="P103" s="78">
        <f>F103-5019400</f>
        <v>245967</v>
      </c>
      <c r="Q103" s="78">
        <f>G103-633575</f>
        <v>7975</v>
      </c>
      <c r="R103" s="78">
        <f>H103-3999012</f>
        <v>141371</v>
      </c>
      <c r="S103" s="78">
        <f>I103-2186674</f>
        <v>791041</v>
      </c>
      <c r="T103" s="78">
        <f>J103-4718908</f>
        <v>45474</v>
      </c>
      <c r="U103" s="78">
        <f>K103-11523367</f>
        <v>100747</v>
      </c>
      <c r="V103" s="78">
        <f>SUM(L103:U103)</f>
        <v>1525355</v>
      </c>
    </row>
    <row r="104" spans="1:22" ht="17" thickBot="1">
      <c r="A104" s="64" t="s">
        <v>157</v>
      </c>
      <c r="B104">
        <v>338569</v>
      </c>
      <c r="C104" s="53">
        <v>139082</v>
      </c>
      <c r="D104" s="53">
        <v>6826664</v>
      </c>
      <c r="E104" s="53">
        <v>218915</v>
      </c>
      <c r="F104" s="53">
        <v>5269967</v>
      </c>
      <c r="G104">
        <v>641614</v>
      </c>
      <c r="H104" s="53">
        <v>4140383</v>
      </c>
      <c r="I104" s="53">
        <v>2977715</v>
      </c>
      <c r="J104" s="53">
        <v>4765003</v>
      </c>
      <c r="K104" s="53">
        <v>11624114</v>
      </c>
      <c r="L104" s="78">
        <f>B104-261440</f>
        <v>77129</v>
      </c>
      <c r="M104" s="78">
        <f>C104-138438</f>
        <v>644</v>
      </c>
      <c r="N104" s="78">
        <f>D104-6711703</f>
        <v>114961</v>
      </c>
      <c r="O104" s="78">
        <f>E104-217586</f>
        <v>1329</v>
      </c>
      <c r="P104" s="78">
        <f>F104-5019400</f>
        <v>250567</v>
      </c>
      <c r="Q104" s="78">
        <f>G104-633575</f>
        <v>8039</v>
      </c>
      <c r="R104" s="78">
        <f>H104-3999012</f>
        <v>141371</v>
      </c>
      <c r="S104" s="78">
        <f>I104-2186674</f>
        <v>791041</v>
      </c>
      <c r="T104" s="78">
        <f>J104-4718908</f>
        <v>46095</v>
      </c>
      <c r="U104" s="78">
        <f>K104-11523367</f>
        <v>100747</v>
      </c>
      <c r="V104" s="78">
        <f>SUM(L104:U104)</f>
        <v>1531923</v>
      </c>
    </row>
    <row r="105" spans="1:22">
      <c r="A105" s="79"/>
      <c r="B105" s="80" t="s">
        <v>158</v>
      </c>
      <c r="C105" s="80" t="s">
        <v>19</v>
      </c>
      <c r="D105" s="80" t="s">
        <v>20</v>
      </c>
      <c r="E105" s="80" t="s">
        <v>21</v>
      </c>
      <c r="F105" s="80" t="s">
        <v>22</v>
      </c>
      <c r="G105" s="81" t="s">
        <v>23</v>
      </c>
      <c r="H105" s="80" t="s">
        <v>24</v>
      </c>
      <c r="I105" s="80" t="s">
        <v>25</v>
      </c>
      <c r="J105" s="80" t="s">
        <v>26</v>
      </c>
      <c r="K105" s="80" t="s">
        <v>27</v>
      </c>
      <c r="L105" s="62" t="s">
        <v>101</v>
      </c>
      <c r="M105" s="62" t="s">
        <v>19</v>
      </c>
      <c r="N105" s="62" t="s">
        <v>20</v>
      </c>
      <c r="O105" s="62" t="s">
        <v>21</v>
      </c>
      <c r="P105" s="62" t="s">
        <v>22</v>
      </c>
      <c r="Q105" s="63" t="s">
        <v>23</v>
      </c>
      <c r="R105" s="62" t="s">
        <v>24</v>
      </c>
      <c r="S105" s="62" t="s">
        <v>25</v>
      </c>
      <c r="T105" s="62" t="s">
        <v>26</v>
      </c>
      <c r="U105" s="62" t="s">
        <v>27</v>
      </c>
    </row>
    <row r="106" spans="1:22">
      <c r="K106" s="53"/>
      <c r="L106" s="53">
        <f>L102-L101</f>
        <v>0</v>
      </c>
      <c r="M106" s="53">
        <f t="shared" ref="M106:U106" si="22">M102-M101</f>
        <v>10</v>
      </c>
      <c r="N106" s="53">
        <f t="shared" si="22"/>
        <v>1596</v>
      </c>
      <c r="O106" s="53">
        <f>O102-O101</f>
        <v>2</v>
      </c>
      <c r="P106" s="53">
        <f t="shared" si="22"/>
        <v>28332</v>
      </c>
      <c r="Q106" s="53">
        <f t="shared" si="22"/>
        <v>48</v>
      </c>
      <c r="R106" s="53">
        <f t="shared" si="22"/>
        <v>1819</v>
      </c>
      <c r="S106" s="53">
        <f t="shared" si="22"/>
        <v>118600</v>
      </c>
      <c r="T106" s="53">
        <f t="shared" si="22"/>
        <v>664</v>
      </c>
      <c r="U106" s="53">
        <f t="shared" si="22"/>
        <v>0</v>
      </c>
      <c r="V106" s="53">
        <f>V102-V101</f>
        <v>151071</v>
      </c>
    </row>
    <row r="107" spans="1:2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V107" s="53">
        <f>V106-S106</f>
        <v>32471</v>
      </c>
    </row>
    <row r="109" spans="1:22">
      <c r="B109" s="53"/>
    </row>
    <row r="110" spans="1:22">
      <c r="B110" s="53"/>
      <c r="C110" s="53"/>
    </row>
    <row r="111" spans="1:22">
      <c r="B111" s="53"/>
      <c r="C111" s="53"/>
      <c r="D111" s="82"/>
      <c r="E111" s="82"/>
      <c r="F111" s="82"/>
      <c r="G111" s="82"/>
      <c r="H111" s="82"/>
      <c r="I111" s="82"/>
      <c r="J111" s="82"/>
      <c r="K111" s="82"/>
      <c r="L111" s="82"/>
      <c r="M111" s="82"/>
    </row>
    <row r="112" spans="1:22">
      <c r="B112" s="53"/>
    </row>
    <row r="113" spans="1:96">
      <c r="C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</row>
    <row r="114" spans="1:96">
      <c r="B114" s="53"/>
      <c r="C114" s="53"/>
    </row>
    <row r="115" spans="1:96">
      <c r="B115" s="53"/>
      <c r="C115" s="53"/>
      <c r="N115" s="53"/>
    </row>
    <row r="116" spans="1:96">
      <c r="B116" s="53"/>
      <c r="C116" s="53"/>
    </row>
    <row r="117" spans="1:96">
      <c r="B117" s="53"/>
      <c r="C117" s="53"/>
      <c r="H117" s="53"/>
    </row>
    <row r="118" spans="1:96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</row>
    <row r="119" spans="1:96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</row>
    <row r="120" spans="1:96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76"/>
      <c r="AP120" s="73"/>
      <c r="AQ120" s="73"/>
      <c r="AR120" s="73"/>
      <c r="AS120" s="73"/>
      <c r="AT120" s="53"/>
      <c r="AU120" s="53"/>
      <c r="AV120" s="53"/>
      <c r="AW120" s="73"/>
      <c r="AX120" s="53"/>
      <c r="AY120" s="53"/>
      <c r="AZ120" s="53"/>
      <c r="BA120" s="53"/>
    </row>
    <row r="121" spans="1:96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76"/>
      <c r="AP121" s="73"/>
      <c r="AQ121" s="73"/>
      <c r="AR121" s="73"/>
      <c r="AS121" s="73"/>
      <c r="AT121" s="53"/>
      <c r="AU121" s="53"/>
      <c r="AV121" s="53"/>
      <c r="AW121" s="73"/>
      <c r="AX121" s="53"/>
      <c r="AY121" s="53"/>
      <c r="AZ121" s="53"/>
      <c r="BA121" s="53"/>
    </row>
    <row r="122" spans="1:96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76"/>
      <c r="AP122" s="73"/>
      <c r="AQ122" s="73"/>
      <c r="AR122" s="73"/>
      <c r="AS122" s="73"/>
      <c r="AT122" s="53"/>
      <c r="AU122" s="53"/>
      <c r="AV122" s="53"/>
      <c r="AW122" s="73"/>
      <c r="AX122" s="53"/>
      <c r="AY122" s="53"/>
      <c r="AZ122" s="53"/>
      <c r="BA122" s="53"/>
    </row>
    <row r="123" spans="1:96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76"/>
      <c r="AP123" s="73"/>
      <c r="AQ123" s="73"/>
      <c r="AR123" s="73"/>
      <c r="AS123" s="73"/>
      <c r="AT123" s="53"/>
      <c r="AU123" s="53"/>
      <c r="AV123" s="53"/>
      <c r="AW123" s="73"/>
      <c r="AX123" s="53"/>
      <c r="AY123" s="53"/>
      <c r="AZ123" s="53"/>
      <c r="BA123" s="53"/>
    </row>
    <row r="124" spans="1:96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76"/>
      <c r="AP124" s="73"/>
      <c r="AQ124" s="73"/>
      <c r="AR124" s="73"/>
      <c r="AS124" s="73"/>
      <c r="AT124" s="53"/>
      <c r="AU124" s="53"/>
      <c r="AV124" s="53"/>
      <c r="AW124" s="73"/>
      <c r="AX124" s="53"/>
      <c r="AY124" s="53"/>
      <c r="AZ124" s="53"/>
      <c r="BA124" s="53"/>
    </row>
    <row r="125" spans="1:96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76"/>
      <c r="AP125" s="73"/>
      <c r="AQ125" s="73"/>
      <c r="AR125" s="73"/>
      <c r="AS125" s="73"/>
      <c r="AT125" s="53"/>
      <c r="AU125" s="53"/>
      <c r="AV125" s="53"/>
      <c r="AW125" s="73"/>
      <c r="AX125" s="53"/>
      <c r="AY125" s="53"/>
      <c r="AZ125" s="53"/>
      <c r="BA125" s="53"/>
    </row>
    <row r="126" spans="1:9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76"/>
      <c r="AP126" s="73"/>
      <c r="AQ126" s="73"/>
      <c r="AR126" s="73"/>
      <c r="AS126" s="73"/>
      <c r="AT126" s="53"/>
      <c r="AU126" s="53"/>
      <c r="AV126" s="53"/>
      <c r="AW126" s="73"/>
      <c r="AX126" s="53"/>
      <c r="AY126" s="53"/>
      <c r="AZ126" s="53"/>
      <c r="BA126" s="53"/>
    </row>
    <row r="127" spans="1:96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76"/>
      <c r="AP127" s="73"/>
      <c r="AQ127" s="73"/>
      <c r="AR127" s="73"/>
      <c r="AS127" s="73"/>
      <c r="AT127" s="53"/>
      <c r="AU127" s="53"/>
      <c r="AV127" s="53"/>
      <c r="AW127" s="73"/>
      <c r="AX127" s="53"/>
      <c r="AY127" s="53"/>
      <c r="AZ127" s="53"/>
      <c r="BA127" s="53"/>
    </row>
    <row r="128" spans="1:96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76"/>
      <c r="AP128" s="73"/>
      <c r="AQ128" s="73"/>
      <c r="AR128" s="73"/>
      <c r="AS128" s="73"/>
      <c r="AT128" s="53"/>
      <c r="AU128" s="53"/>
      <c r="AV128" s="53"/>
      <c r="AW128" s="73"/>
      <c r="AX128" s="53"/>
      <c r="AY128" s="53"/>
      <c r="AZ128" s="53"/>
      <c r="BA128" s="53"/>
    </row>
    <row r="129" spans="1:56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76"/>
      <c r="AP129" s="73"/>
      <c r="AQ129" s="73"/>
      <c r="AR129" s="73"/>
      <c r="AS129" s="73"/>
      <c r="AT129" s="53"/>
      <c r="AU129" s="53"/>
      <c r="AV129" s="53"/>
      <c r="AW129" s="73"/>
      <c r="AX129" s="53"/>
      <c r="AY129" s="53"/>
      <c r="AZ129" s="53"/>
      <c r="BA129" s="53"/>
    </row>
    <row r="130" spans="1:56">
      <c r="H130" s="53"/>
    </row>
    <row r="133" spans="1:56">
      <c r="A133" s="64" t="s">
        <v>102</v>
      </c>
      <c r="B133" s="64" t="s">
        <v>103</v>
      </c>
      <c r="C133" s="64" t="s">
        <v>104</v>
      </c>
      <c r="D133" s="64" t="s">
        <v>105</v>
      </c>
      <c r="E133" s="64" t="s">
        <v>106</v>
      </c>
      <c r="F133" s="64" t="s">
        <v>107</v>
      </c>
      <c r="G133" s="64" t="s">
        <v>108</v>
      </c>
      <c r="H133" s="64" t="s">
        <v>109</v>
      </c>
      <c r="I133" s="64" t="s">
        <v>110</v>
      </c>
      <c r="J133" s="64" t="s">
        <v>111</v>
      </c>
      <c r="K133" s="64" t="s">
        <v>112</v>
      </c>
      <c r="L133" s="64" t="s">
        <v>113</v>
      </c>
      <c r="M133" s="64" t="s">
        <v>114</v>
      </c>
      <c r="N133" s="64" t="s">
        <v>115</v>
      </c>
      <c r="O133" s="64" t="s">
        <v>116</v>
      </c>
      <c r="P133" s="64" t="s">
        <v>117</v>
      </c>
      <c r="Q133" s="64" t="s">
        <v>118</v>
      </c>
      <c r="R133" s="64" t="s">
        <v>119</v>
      </c>
      <c r="S133" s="64" t="s">
        <v>120</v>
      </c>
      <c r="T133" s="64" t="s">
        <v>121</v>
      </c>
      <c r="U133" s="64" t="s">
        <v>122</v>
      </c>
      <c r="V133" s="64" t="s">
        <v>123</v>
      </c>
      <c r="W133" s="64" t="s">
        <v>124</v>
      </c>
      <c r="X133" s="64" t="s">
        <v>125</v>
      </c>
      <c r="Y133" s="64" t="s">
        <v>126</v>
      </c>
      <c r="Z133" s="64" t="s">
        <v>127</v>
      </c>
      <c r="AA133" s="64" t="s">
        <v>128</v>
      </c>
      <c r="AB133" s="64" t="s">
        <v>129</v>
      </c>
      <c r="AC133" s="64" t="s">
        <v>130</v>
      </c>
      <c r="AD133" s="64" t="s">
        <v>131</v>
      </c>
      <c r="AE133" s="64" t="s">
        <v>132</v>
      </c>
      <c r="AF133" s="64" t="s">
        <v>133</v>
      </c>
      <c r="AG133" s="64" t="s">
        <v>134</v>
      </c>
      <c r="AH133" s="64" t="s">
        <v>135</v>
      </c>
      <c r="AI133" s="64" t="s">
        <v>136</v>
      </c>
      <c r="AJ133" s="64" t="s">
        <v>137</v>
      </c>
      <c r="AK133" s="64" t="s">
        <v>138</v>
      </c>
      <c r="AL133" s="64" t="s">
        <v>139</v>
      </c>
      <c r="AM133" s="64" t="s">
        <v>140</v>
      </c>
      <c r="AN133" s="64" t="s">
        <v>141</v>
      </c>
      <c r="AO133" s="64" t="s">
        <v>142</v>
      </c>
      <c r="AP133" s="64" t="s">
        <v>143</v>
      </c>
      <c r="AQ133" s="64" t="s">
        <v>144</v>
      </c>
      <c r="AR133" s="64" t="s">
        <v>145</v>
      </c>
      <c r="AS133" s="64" t="s">
        <v>146</v>
      </c>
      <c r="AT133" s="64" t="s">
        <v>147</v>
      </c>
      <c r="AU133" s="64" t="s">
        <v>148</v>
      </c>
      <c r="AV133" s="64" t="s">
        <v>149</v>
      </c>
      <c r="AW133" s="64" t="s">
        <v>150</v>
      </c>
      <c r="AX133" s="64" t="s">
        <v>151</v>
      </c>
      <c r="AY133" s="64" t="s">
        <v>152</v>
      </c>
      <c r="AZ133" s="64" t="s">
        <v>153</v>
      </c>
      <c r="BA133" s="64" t="s">
        <v>154</v>
      </c>
      <c r="BB133" s="64" t="s">
        <v>155</v>
      </c>
      <c r="BC133" s="64" t="s">
        <v>156</v>
      </c>
      <c r="BD133" s="64" t="s">
        <v>157</v>
      </c>
    </row>
    <row r="134" spans="1:56">
      <c r="A134" s="83">
        <v>8759</v>
      </c>
      <c r="B134" s="83">
        <v>11206</v>
      </c>
      <c r="C134" s="83">
        <v>12777</v>
      </c>
      <c r="D134" s="83">
        <v>13780</v>
      </c>
      <c r="E134" s="83">
        <v>14627</v>
      </c>
      <c r="F134" s="83">
        <v>15385</v>
      </c>
      <c r="G134" s="83">
        <v>15385</v>
      </c>
      <c r="H134" s="83">
        <v>15385</v>
      </c>
      <c r="I134" s="83">
        <v>16091</v>
      </c>
      <c r="J134" s="83">
        <v>18221</v>
      </c>
      <c r="K134" s="83">
        <v>19350</v>
      </c>
      <c r="L134" s="83">
        <v>19350</v>
      </c>
      <c r="M134" s="83">
        <v>21905</v>
      </c>
      <c r="N134" s="83">
        <v>21905</v>
      </c>
      <c r="O134" s="83">
        <v>23192</v>
      </c>
      <c r="P134" s="84">
        <v>24300</v>
      </c>
      <c r="Q134" s="85">
        <v>24300</v>
      </c>
      <c r="R134">
        <v>26611</v>
      </c>
      <c r="S134" s="86">
        <v>31204</v>
      </c>
      <c r="T134">
        <v>38065</v>
      </c>
      <c r="U134">
        <v>38065</v>
      </c>
      <c r="V134">
        <v>44893</v>
      </c>
      <c r="W134">
        <v>44893</v>
      </c>
      <c r="X134">
        <v>46246</v>
      </c>
      <c r="Y134">
        <v>47337</v>
      </c>
      <c r="Z134">
        <v>47337</v>
      </c>
      <c r="AA134">
        <v>47337</v>
      </c>
      <c r="AB134">
        <v>47337</v>
      </c>
      <c r="AC134">
        <v>48121</v>
      </c>
      <c r="AD134">
        <v>48121</v>
      </c>
      <c r="AE134">
        <v>48121</v>
      </c>
      <c r="AF134">
        <v>48579</v>
      </c>
      <c r="AG134">
        <v>48579</v>
      </c>
      <c r="AH134">
        <v>48939</v>
      </c>
      <c r="AI134">
        <v>48939</v>
      </c>
      <c r="AJ134">
        <v>48939</v>
      </c>
      <c r="AK134">
        <v>49082</v>
      </c>
      <c r="AL134">
        <v>49082</v>
      </c>
      <c r="AM134">
        <v>49580</v>
      </c>
      <c r="AN134">
        <v>49580</v>
      </c>
      <c r="AO134">
        <v>49580</v>
      </c>
      <c r="AP134">
        <v>50174</v>
      </c>
      <c r="AQ134">
        <v>50465</v>
      </c>
      <c r="AR134">
        <v>50654</v>
      </c>
      <c r="AS134">
        <v>51084</v>
      </c>
      <c r="AT134">
        <v>51452</v>
      </c>
      <c r="AU134">
        <v>52479</v>
      </c>
      <c r="AV134">
        <v>52479</v>
      </c>
      <c r="AW134">
        <v>54293</v>
      </c>
      <c r="AX134">
        <v>56147</v>
      </c>
      <c r="AY134">
        <v>59795</v>
      </c>
      <c r="AZ134">
        <v>64835</v>
      </c>
      <c r="BA134">
        <v>69336</v>
      </c>
      <c r="BB134">
        <v>69336</v>
      </c>
      <c r="BC134">
        <v>77129</v>
      </c>
      <c r="BD134">
        <v>77129</v>
      </c>
    </row>
    <row r="135" spans="1:56">
      <c r="A135" s="83">
        <v>200</v>
      </c>
      <c r="B135" s="83">
        <v>224</v>
      </c>
      <c r="C135" s="83">
        <v>238</v>
      </c>
      <c r="D135" s="83">
        <v>251</v>
      </c>
      <c r="E135" s="83">
        <v>260</v>
      </c>
      <c r="F135" s="83">
        <v>266</v>
      </c>
      <c r="G135" s="83">
        <v>270</v>
      </c>
      <c r="H135" s="83">
        <v>275</v>
      </c>
      <c r="I135" s="83">
        <v>280</v>
      </c>
      <c r="J135" s="83">
        <v>282</v>
      </c>
      <c r="K135" s="83">
        <v>283</v>
      </c>
      <c r="L135" s="83">
        <v>285</v>
      </c>
      <c r="M135" s="83">
        <v>287</v>
      </c>
      <c r="N135" s="83">
        <v>288</v>
      </c>
      <c r="O135" s="83">
        <v>288</v>
      </c>
      <c r="P135" s="84">
        <v>288</v>
      </c>
      <c r="Q135" s="85">
        <v>294</v>
      </c>
      <c r="R135">
        <v>295</v>
      </c>
      <c r="S135" s="86">
        <v>298</v>
      </c>
      <c r="T135">
        <v>298</v>
      </c>
      <c r="U135">
        <v>312</v>
      </c>
      <c r="V135">
        <v>343</v>
      </c>
      <c r="W135">
        <v>384</v>
      </c>
      <c r="X135">
        <v>407</v>
      </c>
      <c r="Y135">
        <v>453</v>
      </c>
      <c r="Z135">
        <v>477</v>
      </c>
      <c r="AA135">
        <v>477</v>
      </c>
      <c r="AB135">
        <v>494</v>
      </c>
      <c r="AC135">
        <v>498</v>
      </c>
      <c r="AD135">
        <v>499</v>
      </c>
      <c r="AE135">
        <v>500</v>
      </c>
      <c r="AF135">
        <v>502</v>
      </c>
      <c r="AG135">
        <v>502</v>
      </c>
      <c r="AH135">
        <v>502</v>
      </c>
      <c r="AI135">
        <v>502</v>
      </c>
      <c r="AJ135">
        <v>502</v>
      </c>
      <c r="AK135">
        <v>502</v>
      </c>
      <c r="AL135">
        <v>502</v>
      </c>
      <c r="AM135">
        <v>503</v>
      </c>
      <c r="AN135">
        <v>503</v>
      </c>
      <c r="AO135">
        <v>503</v>
      </c>
      <c r="AP135">
        <v>503</v>
      </c>
      <c r="AQ135">
        <v>503</v>
      </c>
      <c r="AR135">
        <v>505</v>
      </c>
      <c r="AS135">
        <v>507</v>
      </c>
      <c r="AT135">
        <v>513</v>
      </c>
      <c r="AU135">
        <v>516</v>
      </c>
      <c r="AV135">
        <v>518</v>
      </c>
      <c r="AW135">
        <v>525</v>
      </c>
      <c r="AX135">
        <v>540</v>
      </c>
      <c r="AY135">
        <v>553</v>
      </c>
      <c r="AZ135">
        <v>576</v>
      </c>
      <c r="BA135">
        <v>601</v>
      </c>
      <c r="BB135">
        <v>611</v>
      </c>
      <c r="BC135">
        <v>625</v>
      </c>
      <c r="BD135">
        <v>644</v>
      </c>
    </row>
    <row r="136" spans="1:56">
      <c r="A136" s="83">
        <v>12578</v>
      </c>
      <c r="B136" s="83">
        <v>14383</v>
      </c>
      <c r="C136" s="83">
        <v>16362</v>
      </c>
      <c r="D136" s="83">
        <v>17870</v>
      </c>
      <c r="E136" s="83">
        <v>19432</v>
      </c>
      <c r="F136" s="83">
        <v>21096</v>
      </c>
      <c r="G136" s="83">
        <v>22512</v>
      </c>
      <c r="H136" s="83">
        <v>23713</v>
      </c>
      <c r="I136" s="83">
        <v>25244</v>
      </c>
      <c r="J136" s="83">
        <v>27364</v>
      </c>
      <c r="K136" s="83">
        <v>29651</v>
      </c>
      <c r="L136" s="83">
        <v>32330</v>
      </c>
      <c r="M136" s="83">
        <v>34415</v>
      </c>
      <c r="N136" s="83">
        <v>39606</v>
      </c>
      <c r="O136" s="83">
        <v>42890</v>
      </c>
      <c r="P136" s="84">
        <v>50427</v>
      </c>
      <c r="Q136" s="85">
        <v>57577</v>
      </c>
      <c r="R136">
        <v>70787</v>
      </c>
      <c r="S136" s="86">
        <v>82369</v>
      </c>
      <c r="T136">
        <v>89916</v>
      </c>
      <c r="U136">
        <v>93341</v>
      </c>
      <c r="V136">
        <v>96064</v>
      </c>
      <c r="W136">
        <v>97674</v>
      </c>
      <c r="X136">
        <v>98742</v>
      </c>
      <c r="Y136">
        <v>99656</v>
      </c>
      <c r="Z136">
        <v>100382</v>
      </c>
      <c r="AA136">
        <v>100424</v>
      </c>
      <c r="AB136">
        <v>100424</v>
      </c>
      <c r="AC136">
        <v>100723</v>
      </c>
      <c r="AD136">
        <v>100967</v>
      </c>
      <c r="AE136">
        <v>101106</v>
      </c>
      <c r="AF136">
        <v>101392</v>
      </c>
      <c r="AG136">
        <v>101472</v>
      </c>
      <c r="AH136">
        <v>101521</v>
      </c>
      <c r="AI136">
        <v>101521</v>
      </c>
      <c r="AJ136">
        <v>101584</v>
      </c>
      <c r="AK136">
        <v>101726</v>
      </c>
      <c r="AL136">
        <v>101726</v>
      </c>
      <c r="AM136">
        <v>101726</v>
      </c>
      <c r="AN136">
        <v>101726</v>
      </c>
      <c r="AO136">
        <v>101726</v>
      </c>
      <c r="AP136">
        <v>101899</v>
      </c>
      <c r="AQ136">
        <v>101949</v>
      </c>
      <c r="AR136">
        <v>102016</v>
      </c>
      <c r="AS136">
        <v>102087</v>
      </c>
      <c r="AT136">
        <v>102265</v>
      </c>
      <c r="AU136">
        <v>102408</v>
      </c>
      <c r="AV136">
        <v>102545</v>
      </c>
      <c r="AW136">
        <v>102781</v>
      </c>
      <c r="AX136">
        <v>103334</v>
      </c>
      <c r="AY136">
        <v>105235</v>
      </c>
      <c r="AZ136">
        <v>108127</v>
      </c>
      <c r="BA136">
        <v>110237</v>
      </c>
      <c r="BB136">
        <v>111833</v>
      </c>
      <c r="BC136">
        <v>113699</v>
      </c>
      <c r="BD136">
        <v>114961</v>
      </c>
    </row>
    <row r="137" spans="1:56">
      <c r="A137" s="83">
        <v>301</v>
      </c>
      <c r="B137" s="83">
        <v>341</v>
      </c>
      <c r="C137" s="83">
        <v>358</v>
      </c>
      <c r="D137" s="83">
        <v>376</v>
      </c>
      <c r="E137" s="83">
        <v>401</v>
      </c>
      <c r="F137" s="83">
        <v>412</v>
      </c>
      <c r="G137" s="83">
        <v>423</v>
      </c>
      <c r="H137" s="83">
        <v>427</v>
      </c>
      <c r="I137" s="83">
        <v>432</v>
      </c>
      <c r="J137" s="83">
        <v>437</v>
      </c>
      <c r="K137" s="83">
        <v>441</v>
      </c>
      <c r="L137" s="83">
        <v>447</v>
      </c>
      <c r="M137" s="83">
        <v>449</v>
      </c>
      <c r="N137" s="83">
        <v>451</v>
      </c>
      <c r="O137" s="83">
        <v>451</v>
      </c>
      <c r="P137" s="84">
        <v>479</v>
      </c>
      <c r="Q137" s="85">
        <v>485</v>
      </c>
      <c r="R137">
        <v>495</v>
      </c>
      <c r="S137" s="86">
        <v>510</v>
      </c>
      <c r="T137">
        <v>603</v>
      </c>
      <c r="U137">
        <v>637</v>
      </c>
      <c r="V137">
        <v>661</v>
      </c>
      <c r="W137">
        <v>706</v>
      </c>
      <c r="X137">
        <v>769</v>
      </c>
      <c r="Y137">
        <v>823</v>
      </c>
      <c r="Z137">
        <v>888</v>
      </c>
      <c r="AA137">
        <v>963</v>
      </c>
      <c r="AB137">
        <v>1033</v>
      </c>
      <c r="AC137">
        <v>1063</v>
      </c>
      <c r="AD137">
        <v>1145</v>
      </c>
      <c r="AE137">
        <v>1171</v>
      </c>
      <c r="AF137">
        <v>1181</v>
      </c>
      <c r="AG137">
        <v>1181</v>
      </c>
      <c r="AH137">
        <v>1218</v>
      </c>
      <c r="AI137">
        <v>1225</v>
      </c>
      <c r="AJ137">
        <v>1244</v>
      </c>
      <c r="AK137">
        <v>1263</v>
      </c>
      <c r="AL137">
        <v>1275</v>
      </c>
      <c r="AM137">
        <v>1282</v>
      </c>
      <c r="AN137">
        <v>1285</v>
      </c>
      <c r="AO137">
        <v>1285</v>
      </c>
      <c r="AP137">
        <v>1292</v>
      </c>
      <c r="AQ137">
        <v>1302</v>
      </c>
      <c r="AR137">
        <v>1305</v>
      </c>
      <c r="AS137">
        <v>1305</v>
      </c>
      <c r="AT137">
        <v>1309</v>
      </c>
      <c r="AU137">
        <v>1312</v>
      </c>
      <c r="AV137">
        <v>1315</v>
      </c>
      <c r="AW137">
        <v>1315</v>
      </c>
      <c r="AX137">
        <v>1317</v>
      </c>
      <c r="AY137">
        <v>1317</v>
      </c>
      <c r="AZ137">
        <v>1320</v>
      </c>
      <c r="BA137">
        <v>1320</v>
      </c>
      <c r="BB137">
        <v>1322</v>
      </c>
      <c r="BC137">
        <v>1327</v>
      </c>
      <c r="BD137">
        <v>1329</v>
      </c>
    </row>
    <row r="138" spans="1:56">
      <c r="A138" s="83">
        <v>11676</v>
      </c>
      <c r="B138" s="83">
        <v>13277</v>
      </c>
      <c r="C138" s="83">
        <v>15430</v>
      </c>
      <c r="D138" s="83">
        <v>16740</v>
      </c>
      <c r="E138" s="83">
        <v>18595</v>
      </c>
      <c r="F138" s="83">
        <v>20086</v>
      </c>
      <c r="G138" s="83">
        <v>21607</v>
      </c>
      <c r="H138" s="83">
        <v>22995</v>
      </c>
      <c r="I138" s="83">
        <v>24226</v>
      </c>
      <c r="J138" s="83">
        <v>25792</v>
      </c>
      <c r="K138" s="83">
        <v>25792</v>
      </c>
      <c r="L138" s="83">
        <v>27640</v>
      </c>
      <c r="M138" s="83">
        <v>29868</v>
      </c>
      <c r="N138" s="83">
        <v>32937</v>
      </c>
      <c r="O138" s="83">
        <v>37511</v>
      </c>
      <c r="P138" s="84">
        <v>42660</v>
      </c>
      <c r="Q138" s="85">
        <v>47477</v>
      </c>
      <c r="R138">
        <v>52440</v>
      </c>
      <c r="S138" s="86">
        <v>60036</v>
      </c>
      <c r="T138">
        <v>68609</v>
      </c>
      <c r="U138">
        <v>75048</v>
      </c>
      <c r="V138">
        <v>80849</v>
      </c>
      <c r="W138">
        <v>85372</v>
      </c>
      <c r="X138">
        <v>89186</v>
      </c>
      <c r="Y138">
        <v>92619</v>
      </c>
      <c r="Z138">
        <v>95317</v>
      </c>
      <c r="AA138">
        <v>96865</v>
      </c>
      <c r="AB138">
        <v>98087</v>
      </c>
      <c r="AC138">
        <v>99289</v>
      </c>
      <c r="AD138">
        <v>100247</v>
      </c>
      <c r="AE138">
        <v>101520</v>
      </c>
      <c r="AF138">
        <v>101876</v>
      </c>
      <c r="AG138">
        <v>102458</v>
      </c>
      <c r="AH138">
        <v>102458</v>
      </c>
      <c r="AI138">
        <v>103864</v>
      </c>
      <c r="AJ138">
        <v>104401</v>
      </c>
      <c r="AK138">
        <v>104401</v>
      </c>
      <c r="AL138">
        <v>105809</v>
      </c>
      <c r="AM138">
        <v>105809</v>
      </c>
      <c r="AN138">
        <v>107283</v>
      </c>
      <c r="AO138">
        <v>108216</v>
      </c>
      <c r="AP138">
        <v>109268</v>
      </c>
      <c r="AQ138">
        <v>110400</v>
      </c>
      <c r="AR138">
        <v>110400</v>
      </c>
      <c r="AS138">
        <v>110400</v>
      </c>
      <c r="AT138">
        <v>113431</v>
      </c>
      <c r="AU138">
        <v>115232</v>
      </c>
      <c r="AV138">
        <v>127959</v>
      </c>
      <c r="AW138">
        <v>127959</v>
      </c>
      <c r="AX138">
        <v>127959</v>
      </c>
      <c r="AY138">
        <v>161412</v>
      </c>
      <c r="AZ138">
        <v>161412</v>
      </c>
      <c r="BA138">
        <v>207922</v>
      </c>
      <c r="BB138">
        <v>236254</v>
      </c>
      <c r="BC138">
        <v>245967</v>
      </c>
      <c r="BD138">
        <v>250567</v>
      </c>
    </row>
    <row r="139" spans="1:56">
      <c r="A139" s="83">
        <v>151</v>
      </c>
      <c r="B139" s="83">
        <v>175</v>
      </c>
      <c r="C139" s="83">
        <v>226</v>
      </c>
      <c r="D139" s="83">
        <v>244</v>
      </c>
      <c r="E139" s="83">
        <v>265</v>
      </c>
      <c r="F139" s="83">
        <v>289</v>
      </c>
      <c r="G139" s="83">
        <v>309</v>
      </c>
      <c r="H139" s="83">
        <v>336</v>
      </c>
      <c r="I139" s="83">
        <v>370</v>
      </c>
      <c r="J139" s="83">
        <v>380</v>
      </c>
      <c r="K139" s="83">
        <v>417</v>
      </c>
      <c r="L139" s="83">
        <v>498</v>
      </c>
      <c r="M139" s="83">
        <v>503</v>
      </c>
      <c r="N139" s="83">
        <v>523</v>
      </c>
      <c r="O139" s="83">
        <v>546</v>
      </c>
      <c r="P139" s="84">
        <v>668</v>
      </c>
      <c r="Q139" s="85">
        <v>984</v>
      </c>
      <c r="R139">
        <v>1877</v>
      </c>
      <c r="S139" s="86">
        <v>3235</v>
      </c>
      <c r="T139">
        <v>4160</v>
      </c>
      <c r="U139">
        <v>4847</v>
      </c>
      <c r="V139">
        <v>5405</v>
      </c>
      <c r="W139">
        <v>5734</v>
      </c>
      <c r="X139">
        <v>6165</v>
      </c>
      <c r="Y139">
        <v>6165</v>
      </c>
      <c r="Z139">
        <v>6165</v>
      </c>
      <c r="AA139">
        <v>6921</v>
      </c>
      <c r="AB139">
        <v>6921</v>
      </c>
      <c r="AC139">
        <v>7337</v>
      </c>
      <c r="AD139">
        <v>7423</v>
      </c>
      <c r="AE139">
        <v>7488</v>
      </c>
      <c r="AF139">
        <v>7525</v>
      </c>
      <c r="AG139">
        <v>7559</v>
      </c>
      <c r="AH139">
        <v>7578</v>
      </c>
      <c r="AI139">
        <v>7598</v>
      </c>
      <c r="AJ139">
        <v>7623</v>
      </c>
      <c r="AK139">
        <v>7644</v>
      </c>
      <c r="AL139">
        <v>7713</v>
      </c>
      <c r="AM139">
        <v>7713</v>
      </c>
      <c r="AN139">
        <v>7715</v>
      </c>
      <c r="AO139">
        <v>7739</v>
      </c>
      <c r="AP139">
        <v>7752</v>
      </c>
      <c r="AQ139">
        <v>7762</v>
      </c>
      <c r="AR139">
        <v>7769</v>
      </c>
      <c r="AS139">
        <v>7783</v>
      </c>
      <c r="AT139">
        <v>7800</v>
      </c>
      <c r="AU139">
        <v>7793</v>
      </c>
      <c r="AV139">
        <v>7802</v>
      </c>
      <c r="AW139">
        <v>7808</v>
      </c>
      <c r="AX139">
        <v>7811</v>
      </c>
      <c r="AY139">
        <v>7818</v>
      </c>
      <c r="AZ139">
        <v>7847</v>
      </c>
      <c r="BA139">
        <v>7873</v>
      </c>
      <c r="BB139">
        <v>7921</v>
      </c>
      <c r="BC139">
        <v>7975</v>
      </c>
      <c r="BD139">
        <v>8039</v>
      </c>
    </row>
    <row r="140" spans="1:56">
      <c r="A140" s="83">
        <v>2693</v>
      </c>
      <c r="B140" s="83">
        <v>5735</v>
      </c>
      <c r="C140" s="83">
        <v>7852</v>
      </c>
      <c r="D140" s="83">
        <v>9036</v>
      </c>
      <c r="E140" s="83">
        <v>10176</v>
      </c>
      <c r="F140" s="83">
        <v>10818</v>
      </c>
      <c r="G140" s="83">
        <v>11726</v>
      </c>
      <c r="H140" s="83">
        <v>12460</v>
      </c>
      <c r="I140" s="83">
        <v>13140</v>
      </c>
      <c r="J140" s="83">
        <v>14005</v>
      </c>
      <c r="K140" s="83">
        <v>15015</v>
      </c>
      <c r="L140" s="83">
        <v>16017</v>
      </c>
      <c r="M140" s="83">
        <v>17452</v>
      </c>
      <c r="N140" s="83">
        <v>19403</v>
      </c>
      <c r="O140" s="83">
        <v>21064</v>
      </c>
      <c r="P140" s="84">
        <v>23818</v>
      </c>
      <c r="Q140" s="85">
        <v>27346</v>
      </c>
      <c r="R140">
        <v>33772</v>
      </c>
      <c r="S140" s="86">
        <v>44981</v>
      </c>
      <c r="T140">
        <v>57398</v>
      </c>
      <c r="U140">
        <v>69320</v>
      </c>
      <c r="V140">
        <v>79857</v>
      </c>
      <c r="W140">
        <v>87393</v>
      </c>
      <c r="X140">
        <v>92477</v>
      </c>
      <c r="Y140">
        <v>96475</v>
      </c>
      <c r="Z140">
        <v>99551</v>
      </c>
      <c r="AA140">
        <v>102014</v>
      </c>
      <c r="AB140">
        <v>104184</v>
      </c>
      <c r="AC140">
        <v>105918</v>
      </c>
      <c r="AD140">
        <v>107456</v>
      </c>
      <c r="AE140">
        <v>108524</v>
      </c>
      <c r="AF140">
        <v>109138</v>
      </c>
      <c r="AG140">
        <v>109540</v>
      </c>
      <c r="AH140">
        <v>109882</v>
      </c>
      <c r="AI140">
        <v>110505</v>
      </c>
      <c r="AJ140">
        <v>111422</v>
      </c>
      <c r="AK140">
        <v>112319</v>
      </c>
      <c r="AL140">
        <v>113281</v>
      </c>
      <c r="AM140">
        <v>114422</v>
      </c>
      <c r="AN140">
        <v>115668</v>
      </c>
      <c r="AO140">
        <v>116702</v>
      </c>
      <c r="AP140">
        <v>116702</v>
      </c>
      <c r="AQ140">
        <v>120299</v>
      </c>
      <c r="AR140">
        <v>121016</v>
      </c>
      <c r="AS140">
        <v>122117</v>
      </c>
      <c r="AT140">
        <v>124477</v>
      </c>
      <c r="AU140">
        <v>124908</v>
      </c>
      <c r="AV140">
        <v>126549</v>
      </c>
      <c r="AW140">
        <v>128574</v>
      </c>
      <c r="AX140">
        <v>129949</v>
      </c>
      <c r="AY140">
        <v>133188</v>
      </c>
      <c r="AZ140">
        <v>136333</v>
      </c>
      <c r="BA140">
        <v>139552</v>
      </c>
      <c r="BB140">
        <v>141371</v>
      </c>
      <c r="BC140">
        <v>141371</v>
      </c>
      <c r="BD140">
        <v>141371</v>
      </c>
    </row>
    <row r="141" spans="1:56">
      <c r="A141" s="83">
        <v>18544</v>
      </c>
      <c r="B141" s="83">
        <v>21489</v>
      </c>
      <c r="C141" s="83">
        <v>24007</v>
      </c>
      <c r="D141" s="83">
        <v>25832</v>
      </c>
      <c r="E141" s="83">
        <v>28824</v>
      </c>
      <c r="F141" s="83">
        <v>31705</v>
      </c>
      <c r="G141" s="83">
        <v>31949</v>
      </c>
      <c r="H141" s="83">
        <v>31949</v>
      </c>
      <c r="I141" s="83">
        <v>40513</v>
      </c>
      <c r="J141" s="83">
        <v>48322</v>
      </c>
      <c r="K141" s="83">
        <v>48322</v>
      </c>
      <c r="L141" s="83">
        <v>69138</v>
      </c>
      <c r="M141" s="83">
        <v>69138</v>
      </c>
      <c r="N141" s="83">
        <v>112015</v>
      </c>
      <c r="O141" s="83">
        <v>112015</v>
      </c>
      <c r="P141" s="84">
        <v>128033</v>
      </c>
      <c r="Q141" s="85">
        <v>154105</v>
      </c>
      <c r="R141">
        <v>154105</v>
      </c>
      <c r="S141" s="86">
        <v>204574</v>
      </c>
      <c r="T141">
        <v>204574</v>
      </c>
      <c r="U141">
        <v>204574</v>
      </c>
      <c r="V141">
        <v>286199</v>
      </c>
      <c r="W141">
        <v>286199</v>
      </c>
      <c r="X141">
        <v>294730</v>
      </c>
      <c r="Y141">
        <v>294730</v>
      </c>
      <c r="Z141">
        <v>294730</v>
      </c>
      <c r="AA141">
        <v>318761</v>
      </c>
      <c r="AB141">
        <v>318761</v>
      </c>
      <c r="AC141">
        <v>318761</v>
      </c>
      <c r="AD141">
        <v>348266</v>
      </c>
      <c r="AE141">
        <v>348266</v>
      </c>
      <c r="AF141">
        <v>348266</v>
      </c>
      <c r="AG141">
        <v>351751</v>
      </c>
      <c r="AH141">
        <v>363747</v>
      </c>
      <c r="AI141">
        <v>370792</v>
      </c>
      <c r="AJ141">
        <v>379643</v>
      </c>
      <c r="AK141">
        <v>386891</v>
      </c>
      <c r="AL141">
        <v>393292</v>
      </c>
      <c r="AM141">
        <v>408135</v>
      </c>
      <c r="AN141">
        <v>423434</v>
      </c>
      <c r="AO141">
        <v>429721</v>
      </c>
      <c r="AP141">
        <v>433395</v>
      </c>
      <c r="AQ141">
        <v>448196</v>
      </c>
      <c r="AR141">
        <v>465319</v>
      </c>
      <c r="AS141">
        <v>465319</v>
      </c>
      <c r="AT141">
        <v>513217</v>
      </c>
      <c r="AU141">
        <v>523943</v>
      </c>
      <c r="AV141">
        <v>546037</v>
      </c>
      <c r="AW141">
        <v>552363</v>
      </c>
      <c r="AX141">
        <v>584398</v>
      </c>
      <c r="AY141">
        <v>640441</v>
      </c>
      <c r="AZ141">
        <v>640441</v>
      </c>
      <c r="BA141">
        <v>640441</v>
      </c>
      <c r="BB141">
        <v>759041</v>
      </c>
      <c r="BC141">
        <v>791041</v>
      </c>
      <c r="BD141">
        <v>791041</v>
      </c>
    </row>
    <row r="142" spans="1:56">
      <c r="A142" s="83">
        <v>6008</v>
      </c>
      <c r="B142" s="83">
        <v>6008</v>
      </c>
      <c r="C142" s="83">
        <v>6977</v>
      </c>
      <c r="D142" s="83">
        <v>7604</v>
      </c>
      <c r="E142" s="83">
        <v>8076</v>
      </c>
      <c r="F142" s="83">
        <v>8328</v>
      </c>
      <c r="G142" s="83">
        <v>8720</v>
      </c>
      <c r="H142" s="83">
        <v>8923</v>
      </c>
      <c r="I142" s="83">
        <v>9127</v>
      </c>
      <c r="J142" s="83">
        <v>9396</v>
      </c>
      <c r="K142" s="83">
        <v>9396</v>
      </c>
      <c r="L142" s="83">
        <v>9724</v>
      </c>
      <c r="M142" s="83">
        <v>9724</v>
      </c>
      <c r="N142" s="83">
        <v>10059</v>
      </c>
      <c r="O142" s="83">
        <v>10059</v>
      </c>
      <c r="P142" s="84">
        <v>10494</v>
      </c>
      <c r="Q142" s="85">
        <v>11582</v>
      </c>
      <c r="R142">
        <v>11582</v>
      </c>
      <c r="S142" s="86">
        <v>15092</v>
      </c>
      <c r="T142">
        <v>17448</v>
      </c>
      <c r="U142">
        <v>20080</v>
      </c>
      <c r="V142">
        <v>20080</v>
      </c>
      <c r="W142">
        <v>26135</v>
      </c>
      <c r="X142">
        <v>28844</v>
      </c>
      <c r="Y142">
        <v>31002</v>
      </c>
      <c r="Z142">
        <v>32655</v>
      </c>
      <c r="AA142">
        <v>33514</v>
      </c>
      <c r="AB142">
        <v>33514</v>
      </c>
      <c r="AC142">
        <v>35320</v>
      </c>
      <c r="AD142">
        <v>35876</v>
      </c>
      <c r="AE142">
        <v>36267</v>
      </c>
      <c r="AF142">
        <v>36535</v>
      </c>
      <c r="AG142">
        <v>36853</v>
      </c>
      <c r="AH142">
        <v>37242</v>
      </c>
      <c r="AI142">
        <v>37498</v>
      </c>
      <c r="AJ142">
        <v>37685</v>
      </c>
      <c r="AK142">
        <v>37929</v>
      </c>
      <c r="AL142">
        <v>38141</v>
      </c>
      <c r="AM142">
        <v>38375</v>
      </c>
      <c r="AN142">
        <v>38565</v>
      </c>
      <c r="AO142">
        <v>38696</v>
      </c>
      <c r="AP142">
        <v>38820</v>
      </c>
      <c r="AQ142">
        <v>39011</v>
      </c>
      <c r="AR142">
        <v>39217</v>
      </c>
      <c r="AS142">
        <v>39217</v>
      </c>
      <c r="AT142">
        <v>40198</v>
      </c>
      <c r="AU142">
        <v>40198</v>
      </c>
      <c r="AV142">
        <v>40678</v>
      </c>
      <c r="AW142">
        <v>41214</v>
      </c>
      <c r="AX142">
        <v>41804</v>
      </c>
      <c r="AY142">
        <v>42318</v>
      </c>
      <c r="AZ142">
        <v>42873</v>
      </c>
      <c r="BA142">
        <v>43467</v>
      </c>
      <c r="BB142">
        <v>44131</v>
      </c>
      <c r="BC142">
        <v>45474</v>
      </c>
      <c r="BD142">
        <v>46095</v>
      </c>
    </row>
    <row r="143" spans="1:56">
      <c r="A143" s="83">
        <v>2544</v>
      </c>
      <c r="B143" s="83">
        <v>2773</v>
      </c>
      <c r="C143" s="83">
        <v>2962</v>
      </c>
      <c r="D143" s="83">
        <v>3041</v>
      </c>
      <c r="E143" s="83">
        <v>3199</v>
      </c>
      <c r="F143" s="83">
        <v>3325</v>
      </c>
      <c r="G143" s="83">
        <v>3443</v>
      </c>
      <c r="H143" s="83">
        <v>3498</v>
      </c>
      <c r="I143" s="83">
        <v>3563</v>
      </c>
      <c r="J143" s="83">
        <v>3670</v>
      </c>
      <c r="K143" s="83">
        <v>3772</v>
      </c>
      <c r="L143" s="83">
        <v>3843</v>
      </c>
      <c r="M143" s="83">
        <v>3918</v>
      </c>
      <c r="N143" s="83">
        <v>4378</v>
      </c>
      <c r="O143" s="83">
        <v>5433</v>
      </c>
      <c r="P143" s="84">
        <v>14881</v>
      </c>
      <c r="Q143" s="85">
        <v>31508</v>
      </c>
      <c r="R143">
        <v>44361</v>
      </c>
      <c r="S143" s="86">
        <v>62023</v>
      </c>
      <c r="T143">
        <v>75222</v>
      </c>
      <c r="U143">
        <v>84287</v>
      </c>
      <c r="V143">
        <v>90192</v>
      </c>
      <c r="W143">
        <v>93335</v>
      </c>
      <c r="X143">
        <v>95384</v>
      </c>
      <c r="Y143">
        <v>96476</v>
      </c>
      <c r="Z143">
        <v>97194</v>
      </c>
      <c r="AA143">
        <v>97466</v>
      </c>
      <c r="AB143">
        <v>97825</v>
      </c>
      <c r="AC143">
        <v>97980</v>
      </c>
      <c r="AD143">
        <v>98361</v>
      </c>
      <c r="AE143">
        <v>98542</v>
      </c>
      <c r="AF143">
        <v>98725</v>
      </c>
      <c r="AG143">
        <v>98960</v>
      </c>
      <c r="AH143">
        <v>99197</v>
      </c>
      <c r="AI143">
        <v>99453</v>
      </c>
      <c r="AJ143">
        <v>99657</v>
      </c>
      <c r="AK143">
        <v>99951</v>
      </c>
      <c r="AL143">
        <v>100146</v>
      </c>
      <c r="AM143">
        <v>100300</v>
      </c>
      <c r="AN143">
        <v>100407</v>
      </c>
      <c r="AO143">
        <v>100544</v>
      </c>
      <c r="AP143">
        <v>100687</v>
      </c>
      <c r="AQ143">
        <v>100722</v>
      </c>
      <c r="AR143">
        <v>100747</v>
      </c>
      <c r="AS143">
        <v>100747</v>
      </c>
      <c r="AT143">
        <v>100747</v>
      </c>
      <c r="AU143">
        <v>100747</v>
      </c>
      <c r="AV143">
        <v>100747</v>
      </c>
      <c r="AW143">
        <v>100747</v>
      </c>
      <c r="AX143">
        <v>100747</v>
      </c>
      <c r="AY143">
        <v>100747</v>
      </c>
      <c r="AZ143">
        <v>100747</v>
      </c>
      <c r="BA143">
        <v>100747</v>
      </c>
      <c r="BB143">
        <v>100747</v>
      </c>
      <c r="BC143">
        <v>100747</v>
      </c>
      <c r="BD143">
        <v>100747</v>
      </c>
    </row>
    <row r="148" spans="1:1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>
      <c r="A149" s="53"/>
    </row>
    <row r="150" spans="1:11">
      <c r="A150" s="53"/>
    </row>
    <row r="151" spans="1:11">
      <c r="A151" s="53"/>
    </row>
    <row r="152" spans="1:11">
      <c r="A152" s="53"/>
    </row>
    <row r="153" spans="1:11">
      <c r="A153" s="53"/>
    </row>
    <row r="154" spans="1:11">
      <c r="A154" s="53"/>
    </row>
    <row r="155" spans="1:11">
      <c r="A155" s="53"/>
    </row>
    <row r="156" spans="1:11">
      <c r="A156" s="53"/>
    </row>
    <row r="157" spans="1:11">
      <c r="A157" s="53"/>
    </row>
    <row r="158" spans="1:11">
      <c r="A158" s="53"/>
    </row>
    <row r="159" spans="1:11">
      <c r="A159" s="53"/>
    </row>
    <row r="160" spans="1:11">
      <c r="A160" s="53"/>
    </row>
    <row r="161" spans="1:1">
      <c r="A161" s="53"/>
    </row>
    <row r="162" spans="1:1">
      <c r="A162" s="53"/>
    </row>
    <row r="163" spans="1:1">
      <c r="A163" s="53"/>
    </row>
    <row r="164" spans="1:1">
      <c r="A164" s="53"/>
    </row>
    <row r="165" spans="1:1">
      <c r="A165" s="53"/>
    </row>
    <row r="166" spans="1:1">
      <c r="A166" s="53"/>
    </row>
    <row r="167" spans="1:1">
      <c r="A167" s="53"/>
    </row>
    <row r="168" spans="1:1">
      <c r="A168" s="53"/>
    </row>
    <row r="169" spans="1:1">
      <c r="A169" s="53"/>
    </row>
    <row r="170" spans="1:1">
      <c r="A170" s="53"/>
    </row>
    <row r="171" spans="1:1">
      <c r="A171" s="53"/>
    </row>
    <row r="172" spans="1:1">
      <c r="A172" s="53"/>
    </row>
    <row r="173" spans="1:1">
      <c r="A173" s="53"/>
    </row>
    <row r="174" spans="1:1">
      <c r="A174" s="53"/>
    </row>
    <row r="175" spans="1:1">
      <c r="A175" s="53"/>
    </row>
    <row r="176" spans="1:1">
      <c r="A176" s="53"/>
    </row>
    <row r="177" spans="1:1">
      <c r="A177" s="53"/>
    </row>
    <row r="178" spans="1:1">
      <c r="A178" s="53"/>
    </row>
    <row r="179" spans="1:1">
      <c r="A179" s="53"/>
    </row>
    <row r="180" spans="1:1">
      <c r="A180" s="53"/>
    </row>
    <row r="181" spans="1:1">
      <c r="A181" s="53"/>
    </row>
    <row r="182" spans="1:1">
      <c r="A182" s="53"/>
    </row>
    <row r="183" spans="1:1">
      <c r="A183" s="53"/>
    </row>
    <row r="184" spans="1:1">
      <c r="A184" s="53"/>
    </row>
    <row r="185" spans="1:1">
      <c r="A185" s="53"/>
    </row>
    <row r="186" spans="1:1">
      <c r="A186" s="53"/>
    </row>
    <row r="187" spans="1:1">
      <c r="A187" s="53"/>
    </row>
    <row r="188" spans="1:1">
      <c r="A188" s="76"/>
    </row>
    <row r="189" spans="1:1">
      <c r="A189" s="73"/>
    </row>
    <row r="190" spans="1:1">
      <c r="A190" s="73"/>
    </row>
    <row r="191" spans="1:1">
      <c r="A191" s="73"/>
    </row>
    <row r="192" spans="1:1">
      <c r="A192" s="73"/>
    </row>
    <row r="193" spans="1:1">
      <c r="A193" s="53"/>
    </row>
    <row r="194" spans="1:1">
      <c r="A194" s="53"/>
    </row>
    <row r="195" spans="1:1">
      <c r="A195" s="53"/>
    </row>
    <row r="196" spans="1:1">
      <c r="A196" s="73"/>
    </row>
    <row r="197" spans="1:1">
      <c r="A197" s="53"/>
    </row>
    <row r="198" spans="1:1">
      <c r="A198" s="53"/>
    </row>
    <row r="199" spans="1:1">
      <c r="A199" s="53"/>
    </row>
    <row r="200" spans="1:1">
      <c r="A200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9BAC-5A7B-874B-9338-4F1FA2DC21BF}">
  <dimension ref="A1:U29"/>
  <sheetViews>
    <sheetView zoomScale="80" zoomScaleNormal="80" workbookViewId="0">
      <selection activeCell="C8" sqref="C8:G8"/>
    </sheetView>
  </sheetViews>
  <sheetFormatPr baseColWidth="10" defaultColWidth="11.1640625" defaultRowHeight="16"/>
  <cols>
    <col min="1" max="1" width="14.6640625" customWidth="1"/>
    <col min="2" max="2" width="15.6640625" bestFit="1" customWidth="1"/>
    <col min="3" max="3" width="10.5" bestFit="1" customWidth="1"/>
    <col min="4" max="4" width="13.6640625" customWidth="1"/>
    <col min="5" max="5" width="15.6640625" customWidth="1"/>
    <col min="6" max="6" width="17" customWidth="1"/>
    <col min="7" max="7" width="20.1640625" customWidth="1"/>
    <col min="8" max="8" width="22.6640625" customWidth="1"/>
    <col min="9" max="11" width="19.1640625" customWidth="1"/>
    <col min="18" max="18" width="19.6640625" bestFit="1" customWidth="1"/>
  </cols>
  <sheetData>
    <row r="1" spans="1:21" ht="17" thickBot="1"/>
    <row r="2" spans="1:21" ht="68.75" customHeight="1" thickTop="1" thickBot="1">
      <c r="A2" s="26" t="s">
        <v>159</v>
      </c>
      <c r="B2" s="27" t="s">
        <v>3</v>
      </c>
      <c r="C2" s="27" t="s">
        <v>160</v>
      </c>
      <c r="D2" s="27" t="s">
        <v>161</v>
      </c>
      <c r="E2" s="28" t="s">
        <v>162</v>
      </c>
      <c r="F2" s="170" t="s">
        <v>163</v>
      </c>
      <c r="G2" s="171"/>
      <c r="I2" s="40" t="s">
        <v>164</v>
      </c>
      <c r="J2" s="40"/>
      <c r="K2" s="40" t="s">
        <v>165</v>
      </c>
      <c r="L2" s="40" t="s">
        <v>166</v>
      </c>
      <c r="M2" s="40" t="s">
        <v>167</v>
      </c>
      <c r="N2" s="40" t="s">
        <v>168</v>
      </c>
      <c r="O2" s="40" t="s">
        <v>169</v>
      </c>
      <c r="P2" t="s">
        <v>170</v>
      </c>
      <c r="Q2" s="57" t="s">
        <v>49</v>
      </c>
      <c r="R2" t="s">
        <v>171</v>
      </c>
      <c r="S2" t="s">
        <v>172</v>
      </c>
      <c r="T2" t="s">
        <v>173</v>
      </c>
      <c r="U2" t="s">
        <v>174</v>
      </c>
    </row>
    <row r="3" spans="1:21" ht="18" thickTop="1" thickBot="1">
      <c r="A3" s="29" t="s">
        <v>36</v>
      </c>
      <c r="B3" s="34">
        <f>K3</f>
        <v>23067</v>
      </c>
      <c r="C3" s="35">
        <f>B3-I3+U3</f>
        <v>21893</v>
      </c>
      <c r="D3" s="135">
        <f>C3-Q3</f>
        <v>2378</v>
      </c>
      <c r="E3" s="48">
        <f>N3-O3</f>
        <v>100</v>
      </c>
      <c r="F3" s="172">
        <f t="shared" ref="F3:F8" si="0">E3/C3</f>
        <v>4.567670031516923E-3</v>
      </c>
      <c r="G3" s="173"/>
      <c r="I3" s="43">
        <v>1209</v>
      </c>
      <c r="J3" s="43"/>
      <c r="K3" s="44">
        <v>23067</v>
      </c>
      <c r="L3" s="43"/>
      <c r="M3" s="43"/>
      <c r="N3" s="42">
        <v>116</v>
      </c>
      <c r="O3" s="47">
        <v>16</v>
      </c>
      <c r="P3" s="53">
        <v>42105</v>
      </c>
      <c r="Q3" s="158">
        <v>19515</v>
      </c>
      <c r="R3" s="53">
        <v>5968</v>
      </c>
      <c r="S3">
        <v>2825</v>
      </c>
      <c r="T3">
        <v>2860</v>
      </c>
      <c r="U3">
        <f>T3-S3</f>
        <v>35</v>
      </c>
    </row>
    <row r="4" spans="1:21" ht="17" thickBot="1">
      <c r="A4" s="29" t="s">
        <v>38</v>
      </c>
      <c r="B4" s="34">
        <f>K4</f>
        <v>67879</v>
      </c>
      <c r="C4" s="31">
        <f>B4-I4</f>
        <v>10257</v>
      </c>
      <c r="D4" s="135">
        <f t="shared" ref="D4:D7" si="1">C4-Q4</f>
        <v>131</v>
      </c>
      <c r="E4" s="48">
        <f>N4-O4</f>
        <v>99</v>
      </c>
      <c r="F4" s="166">
        <f t="shared" si="0"/>
        <v>9.6519450131617428E-3</v>
      </c>
      <c r="G4" s="167"/>
      <c r="I4" s="43">
        <v>57622</v>
      </c>
      <c r="J4" s="43"/>
      <c r="K4" s="44">
        <f>SUM(P3:P4)</f>
        <v>67879</v>
      </c>
      <c r="L4" s="43"/>
      <c r="M4" s="43"/>
      <c r="N4" s="42">
        <v>151</v>
      </c>
      <c r="O4" s="47">
        <v>52</v>
      </c>
      <c r="P4" s="53">
        <v>25774</v>
      </c>
      <c r="Q4" s="158">
        <v>10126</v>
      </c>
      <c r="R4" s="161">
        <v>1771</v>
      </c>
      <c r="S4" s="53"/>
    </row>
    <row r="5" spans="1:21" ht="17" thickBot="1">
      <c r="A5" s="29" t="s">
        <v>40</v>
      </c>
      <c r="B5" s="34">
        <f>L5</f>
        <v>1384</v>
      </c>
      <c r="C5" s="35">
        <f>B5-I5</f>
        <v>1346</v>
      </c>
      <c r="D5" s="135">
        <f t="shared" si="1"/>
        <v>38</v>
      </c>
      <c r="E5" s="30">
        <f>N5</f>
        <v>23</v>
      </c>
      <c r="F5" s="166">
        <f t="shared" si="0"/>
        <v>1.7087667161961365E-2</v>
      </c>
      <c r="G5" s="167"/>
      <c r="I5" s="43">
        <v>38</v>
      </c>
      <c r="J5" s="43"/>
      <c r="K5" s="43">
        <f>L20</f>
        <v>1377</v>
      </c>
      <c r="L5" s="47">
        <f>B20</f>
        <v>1384</v>
      </c>
      <c r="M5" s="43"/>
      <c r="N5" s="42">
        <v>23</v>
      </c>
      <c r="O5" s="41">
        <v>0</v>
      </c>
      <c r="Q5" s="158">
        <v>1308</v>
      </c>
      <c r="R5" s="161">
        <f>SUM(R3:R4)+L20</f>
        <v>9116</v>
      </c>
      <c r="S5" s="53"/>
    </row>
    <row r="6" spans="1:21" ht="17" thickBot="1">
      <c r="A6" s="29" t="s">
        <v>41</v>
      </c>
      <c r="B6" s="34">
        <f>K6</f>
        <v>7739</v>
      </c>
      <c r="C6" s="32">
        <f>B6-I6</f>
        <v>7143</v>
      </c>
      <c r="D6" s="135">
        <f>C6-Q6</f>
        <v>180</v>
      </c>
      <c r="E6" s="48">
        <f>N6-O6</f>
        <v>30</v>
      </c>
      <c r="F6" s="166">
        <f t="shared" si="0"/>
        <v>4.1999160016799666E-3</v>
      </c>
      <c r="G6" s="167"/>
      <c r="I6" s="43">
        <v>596</v>
      </c>
      <c r="J6" s="43"/>
      <c r="K6" s="43">
        <f>M6-K5</f>
        <v>7739</v>
      </c>
      <c r="L6" s="43"/>
      <c r="M6" s="44">
        <f>R5</f>
        <v>9116</v>
      </c>
      <c r="N6" s="42">
        <v>31</v>
      </c>
      <c r="O6" s="47">
        <v>1</v>
      </c>
      <c r="Q6" s="158">
        <v>6963</v>
      </c>
      <c r="R6" s="138"/>
      <c r="S6" s="53"/>
    </row>
    <row r="7" spans="1:21" ht="17" thickBot="1">
      <c r="A7" s="29" t="s">
        <v>45</v>
      </c>
      <c r="B7" s="34">
        <f>K7</f>
        <v>28925</v>
      </c>
      <c r="C7" s="35">
        <f>B7-I7</f>
        <v>3498</v>
      </c>
      <c r="D7" s="135">
        <f t="shared" si="1"/>
        <v>176</v>
      </c>
      <c r="E7" s="48">
        <f>N7-O7</f>
        <v>4</v>
      </c>
      <c r="F7" s="166">
        <f t="shared" si="0"/>
        <v>1.1435105774728416E-3</v>
      </c>
      <c r="G7" s="167"/>
      <c r="I7" s="43">
        <v>25427</v>
      </c>
      <c r="J7" s="43"/>
      <c r="K7" s="44">
        <v>28925</v>
      </c>
      <c r="L7" s="43"/>
      <c r="M7" s="43"/>
      <c r="N7" s="42">
        <v>9</v>
      </c>
      <c r="O7" s="47">
        <v>5</v>
      </c>
      <c r="Q7" s="158">
        <v>3322</v>
      </c>
      <c r="R7" s="138"/>
      <c r="S7" s="53"/>
    </row>
    <row r="8" spans="1:21" ht="17" thickBot="1">
      <c r="A8" s="29" t="s">
        <v>175</v>
      </c>
      <c r="B8" s="33">
        <f>SUM(B3:B7)</f>
        <v>128994</v>
      </c>
      <c r="C8" s="33">
        <f>SUM(C3:C7)</f>
        <v>44137</v>
      </c>
      <c r="D8" s="33">
        <f>SUM(D3:D7)</f>
        <v>2903</v>
      </c>
      <c r="E8" s="33">
        <f>SUM(E3:E7)</f>
        <v>256</v>
      </c>
      <c r="F8" s="168">
        <f t="shared" si="0"/>
        <v>5.8001223463307432E-3</v>
      </c>
      <c r="G8" s="169"/>
      <c r="N8">
        <f>SUM(N3:N7)</f>
        <v>330</v>
      </c>
      <c r="Q8" s="53">
        <v>41235</v>
      </c>
    </row>
    <row r="9" spans="1:21">
      <c r="A9" s="49" t="s">
        <v>176</v>
      </c>
      <c r="C9" s="50">
        <f>C8-C5</f>
        <v>42791</v>
      </c>
    </row>
    <row r="11" spans="1:21">
      <c r="A11" s="36" t="s">
        <v>177</v>
      </c>
      <c r="B11" s="37" t="s">
        <v>178</v>
      </c>
      <c r="C11" s="37" t="s">
        <v>179</v>
      </c>
      <c r="D11" s="37" t="s">
        <v>180</v>
      </c>
      <c r="E11" s="37" t="s">
        <v>181</v>
      </c>
      <c r="F11" s="37" t="s">
        <v>182</v>
      </c>
      <c r="G11" s="37" t="s">
        <v>183</v>
      </c>
      <c r="H11" s="37" t="s">
        <v>184</v>
      </c>
      <c r="I11" s="37" t="s">
        <v>185</v>
      </c>
      <c r="J11" s="37" t="s">
        <v>186</v>
      </c>
      <c r="K11" s="37" t="s">
        <v>187</v>
      </c>
      <c r="L11" s="37" t="s">
        <v>188</v>
      </c>
      <c r="M11" s="159" t="s">
        <v>189</v>
      </c>
      <c r="N11" s="159" t="s">
        <v>190</v>
      </c>
      <c r="O11" s="159" t="s">
        <v>191</v>
      </c>
      <c r="P11" s="159" t="s">
        <v>192</v>
      </c>
    </row>
    <row r="12" spans="1:21">
      <c r="A12" s="38" t="s">
        <v>19</v>
      </c>
      <c r="B12" s="41">
        <f>C12+D12+E12+F12</f>
        <v>20</v>
      </c>
      <c r="C12" s="41">
        <v>0</v>
      </c>
      <c r="D12" s="42">
        <v>1</v>
      </c>
      <c r="E12" s="39">
        <v>19</v>
      </c>
      <c r="F12" s="39">
        <v>0</v>
      </c>
      <c r="G12" s="134">
        <f>D12+E12+F12</f>
        <v>20</v>
      </c>
      <c r="H12" s="41">
        <f>I12+J12</f>
        <v>0</v>
      </c>
      <c r="I12" s="42">
        <v>0</v>
      </c>
      <c r="J12" s="42">
        <v>0</v>
      </c>
      <c r="K12" s="46">
        <f t="shared" ref="K12:K19" si="2">H12/G12</f>
        <v>0</v>
      </c>
      <c r="L12" s="39">
        <v>13</v>
      </c>
      <c r="M12" s="160">
        <f>G12-O12</f>
        <v>0</v>
      </c>
      <c r="N12" s="53">
        <f>H12-P12</f>
        <v>0</v>
      </c>
      <c r="O12" s="57">
        <v>20</v>
      </c>
      <c r="P12">
        <f>H12</f>
        <v>0</v>
      </c>
    </row>
    <row r="13" spans="1:21">
      <c r="A13" s="38" t="s">
        <v>20</v>
      </c>
      <c r="B13" s="41">
        <f t="shared" ref="B13:B19" si="3">C13+D13+E13+F13</f>
        <v>88</v>
      </c>
      <c r="C13" s="41">
        <v>1</v>
      </c>
      <c r="D13" s="42">
        <v>72</v>
      </c>
      <c r="E13" s="39">
        <v>15</v>
      </c>
      <c r="F13" s="39">
        <v>0</v>
      </c>
      <c r="G13" s="134">
        <f t="shared" ref="G13:G19" si="4">D13+E13+F13</f>
        <v>87</v>
      </c>
      <c r="H13" s="41">
        <f t="shared" ref="H13:H19" si="5">I13+J13</f>
        <v>0</v>
      </c>
      <c r="I13" s="42">
        <v>0</v>
      </c>
      <c r="J13" s="42">
        <v>0</v>
      </c>
      <c r="K13" s="46">
        <f t="shared" si="2"/>
        <v>0</v>
      </c>
      <c r="L13" s="39">
        <v>88</v>
      </c>
      <c r="M13" s="160">
        <f t="shared" ref="M13:N20" si="6">G13-O13</f>
        <v>0</v>
      </c>
      <c r="N13" s="53">
        <f t="shared" si="6"/>
        <v>0</v>
      </c>
      <c r="O13" s="57">
        <v>87</v>
      </c>
      <c r="P13">
        <f t="shared" ref="P13:P20" si="7">H13</f>
        <v>0</v>
      </c>
    </row>
    <row r="14" spans="1:21">
      <c r="A14" s="38" t="s">
        <v>21</v>
      </c>
      <c r="B14" s="41">
        <f t="shared" si="3"/>
        <v>1</v>
      </c>
      <c r="C14" s="41">
        <v>0</v>
      </c>
      <c r="D14" s="42">
        <v>1</v>
      </c>
      <c r="E14" s="39">
        <v>0</v>
      </c>
      <c r="F14" s="39">
        <v>0</v>
      </c>
      <c r="G14" s="134">
        <f t="shared" si="4"/>
        <v>1</v>
      </c>
      <c r="H14" s="41">
        <f t="shared" si="5"/>
        <v>0</v>
      </c>
      <c r="I14" s="42">
        <v>0</v>
      </c>
      <c r="J14" s="42">
        <v>0</v>
      </c>
      <c r="K14" s="46">
        <f t="shared" si="2"/>
        <v>0</v>
      </c>
      <c r="L14" s="39">
        <v>1</v>
      </c>
      <c r="M14" s="160">
        <f t="shared" si="6"/>
        <v>0</v>
      </c>
      <c r="N14" s="53">
        <f t="shared" si="6"/>
        <v>0</v>
      </c>
      <c r="O14" s="57">
        <v>1</v>
      </c>
      <c r="P14">
        <f t="shared" si="7"/>
        <v>0</v>
      </c>
      <c r="Q14" s="53"/>
    </row>
    <row r="15" spans="1:21">
      <c r="A15" s="38" t="s">
        <v>22</v>
      </c>
      <c r="B15" s="41">
        <f t="shared" si="3"/>
        <v>12</v>
      </c>
      <c r="C15" s="41">
        <v>0</v>
      </c>
      <c r="D15" s="42">
        <v>9</v>
      </c>
      <c r="E15" s="39">
        <v>1</v>
      </c>
      <c r="F15" s="39">
        <v>2</v>
      </c>
      <c r="G15" s="134">
        <f t="shared" si="4"/>
        <v>12</v>
      </c>
      <c r="H15" s="41">
        <f t="shared" si="5"/>
        <v>0</v>
      </c>
      <c r="I15" s="42">
        <v>0</v>
      </c>
      <c r="J15" s="42">
        <v>0</v>
      </c>
      <c r="K15" s="46">
        <f t="shared" si="2"/>
        <v>0</v>
      </c>
      <c r="L15" s="39">
        <v>12</v>
      </c>
      <c r="M15" s="160">
        <f t="shared" si="6"/>
        <v>0</v>
      </c>
      <c r="N15" s="53">
        <f t="shared" si="6"/>
        <v>0</v>
      </c>
      <c r="O15" s="57">
        <v>12</v>
      </c>
      <c r="P15">
        <f t="shared" si="7"/>
        <v>0</v>
      </c>
      <c r="Q15" s="53"/>
    </row>
    <row r="16" spans="1:21">
      <c r="A16" s="38" t="s">
        <v>24</v>
      </c>
      <c r="B16" s="41">
        <f t="shared" si="3"/>
        <v>108</v>
      </c>
      <c r="C16" s="41">
        <v>4</v>
      </c>
      <c r="D16" s="42">
        <v>5</v>
      </c>
      <c r="E16" s="39">
        <v>47</v>
      </c>
      <c r="F16" s="39">
        <v>52</v>
      </c>
      <c r="G16" s="134">
        <f t="shared" si="4"/>
        <v>104</v>
      </c>
      <c r="H16" s="41">
        <f t="shared" si="5"/>
        <v>1</v>
      </c>
      <c r="I16" s="42">
        <v>1</v>
      </c>
      <c r="J16" s="42">
        <v>0</v>
      </c>
      <c r="K16" s="46">
        <f t="shared" si="2"/>
        <v>9.6153846153846159E-3</v>
      </c>
      <c r="L16" s="39">
        <v>108</v>
      </c>
      <c r="M16" s="160">
        <f>G16-O16</f>
        <v>35</v>
      </c>
      <c r="N16" s="53">
        <f>H16-P16</f>
        <v>0</v>
      </c>
      <c r="O16" s="57">
        <v>69</v>
      </c>
      <c r="P16">
        <f t="shared" si="7"/>
        <v>1</v>
      </c>
    </row>
    <row r="17" spans="1:17">
      <c r="A17" s="38" t="s">
        <v>25</v>
      </c>
      <c r="B17" s="41">
        <f t="shared" si="3"/>
        <v>72</v>
      </c>
      <c r="C17" s="41">
        <v>19</v>
      </c>
      <c r="D17" s="42">
        <v>32</v>
      </c>
      <c r="E17" s="39">
        <v>17</v>
      </c>
      <c r="F17" s="39">
        <v>4</v>
      </c>
      <c r="G17" s="134">
        <f t="shared" si="4"/>
        <v>53</v>
      </c>
      <c r="H17" s="41">
        <f t="shared" si="5"/>
        <v>0</v>
      </c>
      <c r="I17" s="42">
        <v>0</v>
      </c>
      <c r="J17" s="42">
        <v>0</v>
      </c>
      <c r="K17" s="46">
        <f t="shared" si="2"/>
        <v>0</v>
      </c>
      <c r="L17" s="39">
        <v>72</v>
      </c>
      <c r="M17" s="160">
        <f t="shared" si="6"/>
        <v>0</v>
      </c>
      <c r="N17" s="53">
        <f t="shared" si="6"/>
        <v>0</v>
      </c>
      <c r="O17" s="57">
        <v>53</v>
      </c>
      <c r="P17">
        <f t="shared" si="7"/>
        <v>0</v>
      </c>
    </row>
    <row r="18" spans="1:17">
      <c r="A18" s="38" t="s">
        <v>26</v>
      </c>
      <c r="B18" s="41">
        <f t="shared" si="3"/>
        <v>872</v>
      </c>
      <c r="C18" s="41">
        <v>12</v>
      </c>
      <c r="D18" s="42">
        <v>673</v>
      </c>
      <c r="E18" s="39">
        <v>180</v>
      </c>
      <c r="F18" s="39">
        <v>7</v>
      </c>
      <c r="G18" s="134">
        <f t="shared" si="4"/>
        <v>860</v>
      </c>
      <c r="H18" s="41">
        <f t="shared" si="5"/>
        <v>13</v>
      </c>
      <c r="I18" s="42">
        <v>10</v>
      </c>
      <c r="J18" s="42">
        <v>3</v>
      </c>
      <c r="K18" s="46">
        <f t="shared" si="2"/>
        <v>1.5116279069767442E-2</v>
      </c>
      <c r="L18" s="39">
        <v>872</v>
      </c>
      <c r="M18" s="160">
        <f t="shared" si="6"/>
        <v>2</v>
      </c>
      <c r="N18" s="53">
        <f t="shared" si="6"/>
        <v>0</v>
      </c>
      <c r="O18" s="57">
        <v>858</v>
      </c>
      <c r="P18">
        <f t="shared" si="7"/>
        <v>13</v>
      </c>
    </row>
    <row r="19" spans="1:17">
      <c r="A19" s="38" t="s">
        <v>27</v>
      </c>
      <c r="B19" s="41">
        <f t="shared" si="3"/>
        <v>211</v>
      </c>
      <c r="C19" s="41">
        <v>2</v>
      </c>
      <c r="D19" s="42">
        <v>119</v>
      </c>
      <c r="E19" s="39">
        <v>88</v>
      </c>
      <c r="F19" s="39">
        <v>2</v>
      </c>
      <c r="G19" s="134">
        <f t="shared" si="4"/>
        <v>209</v>
      </c>
      <c r="H19" s="41">
        <f t="shared" si="5"/>
        <v>9</v>
      </c>
      <c r="I19" s="42">
        <v>9</v>
      </c>
      <c r="J19" s="42">
        <v>0</v>
      </c>
      <c r="K19" s="46">
        <f t="shared" si="2"/>
        <v>4.3062200956937802E-2</v>
      </c>
      <c r="L19" s="39">
        <v>211</v>
      </c>
      <c r="M19" s="160">
        <f t="shared" si="6"/>
        <v>0</v>
      </c>
      <c r="N19" s="53">
        <f t="shared" si="6"/>
        <v>0</v>
      </c>
      <c r="O19" s="57">
        <v>209</v>
      </c>
      <c r="P19">
        <f t="shared" si="7"/>
        <v>9</v>
      </c>
    </row>
    <row r="20" spans="1:17">
      <c r="A20" s="36" t="s">
        <v>193</v>
      </c>
      <c r="B20" s="45">
        <f>SUM(B12:B19)</f>
        <v>1384</v>
      </c>
      <c r="C20" s="45">
        <f t="shared" ref="C20:G20" si="8">SUM(C12:C19)</f>
        <v>38</v>
      </c>
      <c r="D20" s="45">
        <f t="shared" si="8"/>
        <v>912</v>
      </c>
      <c r="E20" s="134">
        <f t="shared" si="8"/>
        <v>367</v>
      </c>
      <c r="F20" s="134">
        <f t="shared" si="8"/>
        <v>67</v>
      </c>
      <c r="G20" s="134">
        <f t="shared" si="8"/>
        <v>1346</v>
      </c>
      <c r="H20" s="45">
        <f>SUM(H12:H19)</f>
        <v>23</v>
      </c>
      <c r="I20" s="45">
        <f>SUM(I12:I19)</f>
        <v>20</v>
      </c>
      <c r="J20" s="45">
        <f>SUM(J12:J19)</f>
        <v>3</v>
      </c>
      <c r="K20" s="46">
        <f>H20/G20</f>
        <v>1.7087667161961365E-2</v>
      </c>
      <c r="L20" s="37">
        <f>SUM(L12:L19)</f>
        <v>1377</v>
      </c>
      <c r="M20" s="160">
        <f t="shared" si="6"/>
        <v>37</v>
      </c>
      <c r="N20" s="53">
        <f t="shared" si="6"/>
        <v>0</v>
      </c>
      <c r="O20" s="57">
        <f>SUM(O12:O19)</f>
        <v>1309</v>
      </c>
      <c r="P20">
        <f t="shared" si="7"/>
        <v>23</v>
      </c>
      <c r="Q20" s="53"/>
    </row>
    <row r="21" spans="1:17">
      <c r="N21" s="136"/>
      <c r="Q21" s="53"/>
    </row>
    <row r="22" spans="1:17">
      <c r="N22" s="53"/>
      <c r="Q22" s="53"/>
    </row>
    <row r="23" spans="1:17">
      <c r="Q23" s="53"/>
    </row>
    <row r="24" spans="1:17">
      <c r="N24" s="53"/>
    </row>
    <row r="25" spans="1:17">
      <c r="E25" s="110"/>
      <c r="F25" s="110"/>
      <c r="G25" s="53"/>
    </row>
    <row r="26" spans="1:17">
      <c r="E26" s="110"/>
      <c r="F26" s="110"/>
      <c r="G26" s="53"/>
      <c r="N26" s="53"/>
    </row>
    <row r="27" spans="1:17">
      <c r="E27" s="110"/>
      <c r="F27" s="110"/>
      <c r="G27" s="53"/>
      <c r="M27" s="53"/>
      <c r="N27" s="53"/>
    </row>
    <row r="28" spans="1:17">
      <c r="E28" s="110"/>
      <c r="F28" s="110"/>
      <c r="G28" s="53"/>
      <c r="M28" s="53"/>
      <c r="N28" s="53"/>
    </row>
    <row r="29" spans="1:17">
      <c r="E29" s="110"/>
      <c r="F29" s="110"/>
      <c r="M29" s="53"/>
    </row>
  </sheetData>
  <mergeCells count="7">
    <mergeCell ref="F7:G7"/>
    <mergeCell ref="F8:G8"/>
    <mergeCell ref="F2:G2"/>
    <mergeCell ref="F3:G3"/>
    <mergeCell ref="F4:G4"/>
    <mergeCell ref="F5:G5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E2EC-F4CF-5643-A4A6-5F39097EF05F}">
  <dimension ref="A1:AGA44"/>
  <sheetViews>
    <sheetView topLeftCell="A36" zoomScale="85" zoomScaleNormal="85" workbookViewId="0">
      <pane xSplit="1" topLeftCell="QT1" activePane="topRight" state="frozen"/>
      <selection pane="topRight" activeCell="RG38" sqref="RG38"/>
    </sheetView>
  </sheetViews>
  <sheetFormatPr baseColWidth="10" defaultColWidth="11.1640625" defaultRowHeight="16"/>
  <cols>
    <col min="1" max="1" width="21.5" bestFit="1" customWidth="1"/>
    <col min="2" max="463" width="3.6640625" customWidth="1"/>
    <col min="464" max="464" width="21.6640625" customWidth="1"/>
    <col min="465" max="466" width="3.6640625" customWidth="1"/>
    <col min="467" max="467" width="7.6640625" customWidth="1"/>
    <col min="468" max="468" width="7.6640625" bestFit="1" customWidth="1"/>
    <col min="469" max="469" width="6.1640625" customWidth="1"/>
    <col min="470" max="471" width="3.6640625" customWidth="1"/>
    <col min="472" max="473" width="5.5" customWidth="1"/>
    <col min="474" max="474" width="3.6640625" customWidth="1"/>
    <col min="475" max="475" width="8.1640625" customWidth="1"/>
    <col min="476" max="528" width="3.6640625" customWidth="1"/>
    <col min="529" max="529" width="6.5" customWidth="1"/>
  </cols>
  <sheetData>
    <row r="1" spans="1:859">
      <c r="B1" s="175">
        <v>202201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>
        <v>202202</v>
      </c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>
        <v>202203</v>
      </c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>
        <v>202204</v>
      </c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>
        <v>202205</v>
      </c>
      <c r="CM1" s="175"/>
      <c r="CN1" s="175"/>
      <c r="CO1" s="175"/>
      <c r="CP1" s="175"/>
      <c r="CQ1" s="175"/>
      <c r="CR1" s="175"/>
      <c r="CS1" s="175"/>
      <c r="CT1" s="175"/>
      <c r="CU1" s="175"/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5">
        <v>202206</v>
      </c>
      <c r="DI1" s="175"/>
      <c r="DJ1" s="175"/>
      <c r="DK1" s="175"/>
      <c r="DL1" s="175"/>
      <c r="DM1" s="175"/>
      <c r="DN1" s="175"/>
      <c r="DO1" s="175"/>
      <c r="DP1" s="175"/>
      <c r="DQ1" s="175"/>
      <c r="DR1" s="175"/>
      <c r="DS1" s="175"/>
      <c r="DT1" s="175"/>
      <c r="DU1" s="175"/>
      <c r="DV1" s="175"/>
      <c r="DW1" s="175"/>
      <c r="DX1" s="175"/>
      <c r="DY1" s="175"/>
      <c r="DZ1" s="175"/>
      <c r="EA1" s="175"/>
      <c r="EB1" s="175"/>
      <c r="EC1" s="175"/>
      <c r="ED1" s="175">
        <v>202207</v>
      </c>
      <c r="EE1" s="175"/>
      <c r="EF1" s="175"/>
      <c r="EG1" s="175"/>
      <c r="EH1" s="175"/>
      <c r="EI1" s="175"/>
      <c r="EJ1" s="175"/>
      <c r="EK1" s="175"/>
      <c r="EL1" s="175"/>
      <c r="EM1" s="175"/>
      <c r="EN1" s="175"/>
      <c r="EO1" s="175"/>
      <c r="EP1" s="175"/>
      <c r="EQ1" s="175"/>
      <c r="ER1" s="175"/>
      <c r="ES1" s="175"/>
      <c r="ET1" s="175"/>
      <c r="EU1" s="175"/>
      <c r="EV1" s="175"/>
      <c r="EW1" s="175"/>
      <c r="EX1" s="175"/>
      <c r="EY1" s="175"/>
      <c r="EZ1" s="175">
        <v>202208</v>
      </c>
      <c r="FA1" s="175"/>
      <c r="FB1" s="175"/>
      <c r="FC1" s="175"/>
      <c r="FD1" s="175"/>
      <c r="FE1" s="175"/>
      <c r="FF1" s="175"/>
      <c r="FG1" s="175"/>
      <c r="FH1" s="175"/>
      <c r="FI1" s="175"/>
      <c r="FJ1" s="175"/>
      <c r="FK1" s="175"/>
      <c r="FL1" s="175"/>
      <c r="FM1" s="175"/>
      <c r="FN1" s="175"/>
      <c r="FO1" s="175"/>
      <c r="FP1" s="175"/>
      <c r="FQ1" s="175"/>
      <c r="FR1" s="175"/>
      <c r="FS1" s="175"/>
      <c r="FT1" s="175"/>
      <c r="FU1" s="175"/>
      <c r="FV1" s="175">
        <v>202209</v>
      </c>
      <c r="FW1" s="175"/>
      <c r="FX1" s="175"/>
      <c r="FY1" s="175"/>
      <c r="FZ1" s="175"/>
      <c r="GA1" s="175"/>
      <c r="GB1" s="175"/>
      <c r="GC1" s="175"/>
      <c r="GD1" s="175"/>
      <c r="GE1" s="175"/>
      <c r="GF1" s="175"/>
      <c r="GG1" s="175"/>
      <c r="GH1" s="175"/>
      <c r="GI1" s="175"/>
      <c r="GJ1" s="175"/>
      <c r="GK1" s="175"/>
      <c r="GL1" s="175"/>
      <c r="GM1" s="175"/>
      <c r="GN1" s="175"/>
      <c r="GO1" s="175"/>
      <c r="GP1" s="175"/>
      <c r="GQ1" s="175"/>
      <c r="GR1" s="175">
        <v>202210</v>
      </c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  <c r="HE1" s="175"/>
      <c r="HF1" s="175"/>
      <c r="HG1" s="175"/>
      <c r="HH1" s="175"/>
      <c r="HI1" s="175"/>
      <c r="HJ1" s="175"/>
      <c r="HK1" s="175"/>
      <c r="HL1" s="175"/>
      <c r="HM1" s="175"/>
      <c r="HN1" s="175">
        <v>202211</v>
      </c>
      <c r="HO1" s="175"/>
      <c r="HP1" s="175"/>
      <c r="HQ1" s="175"/>
      <c r="HR1" s="175"/>
      <c r="HS1" s="175"/>
      <c r="HT1" s="175"/>
      <c r="HU1" s="175"/>
      <c r="HV1" s="175"/>
      <c r="HW1" s="175"/>
      <c r="HX1" s="175"/>
      <c r="HY1" s="175"/>
      <c r="HZ1" s="175"/>
      <c r="IA1" s="175"/>
      <c r="IB1" s="175"/>
      <c r="IC1" s="175"/>
      <c r="ID1" s="175"/>
      <c r="IE1" s="175"/>
      <c r="IF1" s="175"/>
      <c r="IG1" s="175"/>
      <c r="IH1" s="175"/>
      <c r="II1" s="175"/>
      <c r="IJ1" s="175">
        <v>202212</v>
      </c>
      <c r="IK1" s="175"/>
      <c r="IL1" s="175"/>
      <c r="IM1" s="175"/>
      <c r="IN1" s="175"/>
      <c r="IO1" s="175"/>
      <c r="IP1" s="175"/>
      <c r="IQ1" s="175"/>
      <c r="IR1" s="175"/>
      <c r="IS1" s="175"/>
      <c r="IT1" s="175"/>
      <c r="IU1" s="175"/>
      <c r="IV1" s="175"/>
      <c r="IW1" s="175"/>
      <c r="IX1" s="175"/>
      <c r="IY1" s="175"/>
      <c r="IZ1" s="175"/>
      <c r="JA1" s="175"/>
      <c r="JB1" s="175"/>
      <c r="JC1" s="175"/>
      <c r="JD1" s="175"/>
      <c r="JE1" s="175"/>
      <c r="JF1" s="175">
        <v>202301</v>
      </c>
      <c r="JG1" s="175"/>
      <c r="JH1" s="175"/>
      <c r="JI1" s="175"/>
      <c r="JJ1" s="175"/>
      <c r="JK1" s="175"/>
      <c r="JL1" s="175"/>
      <c r="JM1" s="175"/>
      <c r="JN1" s="175"/>
      <c r="JO1" s="175"/>
      <c r="JP1" s="175"/>
      <c r="JQ1" s="175"/>
      <c r="JR1" s="175"/>
      <c r="JS1" s="175"/>
      <c r="JT1" s="175"/>
      <c r="JU1" s="175"/>
      <c r="JV1" s="175"/>
      <c r="JW1" s="175"/>
      <c r="JX1" s="175"/>
      <c r="JY1" s="175"/>
      <c r="JZ1" s="175"/>
      <c r="KA1" s="175"/>
      <c r="KB1" s="175">
        <v>202302</v>
      </c>
      <c r="KC1" s="175"/>
      <c r="KD1" s="175"/>
      <c r="KE1" s="175"/>
      <c r="KF1" s="175"/>
      <c r="KG1" s="175"/>
      <c r="KH1" s="175"/>
      <c r="KI1" s="175"/>
      <c r="KJ1" s="175"/>
      <c r="KK1" s="175"/>
      <c r="KL1" s="175"/>
      <c r="KM1" s="175"/>
      <c r="KN1" s="175"/>
      <c r="KO1" s="175"/>
      <c r="KP1" s="175"/>
      <c r="KQ1" s="175"/>
      <c r="KR1" s="175"/>
      <c r="KS1" s="175"/>
      <c r="KT1" s="175"/>
      <c r="KU1" s="175"/>
      <c r="KV1" s="175"/>
      <c r="KW1" s="175"/>
      <c r="KX1" s="175">
        <v>202303</v>
      </c>
      <c r="KY1" s="175"/>
      <c r="KZ1" s="175"/>
      <c r="LA1" s="175"/>
      <c r="LB1" s="175"/>
      <c r="LC1" s="175"/>
      <c r="LD1" s="175"/>
      <c r="LE1" s="175"/>
      <c r="LF1" s="175"/>
      <c r="LG1" s="175"/>
      <c r="LH1" s="175"/>
      <c r="LI1" s="175"/>
      <c r="LJ1" s="175"/>
      <c r="LK1" s="175"/>
      <c r="LL1" s="175"/>
      <c r="LM1" s="175"/>
      <c r="LN1" s="175"/>
      <c r="LO1" s="175"/>
      <c r="LP1" s="175"/>
      <c r="LQ1" s="175"/>
      <c r="LR1" s="175"/>
      <c r="LS1" s="175"/>
      <c r="LT1" s="175">
        <v>202304</v>
      </c>
      <c r="LU1" s="175"/>
      <c r="LV1" s="175"/>
      <c r="LW1" s="175"/>
      <c r="LX1" s="175"/>
      <c r="LY1" s="175"/>
      <c r="LZ1" s="175"/>
      <c r="MA1" s="175"/>
      <c r="MB1" s="175"/>
      <c r="MC1" s="175"/>
      <c r="MD1" s="175"/>
      <c r="ME1" s="175"/>
      <c r="MF1" s="175"/>
      <c r="MG1" s="175"/>
      <c r="MH1" s="175"/>
      <c r="MI1" s="175"/>
      <c r="MJ1" s="175"/>
      <c r="MK1" s="175"/>
      <c r="ML1" s="175"/>
      <c r="MM1" s="175"/>
      <c r="MN1" s="175"/>
      <c r="MO1" s="175"/>
      <c r="MP1" s="175">
        <v>202305</v>
      </c>
      <c r="MQ1" s="175"/>
      <c r="MR1" s="175"/>
      <c r="MS1" s="175"/>
      <c r="MT1" s="175"/>
      <c r="MU1" s="175"/>
      <c r="MV1" s="175"/>
      <c r="MW1" s="175"/>
      <c r="MX1" s="175"/>
      <c r="MY1" s="175"/>
      <c r="MZ1" s="175"/>
      <c r="NA1" s="175"/>
      <c r="NB1" s="175"/>
      <c r="NC1" s="175"/>
      <c r="ND1" s="175"/>
      <c r="NE1" s="175"/>
      <c r="NF1" s="175"/>
      <c r="NG1" s="175"/>
      <c r="NH1" s="175"/>
      <c r="NI1" s="175"/>
      <c r="NJ1" s="175"/>
      <c r="NK1" s="175"/>
      <c r="NL1" s="175">
        <v>202306</v>
      </c>
      <c r="NM1" s="175"/>
      <c r="NN1" s="175"/>
      <c r="NO1" s="175"/>
      <c r="NP1" s="175"/>
      <c r="NQ1" s="175"/>
      <c r="NR1" s="175"/>
      <c r="NS1" s="175"/>
      <c r="NT1" s="175"/>
      <c r="NU1" s="175"/>
      <c r="NV1" s="175"/>
      <c r="NW1" s="175"/>
      <c r="NX1" s="175"/>
      <c r="NY1" s="175"/>
      <c r="NZ1" s="175"/>
      <c r="OA1" s="175"/>
      <c r="OB1" s="175"/>
      <c r="OC1" s="175"/>
      <c r="OD1" s="175"/>
      <c r="OE1" s="175"/>
      <c r="OF1" s="175"/>
      <c r="OG1" s="175"/>
      <c r="OH1" s="175">
        <v>202307</v>
      </c>
      <c r="OI1" s="175"/>
      <c r="OJ1" s="175"/>
      <c r="OK1" s="175"/>
      <c r="OL1" s="175"/>
      <c r="OM1" s="175"/>
      <c r="ON1" s="175"/>
      <c r="OO1" s="175"/>
      <c r="OP1" s="175"/>
      <c r="OQ1" s="175"/>
      <c r="OR1" s="175"/>
      <c r="OS1" s="175"/>
      <c r="OT1" s="175"/>
      <c r="OU1" s="175"/>
      <c r="OV1" s="175"/>
      <c r="OW1" s="175"/>
      <c r="OX1" s="175"/>
      <c r="OY1" s="175"/>
      <c r="OZ1" s="175"/>
      <c r="PA1" s="175"/>
      <c r="PB1" s="175"/>
      <c r="PC1" s="175"/>
      <c r="PD1" s="175">
        <v>202308</v>
      </c>
      <c r="PE1" s="175"/>
      <c r="PF1" s="175"/>
      <c r="PG1" s="175"/>
      <c r="PH1" s="175"/>
      <c r="PI1" s="175"/>
      <c r="PJ1" s="175"/>
      <c r="PK1" s="175"/>
      <c r="PL1" s="175"/>
      <c r="PM1" s="175"/>
      <c r="PN1" s="175"/>
      <c r="PO1" s="175"/>
      <c r="PP1" s="175"/>
      <c r="PQ1" s="175"/>
      <c r="PR1" s="175"/>
      <c r="PS1" s="175"/>
      <c r="PT1" s="175"/>
      <c r="PU1" s="175"/>
      <c r="PV1" s="175"/>
      <c r="PW1" s="175"/>
      <c r="PX1" s="175"/>
      <c r="PY1" s="175"/>
      <c r="PZ1" s="175">
        <v>202309</v>
      </c>
      <c r="QA1" s="175"/>
      <c r="QB1" s="175"/>
      <c r="QC1" s="175"/>
      <c r="QD1" s="175"/>
      <c r="QE1" s="175"/>
      <c r="QF1" s="175"/>
      <c r="QG1" s="175"/>
      <c r="QH1" s="175"/>
      <c r="QI1" s="175"/>
      <c r="QJ1" s="175"/>
      <c r="QK1" s="175"/>
      <c r="QL1" s="175"/>
      <c r="QM1" s="175"/>
      <c r="QN1" s="175"/>
      <c r="QO1" s="175"/>
      <c r="QP1" s="175"/>
      <c r="QQ1" s="175"/>
      <c r="QR1" s="175"/>
      <c r="QS1" s="175"/>
      <c r="QT1" s="175"/>
      <c r="QU1" s="175"/>
      <c r="QV1" s="175">
        <v>202310</v>
      </c>
      <c r="QW1" s="175"/>
      <c r="QX1" s="175"/>
      <c r="QY1" s="175"/>
      <c r="QZ1" s="175"/>
      <c r="RA1" s="175"/>
      <c r="RB1" s="175"/>
      <c r="RC1" s="175"/>
      <c r="RD1" s="175"/>
      <c r="RE1" s="175"/>
      <c r="RF1" s="175"/>
      <c r="RG1" s="175"/>
      <c r="RH1" s="175"/>
      <c r="RI1" s="175"/>
      <c r="RJ1" s="175"/>
      <c r="RK1" s="175"/>
      <c r="RL1" s="175"/>
      <c r="RM1" s="175"/>
      <c r="RN1" s="175"/>
      <c r="RO1" s="175"/>
      <c r="RP1" s="175"/>
      <c r="RQ1" s="175"/>
      <c r="RR1" s="175">
        <v>202311</v>
      </c>
      <c r="RS1" s="175"/>
      <c r="RT1" s="175"/>
      <c r="RU1" s="175"/>
      <c r="RV1" s="175"/>
      <c r="RW1" s="175"/>
      <c r="RX1" s="175"/>
      <c r="RY1" s="175"/>
      <c r="RZ1" s="175"/>
      <c r="SA1" s="175"/>
      <c r="SB1" s="175"/>
      <c r="SC1" s="175"/>
      <c r="SD1" s="175"/>
      <c r="SE1" s="175"/>
      <c r="SF1" s="175"/>
      <c r="SG1" s="175"/>
      <c r="SH1" s="175"/>
      <c r="SI1" s="175"/>
      <c r="SJ1" s="175"/>
      <c r="SK1" s="175"/>
      <c r="SL1" s="175"/>
      <c r="SM1" s="175"/>
      <c r="SN1" s="175">
        <v>202312</v>
      </c>
      <c r="SO1" s="175"/>
      <c r="SP1" s="175"/>
      <c r="SQ1" s="175"/>
      <c r="SR1" s="175"/>
      <c r="SS1" s="175"/>
      <c r="ST1" s="175"/>
      <c r="SU1" s="175"/>
      <c r="SV1" s="175"/>
      <c r="SW1" s="175"/>
      <c r="SX1" s="175"/>
      <c r="SY1" s="175"/>
      <c r="SZ1" s="175"/>
      <c r="TA1" s="175"/>
      <c r="TB1" s="175"/>
      <c r="TC1" s="175"/>
      <c r="TD1" s="175"/>
      <c r="TE1" s="175"/>
      <c r="TF1" s="175"/>
      <c r="TG1" s="175"/>
      <c r="TH1" s="175"/>
      <c r="TI1" s="175"/>
      <c r="TJ1" s="175">
        <v>20231217</v>
      </c>
      <c r="TK1" s="175"/>
      <c r="TL1" s="175"/>
      <c r="TM1" s="175"/>
      <c r="TN1" s="175"/>
      <c r="TO1" s="175"/>
      <c r="TP1" s="175"/>
      <c r="TQ1" s="175"/>
      <c r="TR1" s="175"/>
      <c r="TS1" s="175"/>
      <c r="TT1" s="175"/>
      <c r="TU1" s="175"/>
      <c r="TV1" s="175"/>
      <c r="TW1" s="175"/>
      <c r="TX1" s="175"/>
      <c r="TY1" s="175"/>
      <c r="TZ1" s="175"/>
      <c r="UA1" s="175"/>
      <c r="UB1" s="175"/>
      <c r="UC1" s="175"/>
      <c r="UD1" s="175"/>
      <c r="UE1" s="175"/>
      <c r="UF1" s="175">
        <v>20240107</v>
      </c>
      <c r="UG1" s="175"/>
      <c r="UH1" s="175"/>
      <c r="UI1" s="175"/>
      <c r="UJ1" s="175"/>
      <c r="UK1" s="175"/>
      <c r="UL1" s="175"/>
      <c r="UM1" s="175"/>
      <c r="UN1" s="175"/>
      <c r="UO1" s="175"/>
      <c r="UP1" s="175"/>
      <c r="UQ1" s="175"/>
      <c r="UR1" s="175"/>
      <c r="US1" s="175"/>
      <c r="UT1" s="175"/>
      <c r="UU1" s="175"/>
      <c r="UV1" s="175"/>
      <c r="UW1" s="175"/>
      <c r="UX1" s="175"/>
      <c r="UY1" s="175"/>
      <c r="UZ1" s="175"/>
      <c r="VA1" s="175"/>
      <c r="VB1" s="175">
        <v>20240128</v>
      </c>
      <c r="VC1" s="175"/>
      <c r="VD1" s="175"/>
      <c r="VE1" s="175"/>
      <c r="VF1" s="175"/>
      <c r="VG1" s="175"/>
      <c r="VH1" s="175"/>
      <c r="VI1" s="175"/>
      <c r="VJ1" s="175"/>
      <c r="VK1" s="175"/>
      <c r="VL1" s="175"/>
      <c r="VM1" s="175"/>
      <c r="VN1" s="175"/>
      <c r="VO1" s="175"/>
      <c r="VP1" s="175"/>
      <c r="VQ1" s="175"/>
      <c r="VR1" s="175"/>
      <c r="VS1" s="175"/>
      <c r="VT1" s="175"/>
      <c r="VU1" s="175"/>
      <c r="VV1" s="175"/>
      <c r="VW1" s="175"/>
      <c r="VX1" s="174">
        <v>45326</v>
      </c>
      <c r="VY1" s="175"/>
      <c r="VZ1" s="175"/>
      <c r="WA1" s="175"/>
      <c r="WB1" s="175"/>
      <c r="WC1" s="175"/>
      <c r="WD1" s="175"/>
      <c r="WE1" s="175"/>
      <c r="WF1" s="175"/>
      <c r="WG1" s="175"/>
      <c r="WH1" s="175"/>
      <c r="WI1" s="175"/>
      <c r="WJ1" s="175"/>
      <c r="WK1" s="175"/>
      <c r="WL1" s="175"/>
      <c r="WM1" s="175"/>
      <c r="WN1" s="175"/>
      <c r="WO1" s="175"/>
      <c r="WP1" s="175"/>
      <c r="WQ1" s="175"/>
      <c r="WR1" s="175"/>
      <c r="WS1" s="175"/>
      <c r="WT1" s="174">
        <v>45360</v>
      </c>
      <c r="WU1" s="175"/>
      <c r="WV1" s="175"/>
      <c r="WW1" s="175"/>
      <c r="WX1" s="175"/>
      <c r="WY1" s="175"/>
      <c r="WZ1" s="175"/>
      <c r="XA1" s="175"/>
      <c r="XB1" s="175"/>
      <c r="XC1" s="175"/>
      <c r="XD1" s="175"/>
      <c r="XE1" s="175"/>
      <c r="XF1" s="175"/>
      <c r="XG1" s="175"/>
      <c r="XH1" s="175"/>
      <c r="XI1" s="175"/>
      <c r="XJ1" s="175"/>
      <c r="XK1" s="175"/>
      <c r="XL1" s="175"/>
      <c r="XM1" s="175"/>
      <c r="XN1" s="175"/>
      <c r="XO1" s="175"/>
      <c r="XP1" s="174">
        <v>45388</v>
      </c>
      <c r="XQ1" s="175"/>
      <c r="XR1" s="175"/>
      <c r="XS1" s="175"/>
      <c r="XT1" s="175"/>
      <c r="XU1" s="175"/>
      <c r="XV1" s="175"/>
      <c r="XW1" s="175"/>
      <c r="XX1" s="175"/>
      <c r="XY1" s="175"/>
      <c r="XZ1" s="175"/>
      <c r="YA1" s="175"/>
      <c r="YB1" s="175"/>
      <c r="YC1" s="175"/>
      <c r="YD1" s="175"/>
      <c r="YE1" s="175"/>
      <c r="YF1" s="175"/>
      <c r="YG1" s="175"/>
      <c r="YH1" s="175"/>
      <c r="YI1" s="175"/>
      <c r="YJ1" s="175"/>
      <c r="YK1" s="175"/>
      <c r="YL1" s="174">
        <v>45431</v>
      </c>
      <c r="YM1" s="175"/>
      <c r="YN1" s="175"/>
      <c r="YO1" s="175"/>
      <c r="YP1" s="175"/>
      <c r="YQ1" s="175"/>
      <c r="YR1" s="175"/>
      <c r="YS1" s="175"/>
      <c r="YT1" s="175"/>
      <c r="YU1" s="175"/>
      <c r="YV1" s="175"/>
      <c r="YW1" s="175"/>
      <c r="YX1" s="175"/>
      <c r="YY1" s="175"/>
      <c r="YZ1" s="175"/>
      <c r="ZA1" s="175"/>
      <c r="ZB1" s="175"/>
      <c r="ZC1" s="175"/>
      <c r="ZD1" s="175"/>
      <c r="ZE1" s="175"/>
      <c r="ZF1" s="175"/>
      <c r="ZG1" s="175"/>
      <c r="ZH1" s="174">
        <v>45454</v>
      </c>
      <c r="ZI1" s="175"/>
      <c r="ZJ1" s="175"/>
      <c r="ZK1" s="175"/>
      <c r="ZL1" s="175"/>
      <c r="ZM1" s="175"/>
      <c r="ZN1" s="175"/>
      <c r="ZO1" s="175"/>
      <c r="ZP1" s="175"/>
      <c r="ZQ1" s="175"/>
      <c r="ZR1" s="175"/>
      <c r="ZS1" s="175"/>
      <c r="ZT1" s="175"/>
      <c r="ZU1" s="175"/>
      <c r="ZV1" s="175"/>
      <c r="ZW1" s="175"/>
      <c r="ZX1" s="175"/>
      <c r="ZY1" s="175"/>
      <c r="ZZ1" s="175"/>
      <c r="AAA1" s="175"/>
      <c r="AAB1" s="175"/>
      <c r="AAC1" s="175"/>
      <c r="AAD1" s="174">
        <v>45487</v>
      </c>
      <c r="AAE1" s="175"/>
      <c r="AAF1" s="175"/>
      <c r="AAG1" s="175"/>
      <c r="AAH1" s="175"/>
      <c r="AAI1" s="175"/>
      <c r="AAJ1" s="175"/>
      <c r="AAK1" s="175"/>
      <c r="AAL1" s="175"/>
      <c r="AAM1" s="175"/>
      <c r="AAN1" s="175"/>
      <c r="AAO1" s="175"/>
      <c r="AAP1" s="175"/>
      <c r="AAQ1" s="175"/>
      <c r="AAR1" s="175"/>
      <c r="AAS1" s="175"/>
      <c r="AAT1" s="175"/>
      <c r="AAU1" s="175"/>
      <c r="AAV1" s="175"/>
      <c r="AAW1" s="175"/>
      <c r="AAX1" s="175"/>
      <c r="AAY1" s="175"/>
      <c r="AAZ1" s="174">
        <v>45518</v>
      </c>
      <c r="ABA1" s="175"/>
      <c r="ABB1" s="175"/>
      <c r="ABC1" s="175"/>
      <c r="ABD1" s="175"/>
      <c r="ABE1" s="175"/>
      <c r="ABF1" s="175"/>
      <c r="ABG1" s="175"/>
      <c r="ABH1" s="175"/>
      <c r="ABI1" s="175"/>
      <c r="ABJ1" s="175"/>
      <c r="ABK1" s="175"/>
      <c r="ABL1" s="175"/>
      <c r="ABM1" s="175"/>
      <c r="ABN1" s="175"/>
      <c r="ABO1" s="175"/>
      <c r="ABP1" s="175"/>
      <c r="ABQ1" s="175"/>
      <c r="ABR1" s="175"/>
      <c r="ABS1" s="175"/>
      <c r="ABT1" s="175"/>
      <c r="ABU1" s="175"/>
      <c r="ABV1" s="174">
        <v>45545</v>
      </c>
      <c r="ABW1" s="175"/>
      <c r="ABX1" s="175"/>
      <c r="ABY1" s="175"/>
      <c r="ABZ1" s="175"/>
      <c r="ACA1" s="175"/>
      <c r="ACB1" s="175"/>
      <c r="ACC1" s="175"/>
      <c r="ACD1" s="175"/>
      <c r="ACE1" s="175"/>
      <c r="ACF1" s="175"/>
      <c r="ACG1" s="175"/>
      <c r="ACH1" s="175"/>
      <c r="ACI1" s="175"/>
      <c r="ACJ1" s="175"/>
      <c r="ACK1" s="175"/>
      <c r="ACL1" s="175"/>
      <c r="ACM1" s="175"/>
      <c r="ACN1" s="175"/>
      <c r="ACO1" s="175"/>
      <c r="ACP1" s="175"/>
      <c r="ACQ1" s="175"/>
      <c r="ACR1" s="174">
        <v>45575</v>
      </c>
      <c r="ACS1" s="175"/>
      <c r="ACT1" s="175"/>
      <c r="ACU1" s="175"/>
      <c r="ACV1" s="175"/>
      <c r="ACW1" s="175"/>
      <c r="ACX1" s="175"/>
      <c r="ACY1" s="175"/>
      <c r="ACZ1" s="175"/>
      <c r="ADA1" s="175"/>
      <c r="ADB1" s="175"/>
      <c r="ADC1" s="175"/>
      <c r="ADD1" s="175"/>
      <c r="ADE1" s="175"/>
      <c r="ADF1" s="175"/>
      <c r="ADG1" s="175"/>
      <c r="ADH1" s="175"/>
      <c r="ADI1" s="175"/>
      <c r="ADJ1" s="175"/>
      <c r="ADK1" s="175"/>
      <c r="ADL1" s="175"/>
      <c r="ADM1" s="175"/>
      <c r="ADN1" s="174">
        <v>45626</v>
      </c>
      <c r="ADO1" s="175"/>
      <c r="ADP1" s="175"/>
      <c r="ADQ1" s="175"/>
      <c r="ADR1" s="175"/>
      <c r="ADS1" s="175"/>
      <c r="ADT1" s="175"/>
      <c r="ADU1" s="175"/>
      <c r="ADV1" s="175"/>
      <c r="ADW1" s="175"/>
      <c r="ADX1" s="175"/>
      <c r="ADY1" s="175"/>
      <c r="ADZ1" s="175"/>
      <c r="AEA1" s="175"/>
      <c r="AEB1" s="175"/>
      <c r="AEC1" s="175"/>
      <c r="AED1" s="175"/>
      <c r="AEE1" s="175"/>
      <c r="AEF1" s="175"/>
      <c r="AEG1" s="175"/>
      <c r="AEH1" s="175"/>
      <c r="AEI1" s="175"/>
      <c r="AEJ1" s="174">
        <v>45626</v>
      </c>
      <c r="AEK1" s="175"/>
      <c r="AEL1" s="175"/>
      <c r="AEM1" s="175"/>
      <c r="AEN1" s="175"/>
      <c r="AEO1" s="175"/>
      <c r="AEP1" s="175"/>
      <c r="AEQ1" s="175"/>
      <c r="AER1" s="175"/>
      <c r="AES1" s="175"/>
      <c r="AET1" s="175"/>
      <c r="AEU1" s="175"/>
      <c r="AEV1" s="175"/>
      <c r="AEW1" s="175"/>
      <c r="AEX1" s="175"/>
      <c r="AEY1" s="175"/>
      <c r="AEZ1" s="175"/>
      <c r="AFA1" s="175"/>
      <c r="AFB1" s="175"/>
      <c r="AFC1" s="175"/>
      <c r="AFD1" s="175"/>
      <c r="AFE1" s="175"/>
      <c r="AFF1" s="174">
        <v>45626</v>
      </c>
      <c r="AFG1" s="175"/>
      <c r="AFH1" s="175"/>
      <c r="AFI1" s="175"/>
      <c r="AFJ1" s="175"/>
      <c r="AFK1" s="175"/>
      <c r="AFL1" s="175"/>
      <c r="AFM1" s="175"/>
      <c r="AFN1" s="175"/>
      <c r="AFO1" s="175"/>
      <c r="AFP1" s="175"/>
      <c r="AFQ1" s="175"/>
      <c r="AFR1" s="175"/>
      <c r="AFS1" s="175"/>
      <c r="AFT1" s="175"/>
      <c r="AFU1" s="175"/>
      <c r="AFV1" s="175"/>
      <c r="AFW1" s="175"/>
      <c r="AFX1" s="175"/>
      <c r="AFY1" s="175"/>
      <c r="AFZ1" s="175"/>
      <c r="AGA1" s="175"/>
    </row>
    <row r="2" spans="1:859">
      <c r="B2" s="175" t="s">
        <v>158</v>
      </c>
      <c r="C2" s="175"/>
      <c r="D2" s="175" t="s">
        <v>19</v>
      </c>
      <c r="E2" s="175"/>
      <c r="F2" s="175" t="s">
        <v>20</v>
      </c>
      <c r="G2" s="175"/>
      <c r="H2" s="175" t="s">
        <v>194</v>
      </c>
      <c r="I2" s="175"/>
      <c r="J2" s="175" t="s">
        <v>22</v>
      </c>
      <c r="K2" s="175"/>
      <c r="L2" s="175" t="s">
        <v>23</v>
      </c>
      <c r="M2" s="175"/>
      <c r="N2" s="175" t="s">
        <v>24</v>
      </c>
      <c r="O2" s="175"/>
      <c r="P2" s="175" t="s">
        <v>25</v>
      </c>
      <c r="Q2" s="175"/>
      <c r="R2" s="175" t="s">
        <v>26</v>
      </c>
      <c r="S2" s="175"/>
      <c r="T2" s="175" t="s">
        <v>27</v>
      </c>
      <c r="U2" s="175"/>
      <c r="V2" s="175" t="s">
        <v>40</v>
      </c>
      <c r="W2" s="175"/>
      <c r="X2" s="175" t="s">
        <v>158</v>
      </c>
      <c r="Y2" s="175"/>
      <c r="Z2" s="175" t="s">
        <v>19</v>
      </c>
      <c r="AA2" s="175"/>
      <c r="AB2" s="175" t="s">
        <v>20</v>
      </c>
      <c r="AC2" s="175"/>
      <c r="AD2" s="175" t="s">
        <v>194</v>
      </c>
      <c r="AE2" s="175"/>
      <c r="AF2" s="175" t="s">
        <v>22</v>
      </c>
      <c r="AG2" s="175"/>
      <c r="AH2" s="175" t="s">
        <v>23</v>
      </c>
      <c r="AI2" s="175"/>
      <c r="AJ2" s="175" t="s">
        <v>24</v>
      </c>
      <c r="AK2" s="175"/>
      <c r="AL2" s="175" t="s">
        <v>25</v>
      </c>
      <c r="AM2" s="175"/>
      <c r="AN2" s="175" t="s">
        <v>26</v>
      </c>
      <c r="AO2" s="175"/>
      <c r="AP2" s="175" t="s">
        <v>27</v>
      </c>
      <c r="AQ2" s="175"/>
      <c r="AR2" s="175" t="s">
        <v>40</v>
      </c>
      <c r="AS2" s="175"/>
      <c r="AT2" s="175" t="s">
        <v>158</v>
      </c>
      <c r="AU2" s="175"/>
      <c r="AV2" s="175" t="s">
        <v>19</v>
      </c>
      <c r="AW2" s="175"/>
      <c r="AX2" s="175" t="s">
        <v>20</v>
      </c>
      <c r="AY2" s="175"/>
      <c r="AZ2" s="175" t="s">
        <v>194</v>
      </c>
      <c r="BA2" s="175"/>
      <c r="BB2" s="175" t="s">
        <v>22</v>
      </c>
      <c r="BC2" s="175"/>
      <c r="BD2" s="175" t="s">
        <v>23</v>
      </c>
      <c r="BE2" s="175"/>
      <c r="BF2" s="175" t="s">
        <v>24</v>
      </c>
      <c r="BG2" s="175"/>
      <c r="BH2" s="175" t="s">
        <v>25</v>
      </c>
      <c r="BI2" s="175"/>
      <c r="BJ2" s="175" t="s">
        <v>26</v>
      </c>
      <c r="BK2" s="175"/>
      <c r="BL2" s="175" t="s">
        <v>27</v>
      </c>
      <c r="BM2" s="175"/>
      <c r="BN2" s="175" t="s">
        <v>40</v>
      </c>
      <c r="BO2" s="175"/>
      <c r="BP2" s="175" t="s">
        <v>158</v>
      </c>
      <c r="BQ2" s="175"/>
      <c r="BR2" s="175" t="s">
        <v>19</v>
      </c>
      <c r="BS2" s="175"/>
      <c r="BT2" s="175" t="s">
        <v>20</v>
      </c>
      <c r="BU2" s="175"/>
      <c r="BV2" s="175" t="s">
        <v>194</v>
      </c>
      <c r="BW2" s="175"/>
      <c r="BX2" s="175" t="s">
        <v>22</v>
      </c>
      <c r="BY2" s="175"/>
      <c r="BZ2" s="175" t="s">
        <v>23</v>
      </c>
      <c r="CA2" s="175"/>
      <c r="CB2" s="175" t="s">
        <v>24</v>
      </c>
      <c r="CC2" s="175"/>
      <c r="CD2" s="175" t="s">
        <v>25</v>
      </c>
      <c r="CE2" s="175"/>
      <c r="CF2" s="175" t="s">
        <v>26</v>
      </c>
      <c r="CG2" s="175"/>
      <c r="CH2" s="175" t="s">
        <v>27</v>
      </c>
      <c r="CI2" s="175"/>
      <c r="CJ2" s="175" t="s">
        <v>40</v>
      </c>
      <c r="CK2" s="175"/>
      <c r="CL2" s="175" t="s">
        <v>158</v>
      </c>
      <c r="CM2" s="175"/>
      <c r="CN2" s="175" t="s">
        <v>19</v>
      </c>
      <c r="CO2" s="175"/>
      <c r="CP2" s="175" t="s">
        <v>20</v>
      </c>
      <c r="CQ2" s="175"/>
      <c r="CR2" s="175" t="s">
        <v>194</v>
      </c>
      <c r="CS2" s="175"/>
      <c r="CT2" s="175" t="s">
        <v>22</v>
      </c>
      <c r="CU2" s="175"/>
      <c r="CV2" s="175" t="s">
        <v>23</v>
      </c>
      <c r="CW2" s="175"/>
      <c r="CX2" s="175" t="s">
        <v>24</v>
      </c>
      <c r="CY2" s="175"/>
      <c r="CZ2" s="175" t="s">
        <v>25</v>
      </c>
      <c r="DA2" s="175"/>
      <c r="DB2" s="175" t="s">
        <v>26</v>
      </c>
      <c r="DC2" s="175"/>
      <c r="DD2" s="175" t="s">
        <v>27</v>
      </c>
      <c r="DE2" s="175"/>
      <c r="DF2" s="175" t="s">
        <v>40</v>
      </c>
      <c r="DG2" s="175"/>
      <c r="DH2" s="175" t="s">
        <v>158</v>
      </c>
      <c r="DI2" s="175"/>
      <c r="DJ2" s="175" t="s">
        <v>19</v>
      </c>
      <c r="DK2" s="175"/>
      <c r="DL2" s="175" t="s">
        <v>20</v>
      </c>
      <c r="DM2" s="175"/>
      <c r="DN2" s="175" t="s">
        <v>194</v>
      </c>
      <c r="DO2" s="175"/>
      <c r="DP2" s="175" t="s">
        <v>22</v>
      </c>
      <c r="DQ2" s="175"/>
      <c r="DR2" s="175" t="s">
        <v>23</v>
      </c>
      <c r="DS2" s="175"/>
      <c r="DT2" s="175" t="s">
        <v>24</v>
      </c>
      <c r="DU2" s="175"/>
      <c r="DV2" s="175" t="s">
        <v>25</v>
      </c>
      <c r="DW2" s="175"/>
      <c r="DX2" s="175" t="s">
        <v>26</v>
      </c>
      <c r="DY2" s="175"/>
      <c r="DZ2" s="175" t="s">
        <v>27</v>
      </c>
      <c r="EA2" s="175"/>
      <c r="EB2" s="175" t="s">
        <v>40</v>
      </c>
      <c r="EC2" s="175"/>
      <c r="ED2" s="175" t="s">
        <v>158</v>
      </c>
      <c r="EE2" s="175"/>
      <c r="EF2" s="175" t="s">
        <v>19</v>
      </c>
      <c r="EG2" s="175"/>
      <c r="EH2" s="175" t="s">
        <v>20</v>
      </c>
      <c r="EI2" s="175"/>
      <c r="EJ2" s="175" t="s">
        <v>194</v>
      </c>
      <c r="EK2" s="175"/>
      <c r="EL2" s="175" t="s">
        <v>22</v>
      </c>
      <c r="EM2" s="175"/>
      <c r="EN2" s="175" t="s">
        <v>23</v>
      </c>
      <c r="EO2" s="175"/>
      <c r="EP2" s="175" t="s">
        <v>24</v>
      </c>
      <c r="EQ2" s="175"/>
      <c r="ER2" s="175" t="s">
        <v>25</v>
      </c>
      <c r="ES2" s="175"/>
      <c r="ET2" s="175" t="s">
        <v>26</v>
      </c>
      <c r="EU2" s="175"/>
      <c r="EV2" s="175" t="s">
        <v>27</v>
      </c>
      <c r="EW2" s="175"/>
      <c r="EX2" s="175" t="s">
        <v>40</v>
      </c>
      <c r="EY2" s="175"/>
      <c r="EZ2" s="175" t="s">
        <v>158</v>
      </c>
      <c r="FA2" s="175"/>
      <c r="FB2" s="175" t="s">
        <v>19</v>
      </c>
      <c r="FC2" s="175"/>
      <c r="FD2" s="175" t="s">
        <v>20</v>
      </c>
      <c r="FE2" s="175"/>
      <c r="FF2" s="175" t="s">
        <v>194</v>
      </c>
      <c r="FG2" s="175"/>
      <c r="FH2" s="175" t="s">
        <v>22</v>
      </c>
      <c r="FI2" s="175"/>
      <c r="FJ2" s="175" t="s">
        <v>23</v>
      </c>
      <c r="FK2" s="175"/>
      <c r="FL2" s="175" t="s">
        <v>24</v>
      </c>
      <c r="FM2" s="175"/>
      <c r="FN2" s="175" t="s">
        <v>25</v>
      </c>
      <c r="FO2" s="175"/>
      <c r="FP2" s="175" t="s">
        <v>26</v>
      </c>
      <c r="FQ2" s="175"/>
      <c r="FR2" s="175" t="s">
        <v>27</v>
      </c>
      <c r="FS2" s="175"/>
      <c r="FT2" s="175" t="s">
        <v>40</v>
      </c>
      <c r="FU2" s="175"/>
      <c r="FV2" s="175" t="s">
        <v>158</v>
      </c>
      <c r="FW2" s="175"/>
      <c r="FX2" s="175" t="s">
        <v>19</v>
      </c>
      <c r="FY2" s="175"/>
      <c r="FZ2" s="175" t="s">
        <v>20</v>
      </c>
      <c r="GA2" s="175"/>
      <c r="GB2" s="175" t="s">
        <v>194</v>
      </c>
      <c r="GC2" s="175"/>
      <c r="GD2" s="175" t="s">
        <v>22</v>
      </c>
      <c r="GE2" s="175"/>
      <c r="GF2" s="175" t="s">
        <v>23</v>
      </c>
      <c r="GG2" s="175"/>
      <c r="GH2" s="175" t="s">
        <v>24</v>
      </c>
      <c r="GI2" s="175"/>
      <c r="GJ2" s="175" t="s">
        <v>25</v>
      </c>
      <c r="GK2" s="175"/>
      <c r="GL2" s="175" t="s">
        <v>26</v>
      </c>
      <c r="GM2" s="175"/>
      <c r="GN2" s="175" t="s">
        <v>27</v>
      </c>
      <c r="GO2" s="175"/>
      <c r="GP2" s="175" t="s">
        <v>40</v>
      </c>
      <c r="GQ2" s="175"/>
      <c r="GR2" s="175" t="s">
        <v>158</v>
      </c>
      <c r="GS2" s="175"/>
      <c r="GT2" s="175" t="s">
        <v>19</v>
      </c>
      <c r="GU2" s="175"/>
      <c r="GV2" s="175" t="s">
        <v>20</v>
      </c>
      <c r="GW2" s="175"/>
      <c r="GX2" s="175" t="s">
        <v>194</v>
      </c>
      <c r="GY2" s="175"/>
      <c r="GZ2" s="175" t="s">
        <v>22</v>
      </c>
      <c r="HA2" s="175"/>
      <c r="HB2" s="175" t="s">
        <v>23</v>
      </c>
      <c r="HC2" s="175"/>
      <c r="HD2" s="175" t="s">
        <v>24</v>
      </c>
      <c r="HE2" s="175"/>
      <c r="HF2" s="175" t="s">
        <v>25</v>
      </c>
      <c r="HG2" s="175"/>
      <c r="HH2" s="175" t="s">
        <v>26</v>
      </c>
      <c r="HI2" s="175"/>
      <c r="HJ2" s="175" t="s">
        <v>27</v>
      </c>
      <c r="HK2" s="175"/>
      <c r="HL2" s="175" t="s">
        <v>40</v>
      </c>
      <c r="HM2" s="175"/>
      <c r="HN2" s="175" t="s">
        <v>158</v>
      </c>
      <c r="HO2" s="175"/>
      <c r="HP2" s="175" t="s">
        <v>19</v>
      </c>
      <c r="HQ2" s="175"/>
      <c r="HR2" s="175" t="s">
        <v>20</v>
      </c>
      <c r="HS2" s="175"/>
      <c r="HT2" s="175" t="s">
        <v>194</v>
      </c>
      <c r="HU2" s="175"/>
      <c r="HV2" s="175" t="s">
        <v>22</v>
      </c>
      <c r="HW2" s="175"/>
      <c r="HX2" s="175" t="s">
        <v>23</v>
      </c>
      <c r="HY2" s="175"/>
      <c r="HZ2" s="175" t="s">
        <v>24</v>
      </c>
      <c r="IA2" s="175"/>
      <c r="IB2" s="175" t="s">
        <v>25</v>
      </c>
      <c r="IC2" s="175"/>
      <c r="ID2" s="175" t="s">
        <v>26</v>
      </c>
      <c r="IE2" s="175"/>
      <c r="IF2" s="175" t="s">
        <v>27</v>
      </c>
      <c r="IG2" s="175"/>
      <c r="IH2" s="175" t="s">
        <v>40</v>
      </c>
      <c r="II2" s="175"/>
      <c r="IJ2" s="175" t="s">
        <v>158</v>
      </c>
      <c r="IK2" s="175"/>
      <c r="IL2" s="175" t="s">
        <v>19</v>
      </c>
      <c r="IM2" s="175"/>
      <c r="IN2" s="175" t="s">
        <v>20</v>
      </c>
      <c r="IO2" s="175"/>
      <c r="IP2" s="175" t="s">
        <v>194</v>
      </c>
      <c r="IQ2" s="175"/>
      <c r="IR2" s="175" t="s">
        <v>22</v>
      </c>
      <c r="IS2" s="175"/>
      <c r="IT2" s="175" t="s">
        <v>23</v>
      </c>
      <c r="IU2" s="175"/>
      <c r="IV2" s="175" t="s">
        <v>24</v>
      </c>
      <c r="IW2" s="175"/>
      <c r="IX2" s="175" t="s">
        <v>25</v>
      </c>
      <c r="IY2" s="175"/>
      <c r="IZ2" s="175" t="s">
        <v>26</v>
      </c>
      <c r="JA2" s="175"/>
      <c r="JB2" s="175" t="s">
        <v>27</v>
      </c>
      <c r="JC2" s="175"/>
      <c r="JD2" s="175" t="s">
        <v>40</v>
      </c>
      <c r="JE2" s="175"/>
      <c r="JF2" s="175" t="s">
        <v>158</v>
      </c>
      <c r="JG2" s="175"/>
      <c r="JH2" s="175" t="s">
        <v>19</v>
      </c>
      <c r="JI2" s="175"/>
      <c r="JJ2" s="175" t="s">
        <v>20</v>
      </c>
      <c r="JK2" s="175"/>
      <c r="JL2" s="175" t="s">
        <v>194</v>
      </c>
      <c r="JM2" s="175"/>
      <c r="JN2" s="175" t="s">
        <v>22</v>
      </c>
      <c r="JO2" s="175"/>
      <c r="JP2" s="175" t="s">
        <v>23</v>
      </c>
      <c r="JQ2" s="175"/>
      <c r="JR2" s="175" t="s">
        <v>24</v>
      </c>
      <c r="JS2" s="175"/>
      <c r="JT2" s="175" t="s">
        <v>25</v>
      </c>
      <c r="JU2" s="175"/>
      <c r="JV2" s="175" t="s">
        <v>26</v>
      </c>
      <c r="JW2" s="175"/>
      <c r="JX2" s="175" t="s">
        <v>27</v>
      </c>
      <c r="JY2" s="175"/>
      <c r="JZ2" s="175" t="s">
        <v>40</v>
      </c>
      <c r="KA2" s="175"/>
      <c r="KB2" s="175" t="s">
        <v>158</v>
      </c>
      <c r="KC2" s="175"/>
      <c r="KD2" s="175" t="s">
        <v>19</v>
      </c>
      <c r="KE2" s="175"/>
      <c r="KF2" s="175" t="s">
        <v>20</v>
      </c>
      <c r="KG2" s="175"/>
      <c r="KH2" s="175" t="s">
        <v>194</v>
      </c>
      <c r="KI2" s="175"/>
      <c r="KJ2" s="175" t="s">
        <v>22</v>
      </c>
      <c r="KK2" s="175"/>
      <c r="KL2" s="175" t="s">
        <v>23</v>
      </c>
      <c r="KM2" s="175"/>
      <c r="KN2" s="175" t="s">
        <v>24</v>
      </c>
      <c r="KO2" s="175"/>
      <c r="KP2" s="175" t="s">
        <v>25</v>
      </c>
      <c r="KQ2" s="175"/>
      <c r="KR2" s="175" t="s">
        <v>26</v>
      </c>
      <c r="KS2" s="175"/>
      <c r="KT2" s="175" t="s">
        <v>27</v>
      </c>
      <c r="KU2" s="175"/>
      <c r="KV2" s="175" t="s">
        <v>40</v>
      </c>
      <c r="KW2" s="175"/>
      <c r="KX2" s="175" t="s">
        <v>158</v>
      </c>
      <c r="KY2" s="175"/>
      <c r="KZ2" s="175" t="s">
        <v>19</v>
      </c>
      <c r="LA2" s="175"/>
      <c r="LB2" s="175" t="s">
        <v>20</v>
      </c>
      <c r="LC2" s="175"/>
      <c r="LD2" s="175" t="s">
        <v>194</v>
      </c>
      <c r="LE2" s="175"/>
      <c r="LF2" s="175" t="s">
        <v>22</v>
      </c>
      <c r="LG2" s="175"/>
      <c r="LH2" s="175" t="s">
        <v>23</v>
      </c>
      <c r="LI2" s="175"/>
      <c r="LJ2" s="175" t="s">
        <v>24</v>
      </c>
      <c r="LK2" s="175"/>
      <c r="LL2" s="175" t="s">
        <v>25</v>
      </c>
      <c r="LM2" s="175"/>
      <c r="LN2" s="175" t="s">
        <v>26</v>
      </c>
      <c r="LO2" s="175"/>
      <c r="LP2" s="175" t="s">
        <v>27</v>
      </c>
      <c r="LQ2" s="175"/>
      <c r="LR2" s="175" t="s">
        <v>40</v>
      </c>
      <c r="LS2" s="175"/>
      <c r="LT2" s="175" t="s">
        <v>158</v>
      </c>
      <c r="LU2" s="175"/>
      <c r="LV2" s="175" t="s">
        <v>19</v>
      </c>
      <c r="LW2" s="175"/>
      <c r="LX2" s="175" t="s">
        <v>20</v>
      </c>
      <c r="LY2" s="175"/>
      <c r="LZ2" s="175" t="s">
        <v>194</v>
      </c>
      <c r="MA2" s="175"/>
      <c r="MB2" s="175" t="s">
        <v>22</v>
      </c>
      <c r="MC2" s="175"/>
      <c r="MD2" s="175" t="s">
        <v>23</v>
      </c>
      <c r="ME2" s="175"/>
      <c r="MF2" s="175" t="s">
        <v>24</v>
      </c>
      <c r="MG2" s="175"/>
      <c r="MH2" s="175" t="s">
        <v>25</v>
      </c>
      <c r="MI2" s="175"/>
      <c r="MJ2" s="175" t="s">
        <v>26</v>
      </c>
      <c r="MK2" s="175"/>
      <c r="ML2" s="175" t="s">
        <v>27</v>
      </c>
      <c r="MM2" s="175"/>
      <c r="MN2" s="175" t="s">
        <v>40</v>
      </c>
      <c r="MO2" s="175"/>
      <c r="MP2" s="175" t="s">
        <v>158</v>
      </c>
      <c r="MQ2" s="175"/>
      <c r="MR2" s="175" t="s">
        <v>19</v>
      </c>
      <c r="MS2" s="175"/>
      <c r="MT2" s="175" t="s">
        <v>20</v>
      </c>
      <c r="MU2" s="175"/>
      <c r="MV2" s="175" t="s">
        <v>194</v>
      </c>
      <c r="MW2" s="175"/>
      <c r="MX2" s="175" t="s">
        <v>22</v>
      </c>
      <c r="MY2" s="175"/>
      <c r="MZ2" s="175" t="s">
        <v>23</v>
      </c>
      <c r="NA2" s="175"/>
      <c r="NB2" s="175" t="s">
        <v>24</v>
      </c>
      <c r="NC2" s="175"/>
      <c r="ND2" s="175" t="s">
        <v>25</v>
      </c>
      <c r="NE2" s="175"/>
      <c r="NF2" s="175" t="s">
        <v>26</v>
      </c>
      <c r="NG2" s="175"/>
      <c r="NH2" s="175" t="s">
        <v>27</v>
      </c>
      <c r="NI2" s="175"/>
      <c r="NJ2" s="175" t="s">
        <v>40</v>
      </c>
      <c r="NK2" s="175"/>
      <c r="NL2" s="175" t="s">
        <v>158</v>
      </c>
      <c r="NM2" s="175"/>
      <c r="NN2" s="175" t="s">
        <v>19</v>
      </c>
      <c r="NO2" s="175"/>
      <c r="NP2" s="175" t="s">
        <v>20</v>
      </c>
      <c r="NQ2" s="175"/>
      <c r="NR2" s="175" t="s">
        <v>194</v>
      </c>
      <c r="NS2" s="175"/>
      <c r="NT2" s="175" t="s">
        <v>22</v>
      </c>
      <c r="NU2" s="175"/>
      <c r="NV2" s="175" t="s">
        <v>23</v>
      </c>
      <c r="NW2" s="175"/>
      <c r="NX2" s="175" t="s">
        <v>24</v>
      </c>
      <c r="NY2" s="175"/>
      <c r="NZ2" s="175" t="s">
        <v>25</v>
      </c>
      <c r="OA2" s="175"/>
      <c r="OB2" s="175" t="s">
        <v>26</v>
      </c>
      <c r="OC2" s="175"/>
      <c r="OD2" s="175" t="s">
        <v>27</v>
      </c>
      <c r="OE2" s="175"/>
      <c r="OF2" s="175" t="s">
        <v>40</v>
      </c>
      <c r="OG2" s="175"/>
      <c r="OH2" s="175" t="s">
        <v>158</v>
      </c>
      <c r="OI2" s="175"/>
      <c r="OJ2" s="175" t="s">
        <v>19</v>
      </c>
      <c r="OK2" s="175"/>
      <c r="OL2" s="175" t="s">
        <v>20</v>
      </c>
      <c r="OM2" s="175"/>
      <c r="ON2" s="175" t="s">
        <v>194</v>
      </c>
      <c r="OO2" s="175"/>
      <c r="OP2" s="175" t="s">
        <v>22</v>
      </c>
      <c r="OQ2" s="175"/>
      <c r="OR2" s="175" t="s">
        <v>23</v>
      </c>
      <c r="OS2" s="175"/>
      <c r="OT2" s="175" t="s">
        <v>24</v>
      </c>
      <c r="OU2" s="175"/>
      <c r="OV2" s="175" t="s">
        <v>25</v>
      </c>
      <c r="OW2" s="175"/>
      <c r="OX2" s="175" t="s">
        <v>26</v>
      </c>
      <c r="OY2" s="175"/>
      <c r="OZ2" s="175" t="s">
        <v>27</v>
      </c>
      <c r="PA2" s="175"/>
      <c r="PB2" s="175" t="s">
        <v>40</v>
      </c>
      <c r="PC2" s="175"/>
      <c r="PD2" s="175" t="s">
        <v>158</v>
      </c>
      <c r="PE2" s="175"/>
      <c r="PF2" s="175" t="s">
        <v>19</v>
      </c>
      <c r="PG2" s="175"/>
      <c r="PH2" s="175" t="s">
        <v>20</v>
      </c>
      <c r="PI2" s="175"/>
      <c r="PJ2" s="175" t="s">
        <v>194</v>
      </c>
      <c r="PK2" s="175"/>
      <c r="PL2" s="175" t="s">
        <v>22</v>
      </c>
      <c r="PM2" s="175"/>
      <c r="PN2" s="175" t="s">
        <v>23</v>
      </c>
      <c r="PO2" s="175"/>
      <c r="PP2" s="175" t="s">
        <v>24</v>
      </c>
      <c r="PQ2" s="175"/>
      <c r="PR2" s="175" t="s">
        <v>25</v>
      </c>
      <c r="PS2" s="175"/>
      <c r="PT2" s="175" t="s">
        <v>26</v>
      </c>
      <c r="PU2" s="175"/>
      <c r="PV2" s="175" t="s">
        <v>27</v>
      </c>
      <c r="PW2" s="175"/>
      <c r="PX2" s="175" t="s">
        <v>40</v>
      </c>
      <c r="PY2" s="175"/>
      <c r="PZ2" s="175" t="s">
        <v>158</v>
      </c>
      <c r="QA2" s="175"/>
      <c r="QB2" s="175" t="s">
        <v>19</v>
      </c>
      <c r="QC2" s="175"/>
      <c r="QD2" s="175" t="s">
        <v>20</v>
      </c>
      <c r="QE2" s="175"/>
      <c r="QF2" s="175" t="s">
        <v>194</v>
      </c>
      <c r="QG2" s="175"/>
      <c r="QH2" s="175" t="s">
        <v>22</v>
      </c>
      <c r="QI2" s="175"/>
      <c r="QJ2" s="175" t="s">
        <v>23</v>
      </c>
      <c r="QK2" s="175"/>
      <c r="QL2" s="175" t="s">
        <v>24</v>
      </c>
      <c r="QM2" s="175"/>
      <c r="QN2" s="175" t="s">
        <v>25</v>
      </c>
      <c r="QO2" s="175"/>
      <c r="QP2" s="175" t="s">
        <v>26</v>
      </c>
      <c r="QQ2" s="175"/>
      <c r="QR2" s="175" t="s">
        <v>27</v>
      </c>
      <c r="QS2" s="175"/>
      <c r="QT2" s="175" t="s">
        <v>40</v>
      </c>
      <c r="QU2" s="175"/>
      <c r="QV2" s="175" t="s">
        <v>158</v>
      </c>
      <c r="QW2" s="175"/>
      <c r="QX2" s="175" t="s">
        <v>19</v>
      </c>
      <c r="QY2" s="175"/>
      <c r="QZ2" s="175" t="s">
        <v>20</v>
      </c>
      <c r="RA2" s="175"/>
      <c r="RB2" s="175" t="s">
        <v>194</v>
      </c>
      <c r="RC2" s="175"/>
      <c r="RD2" s="175" t="s">
        <v>22</v>
      </c>
      <c r="RE2" s="175"/>
      <c r="RF2" s="175" t="s">
        <v>23</v>
      </c>
      <c r="RG2" s="175"/>
      <c r="RH2" s="175" t="s">
        <v>24</v>
      </c>
      <c r="RI2" s="175"/>
      <c r="RJ2" s="175" t="s">
        <v>25</v>
      </c>
      <c r="RK2" s="175"/>
      <c r="RL2" s="175" t="s">
        <v>26</v>
      </c>
      <c r="RM2" s="175"/>
      <c r="RN2" s="175" t="s">
        <v>27</v>
      </c>
      <c r="RO2" s="175"/>
      <c r="RP2" s="175" t="s">
        <v>40</v>
      </c>
      <c r="RQ2" s="175"/>
      <c r="RR2" s="175" t="s">
        <v>158</v>
      </c>
      <c r="RS2" s="175"/>
      <c r="RT2" s="175" t="s">
        <v>19</v>
      </c>
      <c r="RU2" s="175"/>
      <c r="RV2" s="175" t="s">
        <v>20</v>
      </c>
      <c r="RW2" s="175"/>
      <c r="RX2" s="175" t="s">
        <v>194</v>
      </c>
      <c r="RY2" s="175"/>
      <c r="RZ2" s="175" t="s">
        <v>22</v>
      </c>
      <c r="SA2" s="175"/>
      <c r="SB2" s="175" t="s">
        <v>23</v>
      </c>
      <c r="SC2" s="175"/>
      <c r="SD2" s="175" t="s">
        <v>24</v>
      </c>
      <c r="SE2" s="175"/>
      <c r="SF2" s="175" t="s">
        <v>25</v>
      </c>
      <c r="SG2" s="175"/>
      <c r="SH2" s="175" t="s">
        <v>26</v>
      </c>
      <c r="SI2" s="175"/>
      <c r="SJ2" s="175" t="s">
        <v>27</v>
      </c>
      <c r="SK2" s="175"/>
      <c r="SL2" s="175" t="s">
        <v>40</v>
      </c>
      <c r="SM2" s="175"/>
      <c r="SN2" s="175" t="s">
        <v>158</v>
      </c>
      <c r="SO2" s="175"/>
      <c r="SP2" s="175" t="s">
        <v>19</v>
      </c>
      <c r="SQ2" s="175"/>
      <c r="SR2" s="175" t="s">
        <v>20</v>
      </c>
      <c r="SS2" s="175"/>
      <c r="ST2" s="175" t="s">
        <v>194</v>
      </c>
      <c r="SU2" s="175"/>
      <c r="SV2" s="175" t="s">
        <v>22</v>
      </c>
      <c r="SW2" s="175"/>
      <c r="SX2" s="175" t="s">
        <v>23</v>
      </c>
      <c r="SY2" s="175"/>
      <c r="SZ2" s="175" t="s">
        <v>24</v>
      </c>
      <c r="TA2" s="175"/>
      <c r="TB2" s="175" t="s">
        <v>25</v>
      </c>
      <c r="TC2" s="175"/>
      <c r="TD2" s="175" t="s">
        <v>26</v>
      </c>
      <c r="TE2" s="175"/>
      <c r="TF2" s="175" t="s">
        <v>27</v>
      </c>
      <c r="TG2" s="175"/>
      <c r="TH2" s="175" t="s">
        <v>40</v>
      </c>
      <c r="TI2" s="175"/>
      <c r="TJ2" s="175" t="s">
        <v>158</v>
      </c>
      <c r="TK2" s="175"/>
      <c r="TL2" s="175" t="s">
        <v>19</v>
      </c>
      <c r="TM2" s="175"/>
      <c r="TN2" s="175" t="s">
        <v>20</v>
      </c>
      <c r="TO2" s="175"/>
      <c r="TP2" s="175" t="s">
        <v>194</v>
      </c>
      <c r="TQ2" s="175"/>
      <c r="TR2" s="175" t="s">
        <v>22</v>
      </c>
      <c r="TS2" s="175"/>
      <c r="TT2" s="175" t="s">
        <v>23</v>
      </c>
      <c r="TU2" s="175"/>
      <c r="TV2" s="175" t="s">
        <v>24</v>
      </c>
      <c r="TW2" s="175"/>
      <c r="TX2" s="175" t="s">
        <v>25</v>
      </c>
      <c r="TY2" s="175"/>
      <c r="TZ2" s="175" t="s">
        <v>26</v>
      </c>
      <c r="UA2" s="175"/>
      <c r="UB2" s="175" t="s">
        <v>27</v>
      </c>
      <c r="UC2" s="175"/>
      <c r="UD2" s="175" t="s">
        <v>40</v>
      </c>
      <c r="UE2" s="175"/>
      <c r="UF2" s="175" t="s">
        <v>158</v>
      </c>
      <c r="UG2" s="175"/>
      <c r="UH2" s="175" t="s">
        <v>19</v>
      </c>
      <c r="UI2" s="175"/>
      <c r="UJ2" s="175" t="s">
        <v>20</v>
      </c>
      <c r="UK2" s="175"/>
      <c r="UL2" s="175" t="s">
        <v>194</v>
      </c>
      <c r="UM2" s="175"/>
      <c r="UN2" s="175" t="s">
        <v>22</v>
      </c>
      <c r="UO2" s="175"/>
      <c r="UP2" s="175" t="s">
        <v>23</v>
      </c>
      <c r="UQ2" s="175"/>
      <c r="UR2" s="175" t="s">
        <v>24</v>
      </c>
      <c r="US2" s="175"/>
      <c r="UT2" s="175" t="s">
        <v>25</v>
      </c>
      <c r="UU2" s="175"/>
      <c r="UV2" s="175" t="s">
        <v>26</v>
      </c>
      <c r="UW2" s="175"/>
      <c r="UX2" s="175" t="s">
        <v>27</v>
      </c>
      <c r="UY2" s="175"/>
      <c r="UZ2" s="175" t="s">
        <v>40</v>
      </c>
      <c r="VA2" s="175"/>
      <c r="VB2" s="175" t="s">
        <v>158</v>
      </c>
      <c r="VC2" s="175"/>
      <c r="VD2" s="175" t="s">
        <v>19</v>
      </c>
      <c r="VE2" s="175"/>
      <c r="VF2" s="175" t="s">
        <v>20</v>
      </c>
      <c r="VG2" s="175"/>
      <c r="VH2" s="175" t="s">
        <v>194</v>
      </c>
      <c r="VI2" s="175"/>
      <c r="VJ2" s="175" t="s">
        <v>22</v>
      </c>
      <c r="VK2" s="175"/>
      <c r="VL2" s="175" t="s">
        <v>23</v>
      </c>
      <c r="VM2" s="175"/>
      <c r="VN2" s="175" t="s">
        <v>24</v>
      </c>
      <c r="VO2" s="175"/>
      <c r="VP2" s="175" t="s">
        <v>25</v>
      </c>
      <c r="VQ2" s="175"/>
      <c r="VR2" s="175" t="s">
        <v>26</v>
      </c>
      <c r="VS2" s="175"/>
      <c r="VT2" s="175" t="s">
        <v>27</v>
      </c>
      <c r="VU2" s="175"/>
      <c r="VV2" s="175" t="s">
        <v>40</v>
      </c>
      <c r="VW2" s="175"/>
      <c r="VX2" s="175" t="s">
        <v>158</v>
      </c>
      <c r="VY2" s="175"/>
      <c r="VZ2" s="175" t="s">
        <v>19</v>
      </c>
      <c r="WA2" s="175"/>
      <c r="WB2" s="175" t="s">
        <v>20</v>
      </c>
      <c r="WC2" s="175"/>
      <c r="WD2" s="175" t="s">
        <v>194</v>
      </c>
      <c r="WE2" s="175"/>
      <c r="WF2" s="175" t="s">
        <v>22</v>
      </c>
      <c r="WG2" s="175"/>
      <c r="WH2" s="175" t="s">
        <v>23</v>
      </c>
      <c r="WI2" s="175"/>
      <c r="WJ2" s="175" t="s">
        <v>24</v>
      </c>
      <c r="WK2" s="175"/>
      <c r="WL2" s="175" t="s">
        <v>25</v>
      </c>
      <c r="WM2" s="175"/>
      <c r="WN2" s="175" t="s">
        <v>26</v>
      </c>
      <c r="WO2" s="175"/>
      <c r="WP2" s="175" t="s">
        <v>27</v>
      </c>
      <c r="WQ2" s="175"/>
      <c r="WR2" s="175" t="s">
        <v>40</v>
      </c>
      <c r="WS2" s="175"/>
      <c r="WT2" s="175" t="s">
        <v>158</v>
      </c>
      <c r="WU2" s="175"/>
      <c r="WV2" s="175" t="s">
        <v>19</v>
      </c>
      <c r="WW2" s="175"/>
      <c r="WX2" s="175" t="s">
        <v>20</v>
      </c>
      <c r="WY2" s="175"/>
      <c r="WZ2" s="175" t="s">
        <v>194</v>
      </c>
      <c r="XA2" s="175"/>
      <c r="XB2" s="175" t="s">
        <v>22</v>
      </c>
      <c r="XC2" s="175"/>
      <c r="XD2" s="175" t="s">
        <v>23</v>
      </c>
      <c r="XE2" s="175"/>
      <c r="XF2" s="175" t="s">
        <v>24</v>
      </c>
      <c r="XG2" s="175"/>
      <c r="XH2" s="175" t="s">
        <v>25</v>
      </c>
      <c r="XI2" s="175"/>
      <c r="XJ2" s="175" t="s">
        <v>26</v>
      </c>
      <c r="XK2" s="175"/>
      <c r="XL2" s="175" t="s">
        <v>27</v>
      </c>
      <c r="XM2" s="175"/>
      <c r="XN2" s="175" t="s">
        <v>40</v>
      </c>
      <c r="XO2" s="175"/>
      <c r="XP2" s="175" t="s">
        <v>158</v>
      </c>
      <c r="XQ2" s="175"/>
      <c r="XR2" s="175" t="s">
        <v>19</v>
      </c>
      <c r="XS2" s="175"/>
      <c r="XT2" s="175" t="s">
        <v>20</v>
      </c>
      <c r="XU2" s="175"/>
      <c r="XV2" s="175" t="s">
        <v>194</v>
      </c>
      <c r="XW2" s="175"/>
      <c r="XX2" s="175" t="s">
        <v>22</v>
      </c>
      <c r="XY2" s="175"/>
      <c r="XZ2" s="175" t="s">
        <v>23</v>
      </c>
      <c r="YA2" s="175"/>
      <c r="YB2" s="175" t="s">
        <v>24</v>
      </c>
      <c r="YC2" s="175"/>
      <c r="YD2" s="175" t="s">
        <v>25</v>
      </c>
      <c r="YE2" s="175"/>
      <c r="YF2" s="175" t="s">
        <v>26</v>
      </c>
      <c r="YG2" s="175"/>
      <c r="YH2" s="175" t="s">
        <v>27</v>
      </c>
      <c r="YI2" s="175"/>
      <c r="YJ2" s="175" t="s">
        <v>40</v>
      </c>
      <c r="YK2" s="175"/>
      <c r="YL2" s="175" t="s">
        <v>158</v>
      </c>
      <c r="YM2" s="175"/>
      <c r="YN2" s="175" t="s">
        <v>19</v>
      </c>
      <c r="YO2" s="175"/>
      <c r="YP2" s="175" t="s">
        <v>20</v>
      </c>
      <c r="YQ2" s="175"/>
      <c r="YR2" s="175" t="s">
        <v>194</v>
      </c>
      <c r="YS2" s="175"/>
      <c r="YT2" s="175" t="s">
        <v>22</v>
      </c>
      <c r="YU2" s="175"/>
      <c r="YV2" s="175" t="s">
        <v>23</v>
      </c>
      <c r="YW2" s="175"/>
      <c r="YX2" s="175" t="s">
        <v>24</v>
      </c>
      <c r="YY2" s="175"/>
      <c r="YZ2" s="175" t="s">
        <v>25</v>
      </c>
      <c r="ZA2" s="175"/>
      <c r="ZB2" s="175" t="s">
        <v>26</v>
      </c>
      <c r="ZC2" s="175"/>
      <c r="ZD2" s="175" t="s">
        <v>27</v>
      </c>
      <c r="ZE2" s="175"/>
      <c r="ZF2" s="175" t="s">
        <v>40</v>
      </c>
      <c r="ZG2" s="175"/>
      <c r="ZH2" s="175" t="s">
        <v>158</v>
      </c>
      <c r="ZI2" s="175"/>
      <c r="ZJ2" s="175" t="s">
        <v>19</v>
      </c>
      <c r="ZK2" s="175"/>
      <c r="ZL2" s="175" t="s">
        <v>20</v>
      </c>
      <c r="ZM2" s="175"/>
      <c r="ZN2" s="175" t="s">
        <v>194</v>
      </c>
      <c r="ZO2" s="175"/>
      <c r="ZP2" s="175" t="s">
        <v>22</v>
      </c>
      <c r="ZQ2" s="175"/>
      <c r="ZR2" s="175" t="s">
        <v>23</v>
      </c>
      <c r="ZS2" s="175"/>
      <c r="ZT2" s="175" t="s">
        <v>24</v>
      </c>
      <c r="ZU2" s="175"/>
      <c r="ZV2" s="175" t="s">
        <v>25</v>
      </c>
      <c r="ZW2" s="175"/>
      <c r="ZX2" s="175" t="s">
        <v>26</v>
      </c>
      <c r="ZY2" s="175"/>
      <c r="ZZ2" s="175" t="s">
        <v>27</v>
      </c>
      <c r="AAA2" s="175"/>
      <c r="AAB2" s="175" t="s">
        <v>40</v>
      </c>
      <c r="AAC2" s="175"/>
      <c r="AAD2" s="175" t="s">
        <v>158</v>
      </c>
      <c r="AAE2" s="175"/>
      <c r="AAF2" s="175" t="s">
        <v>19</v>
      </c>
      <c r="AAG2" s="175"/>
      <c r="AAH2" s="175" t="s">
        <v>20</v>
      </c>
      <c r="AAI2" s="175"/>
      <c r="AAJ2" s="175" t="s">
        <v>194</v>
      </c>
      <c r="AAK2" s="175"/>
      <c r="AAL2" s="175" t="s">
        <v>22</v>
      </c>
      <c r="AAM2" s="175"/>
      <c r="AAN2" s="175" t="s">
        <v>23</v>
      </c>
      <c r="AAO2" s="175"/>
      <c r="AAP2" s="175" t="s">
        <v>24</v>
      </c>
      <c r="AAQ2" s="175"/>
      <c r="AAR2" s="175" t="s">
        <v>25</v>
      </c>
      <c r="AAS2" s="175"/>
      <c r="AAT2" s="175" t="s">
        <v>26</v>
      </c>
      <c r="AAU2" s="175"/>
      <c r="AAV2" s="175" t="s">
        <v>27</v>
      </c>
      <c r="AAW2" s="175"/>
      <c r="AAX2" s="175" t="s">
        <v>40</v>
      </c>
      <c r="AAY2" s="175"/>
      <c r="AAZ2" s="175" t="s">
        <v>158</v>
      </c>
      <c r="ABA2" s="175"/>
      <c r="ABB2" s="175" t="s">
        <v>19</v>
      </c>
      <c r="ABC2" s="175"/>
      <c r="ABD2" s="175" t="s">
        <v>20</v>
      </c>
      <c r="ABE2" s="175"/>
      <c r="ABF2" s="175" t="s">
        <v>194</v>
      </c>
      <c r="ABG2" s="175"/>
      <c r="ABH2" s="175" t="s">
        <v>22</v>
      </c>
      <c r="ABI2" s="175"/>
      <c r="ABJ2" s="175" t="s">
        <v>23</v>
      </c>
      <c r="ABK2" s="175"/>
      <c r="ABL2" s="175" t="s">
        <v>24</v>
      </c>
      <c r="ABM2" s="175"/>
      <c r="ABN2" s="175" t="s">
        <v>25</v>
      </c>
      <c r="ABO2" s="175"/>
      <c r="ABP2" s="175" t="s">
        <v>26</v>
      </c>
      <c r="ABQ2" s="175"/>
      <c r="ABR2" s="175" t="s">
        <v>27</v>
      </c>
      <c r="ABS2" s="175"/>
      <c r="ABT2" s="175" t="s">
        <v>40</v>
      </c>
      <c r="ABU2" s="175"/>
      <c r="ABV2" s="175" t="s">
        <v>158</v>
      </c>
      <c r="ABW2" s="175"/>
      <c r="ABX2" s="175" t="s">
        <v>19</v>
      </c>
      <c r="ABY2" s="175"/>
      <c r="ABZ2" s="175" t="s">
        <v>20</v>
      </c>
      <c r="ACA2" s="175"/>
      <c r="ACB2" s="175" t="s">
        <v>194</v>
      </c>
      <c r="ACC2" s="175"/>
      <c r="ACD2" s="175" t="s">
        <v>22</v>
      </c>
      <c r="ACE2" s="175"/>
      <c r="ACF2" s="175" t="s">
        <v>23</v>
      </c>
      <c r="ACG2" s="175"/>
      <c r="ACH2" s="175" t="s">
        <v>24</v>
      </c>
      <c r="ACI2" s="175"/>
      <c r="ACJ2" s="175" t="s">
        <v>25</v>
      </c>
      <c r="ACK2" s="175"/>
      <c r="ACL2" s="175" t="s">
        <v>26</v>
      </c>
      <c r="ACM2" s="175"/>
      <c r="ACN2" s="175" t="s">
        <v>27</v>
      </c>
      <c r="ACO2" s="175"/>
      <c r="ACP2" s="175" t="s">
        <v>40</v>
      </c>
      <c r="ACQ2" s="175"/>
      <c r="ACR2" s="175" t="s">
        <v>158</v>
      </c>
      <c r="ACS2" s="175"/>
      <c r="ACT2" s="175" t="s">
        <v>19</v>
      </c>
      <c r="ACU2" s="175"/>
      <c r="ACV2" s="175" t="s">
        <v>20</v>
      </c>
      <c r="ACW2" s="175"/>
      <c r="ACX2" s="175" t="s">
        <v>194</v>
      </c>
      <c r="ACY2" s="175"/>
      <c r="ACZ2" s="175" t="s">
        <v>22</v>
      </c>
      <c r="ADA2" s="175"/>
      <c r="ADB2" s="175" t="s">
        <v>23</v>
      </c>
      <c r="ADC2" s="175"/>
      <c r="ADD2" s="175" t="s">
        <v>24</v>
      </c>
      <c r="ADE2" s="175"/>
      <c r="ADF2" s="175" t="s">
        <v>25</v>
      </c>
      <c r="ADG2" s="175"/>
      <c r="ADH2" s="175" t="s">
        <v>26</v>
      </c>
      <c r="ADI2" s="175"/>
      <c r="ADJ2" s="175" t="s">
        <v>27</v>
      </c>
      <c r="ADK2" s="175"/>
      <c r="ADL2" s="175" t="s">
        <v>40</v>
      </c>
      <c r="ADM2" s="175"/>
      <c r="ADN2" s="175" t="s">
        <v>158</v>
      </c>
      <c r="ADO2" s="175"/>
      <c r="ADP2" s="175" t="s">
        <v>19</v>
      </c>
      <c r="ADQ2" s="175"/>
      <c r="ADR2" s="175" t="s">
        <v>20</v>
      </c>
      <c r="ADS2" s="175"/>
      <c r="ADT2" s="175" t="s">
        <v>194</v>
      </c>
      <c r="ADU2" s="175"/>
      <c r="ADV2" s="175" t="s">
        <v>22</v>
      </c>
      <c r="ADW2" s="175"/>
      <c r="ADX2" s="175" t="s">
        <v>23</v>
      </c>
      <c r="ADY2" s="175"/>
      <c r="ADZ2" s="175" t="s">
        <v>24</v>
      </c>
      <c r="AEA2" s="175"/>
      <c r="AEB2" s="175" t="s">
        <v>25</v>
      </c>
      <c r="AEC2" s="175"/>
      <c r="AED2" s="175" t="s">
        <v>26</v>
      </c>
      <c r="AEE2" s="175"/>
      <c r="AEF2" s="175" t="s">
        <v>27</v>
      </c>
      <c r="AEG2" s="175"/>
      <c r="AEH2" s="175" t="s">
        <v>40</v>
      </c>
      <c r="AEI2" s="175"/>
      <c r="AEJ2" s="175" t="s">
        <v>158</v>
      </c>
      <c r="AEK2" s="175"/>
      <c r="AEL2" s="175" t="s">
        <v>19</v>
      </c>
      <c r="AEM2" s="175"/>
      <c r="AEN2" s="175" t="s">
        <v>20</v>
      </c>
      <c r="AEO2" s="175"/>
      <c r="AEP2" s="175" t="s">
        <v>194</v>
      </c>
      <c r="AEQ2" s="175"/>
      <c r="AER2" s="175" t="s">
        <v>22</v>
      </c>
      <c r="AES2" s="175"/>
      <c r="AET2" s="175" t="s">
        <v>23</v>
      </c>
      <c r="AEU2" s="175"/>
      <c r="AEV2" s="175" t="s">
        <v>24</v>
      </c>
      <c r="AEW2" s="175"/>
      <c r="AEX2" s="175" t="s">
        <v>25</v>
      </c>
      <c r="AEY2" s="175"/>
      <c r="AEZ2" s="175" t="s">
        <v>26</v>
      </c>
      <c r="AFA2" s="175"/>
      <c r="AFB2" s="175" t="s">
        <v>27</v>
      </c>
      <c r="AFC2" s="175"/>
      <c r="AFD2" s="175" t="s">
        <v>40</v>
      </c>
      <c r="AFE2" s="175"/>
      <c r="AFF2" s="175" t="s">
        <v>158</v>
      </c>
      <c r="AFG2" s="175"/>
      <c r="AFH2" s="175" t="s">
        <v>19</v>
      </c>
      <c r="AFI2" s="175"/>
      <c r="AFJ2" s="175" t="s">
        <v>20</v>
      </c>
      <c r="AFK2" s="175"/>
      <c r="AFL2" s="175" t="s">
        <v>194</v>
      </c>
      <c r="AFM2" s="175"/>
      <c r="AFN2" s="175" t="s">
        <v>22</v>
      </c>
      <c r="AFO2" s="175"/>
      <c r="AFP2" s="175" t="s">
        <v>23</v>
      </c>
      <c r="AFQ2" s="175"/>
      <c r="AFR2" s="175" t="s">
        <v>24</v>
      </c>
      <c r="AFS2" s="175"/>
      <c r="AFT2" s="175" t="s">
        <v>25</v>
      </c>
      <c r="AFU2" s="175"/>
      <c r="AFV2" s="175" t="s">
        <v>26</v>
      </c>
      <c r="AFW2" s="175"/>
      <c r="AFX2" s="175" t="s">
        <v>27</v>
      </c>
      <c r="AFY2" s="175"/>
      <c r="AFZ2" s="175" t="s">
        <v>40</v>
      </c>
      <c r="AGA2" s="175"/>
    </row>
    <row r="3" spans="1:859">
      <c r="A3" t="s">
        <v>195</v>
      </c>
      <c r="B3" s="105"/>
      <c r="C3" s="105">
        <f>B3/B19</f>
        <v>0</v>
      </c>
      <c r="D3" s="105"/>
      <c r="E3" s="105">
        <f>D3/D19</f>
        <v>0</v>
      </c>
      <c r="F3" s="105"/>
      <c r="G3" s="105">
        <f>F3/F19</f>
        <v>0</v>
      </c>
      <c r="H3" s="105"/>
      <c r="I3" s="105">
        <f>H3/H19</f>
        <v>0</v>
      </c>
      <c r="J3" s="105"/>
      <c r="K3" s="105">
        <f>J3/J19</f>
        <v>0</v>
      </c>
      <c r="L3" s="105"/>
      <c r="M3" s="105">
        <f>L3/L19</f>
        <v>0</v>
      </c>
      <c r="N3" s="105"/>
      <c r="O3" s="105">
        <f>N3/N19</f>
        <v>0</v>
      </c>
      <c r="P3" s="105"/>
      <c r="Q3" s="105">
        <f>P3/P19</f>
        <v>0</v>
      </c>
      <c r="R3" s="105"/>
      <c r="S3" s="105">
        <f>R3/R19</f>
        <v>0</v>
      </c>
      <c r="T3" s="105"/>
      <c r="U3" s="105">
        <f>T3/T19</f>
        <v>0</v>
      </c>
      <c r="V3" s="105">
        <f t="shared" ref="V3:V14" si="0">SUM(T3,R3,P3,N3,L3,J3,H3,F3,D3,B3)</f>
        <v>0</v>
      </c>
      <c r="W3" s="105">
        <f>V3/V19</f>
        <v>0</v>
      </c>
      <c r="X3" s="105"/>
      <c r="Y3" s="105">
        <f>X3/X19</f>
        <v>0</v>
      </c>
      <c r="Z3" s="105"/>
      <c r="AA3" s="105">
        <f>Z3/Z19</f>
        <v>0</v>
      </c>
      <c r="AB3" s="105"/>
      <c r="AC3" s="105">
        <f>AB3/AB19</f>
        <v>0</v>
      </c>
      <c r="AD3" s="105"/>
      <c r="AE3" s="105">
        <f>AD3/AD19</f>
        <v>0</v>
      </c>
      <c r="AF3" s="105"/>
      <c r="AG3" s="105">
        <f>AF3/AF19</f>
        <v>0</v>
      </c>
      <c r="AH3" s="105"/>
      <c r="AI3" s="105">
        <f>AH3/AH19</f>
        <v>0</v>
      </c>
      <c r="AJ3" s="105"/>
      <c r="AK3" s="105">
        <f>AJ3/AJ19</f>
        <v>0</v>
      </c>
      <c r="AL3" s="105"/>
      <c r="AM3" s="105">
        <f>AL3/AL19</f>
        <v>0</v>
      </c>
      <c r="AN3" s="105"/>
      <c r="AO3" s="105">
        <f>AN3/AN19</f>
        <v>0</v>
      </c>
      <c r="AP3" s="105"/>
      <c r="AQ3" s="105">
        <f>AP3/AP19</f>
        <v>0</v>
      </c>
      <c r="AR3" s="105">
        <f t="shared" ref="AR3:AR14" si="1">SUM(AP3,AN3,AL3,AJ3,AH3,AF3,AD3,AB3,Z3,X3)</f>
        <v>0</v>
      </c>
      <c r="AS3" s="105">
        <f>AR3/AR19</f>
        <v>0</v>
      </c>
      <c r="AT3" s="105"/>
      <c r="AU3" s="105">
        <f>AT3/AT19</f>
        <v>0</v>
      </c>
      <c r="AV3" s="105"/>
      <c r="AW3" s="105">
        <f>AV3/AV19</f>
        <v>0</v>
      </c>
      <c r="AX3" s="105"/>
      <c r="AY3" s="105">
        <f>AX3/AX19</f>
        <v>0</v>
      </c>
      <c r="AZ3" s="105"/>
      <c r="BA3" s="105">
        <f>AZ3/AZ19</f>
        <v>0</v>
      </c>
      <c r="BB3" s="105"/>
      <c r="BC3" s="105">
        <f>BB3/BB19</f>
        <v>0</v>
      </c>
      <c r="BD3" s="105"/>
      <c r="BE3" s="105">
        <f>BD3/BD19</f>
        <v>0</v>
      </c>
      <c r="BF3" s="105"/>
      <c r="BG3" s="105">
        <f>BF3/BF19</f>
        <v>0</v>
      </c>
      <c r="BH3" s="105"/>
      <c r="BI3" s="105">
        <f>BH3/BH19</f>
        <v>0</v>
      </c>
      <c r="BJ3" s="105"/>
      <c r="BK3" s="105">
        <f>BJ3/BJ19</f>
        <v>0</v>
      </c>
      <c r="BL3" s="105"/>
      <c r="BM3" s="105">
        <f>BL3/BL19</f>
        <v>0</v>
      </c>
      <c r="BN3" s="105">
        <f t="shared" ref="BN3:BN14" si="2">SUM(BL3,BJ3,BH3,BF3,BD3,BB3,AZ3,AX3,AV3,AT3)</f>
        <v>0</v>
      </c>
      <c r="BO3" s="105">
        <f>BN3/BN19</f>
        <v>0</v>
      </c>
      <c r="BP3" s="105"/>
      <c r="BQ3" s="105">
        <f>BP3/BP19</f>
        <v>0</v>
      </c>
      <c r="BR3" s="105"/>
      <c r="BS3" s="105">
        <f>BR3/BR19</f>
        <v>0</v>
      </c>
      <c r="BT3" s="105"/>
      <c r="BU3" s="105">
        <f>BT3/BT19</f>
        <v>0</v>
      </c>
      <c r="BV3" s="105"/>
      <c r="BW3" s="105">
        <f>BV3/BV19</f>
        <v>0</v>
      </c>
      <c r="BX3" s="105"/>
      <c r="BY3" s="105">
        <f>BX3/BX19</f>
        <v>0</v>
      </c>
      <c r="BZ3" s="105"/>
      <c r="CA3" s="105" t="e">
        <f>BZ3/BZ19</f>
        <v>#DIV/0!</v>
      </c>
      <c r="CB3" s="105"/>
      <c r="CC3" s="105">
        <f>CB3/CB19</f>
        <v>0</v>
      </c>
      <c r="CD3" s="105"/>
      <c r="CE3" s="105">
        <f>CD3/CD19</f>
        <v>0</v>
      </c>
      <c r="CF3" s="105"/>
      <c r="CG3" s="105">
        <f>CF3/CF19</f>
        <v>0</v>
      </c>
      <c r="CH3" s="105"/>
      <c r="CI3" s="105">
        <f>CH3/CH19</f>
        <v>0</v>
      </c>
      <c r="CJ3" s="105">
        <f t="shared" ref="CJ3:CJ14" si="3">SUM(CH3,CF3,CD3,CB3,BZ3,BX3,BV3,BT3,BR3,BP3)</f>
        <v>0</v>
      </c>
      <c r="CK3" s="105">
        <f>CJ3/CJ19</f>
        <v>0</v>
      </c>
      <c r="CL3" s="105"/>
      <c r="CM3" s="105">
        <f>CL3/CL19</f>
        <v>0</v>
      </c>
      <c r="CN3" s="105"/>
      <c r="CO3" s="105">
        <f>CN3/CN19</f>
        <v>0</v>
      </c>
      <c r="CP3" s="105"/>
      <c r="CQ3" s="105">
        <f>CP3/CP19</f>
        <v>0</v>
      </c>
      <c r="CR3" s="105"/>
      <c r="CS3" s="105">
        <f>CR3/CR19</f>
        <v>0</v>
      </c>
      <c r="CT3" s="105"/>
      <c r="CU3" s="105">
        <f>CT3/CT19</f>
        <v>0</v>
      </c>
      <c r="CV3" s="105"/>
      <c r="CW3" s="105" t="e">
        <f>CV3/CV19</f>
        <v>#DIV/0!</v>
      </c>
      <c r="CX3" s="105"/>
      <c r="CY3" s="105">
        <f>CX3/CX19</f>
        <v>0</v>
      </c>
      <c r="CZ3" s="105"/>
      <c r="DA3" s="105">
        <f>CZ3/CZ19</f>
        <v>0</v>
      </c>
      <c r="DB3" s="105"/>
      <c r="DC3" s="105">
        <f>DB3/DB19</f>
        <v>0</v>
      </c>
      <c r="DD3" s="105"/>
      <c r="DE3" s="105">
        <f>DD3/DD19</f>
        <v>0</v>
      </c>
      <c r="DF3" s="105">
        <f t="shared" ref="DF3:DF14" si="4">SUM(DD3,DB3,CZ3,CX3,CV3,CT3,CR3,CP3,CN3,CL3)</f>
        <v>0</v>
      </c>
      <c r="DG3" s="105">
        <f>DF3/DF19</f>
        <v>0</v>
      </c>
      <c r="DH3" s="105"/>
      <c r="DI3" s="105">
        <f>DH3/DH19</f>
        <v>0</v>
      </c>
      <c r="DJ3" s="105"/>
      <c r="DK3" s="105">
        <f>DJ3/DJ19</f>
        <v>0</v>
      </c>
      <c r="DL3" s="105"/>
      <c r="DM3" s="105">
        <f>DL3/DL19</f>
        <v>0</v>
      </c>
      <c r="DN3" s="105"/>
      <c r="DO3" s="105">
        <f>DN3/DN19</f>
        <v>0</v>
      </c>
      <c r="DP3" s="105"/>
      <c r="DQ3" s="105">
        <f>DP3/DP19</f>
        <v>0</v>
      </c>
      <c r="DR3" s="105"/>
      <c r="DS3" s="105" t="e">
        <f>DR3/DR19</f>
        <v>#DIV/0!</v>
      </c>
      <c r="DT3" s="105"/>
      <c r="DU3" s="105">
        <f>DT3/DT19</f>
        <v>0</v>
      </c>
      <c r="DV3" s="105"/>
      <c r="DW3" s="105">
        <f>DV3/DV19</f>
        <v>0</v>
      </c>
      <c r="DX3" s="105"/>
      <c r="DY3" s="105">
        <f>DX3/DX19</f>
        <v>0</v>
      </c>
      <c r="DZ3" s="105"/>
      <c r="EA3" s="105">
        <f>DZ3/DZ19</f>
        <v>0</v>
      </c>
      <c r="EB3" s="105">
        <f t="shared" ref="EB3:EB14" si="5">SUM(DZ3,DX3,DV3,DT3,DR3,DP3,DN3,DL3,DJ3,DH3)</f>
        <v>0</v>
      </c>
      <c r="EC3" s="105">
        <f>EB3/EB19</f>
        <v>0</v>
      </c>
      <c r="ED3" s="105"/>
      <c r="EE3" s="105">
        <f>ED3/ED19</f>
        <v>0</v>
      </c>
      <c r="EF3" s="105"/>
      <c r="EG3" s="105">
        <f>EF3/EF19</f>
        <v>0</v>
      </c>
      <c r="EH3" s="105"/>
      <c r="EI3" s="105">
        <f>EH3/EH19</f>
        <v>0</v>
      </c>
      <c r="EJ3" s="105"/>
      <c r="EK3" s="105">
        <f>EJ3/EJ19</f>
        <v>0</v>
      </c>
      <c r="EL3" s="105"/>
      <c r="EM3" s="105">
        <f>EL3/EL19</f>
        <v>0</v>
      </c>
      <c r="EN3" s="105"/>
      <c r="EO3" s="105">
        <f>EN3/EN19</f>
        <v>0</v>
      </c>
      <c r="EP3" s="105"/>
      <c r="EQ3" s="105">
        <f>EP3/EP19</f>
        <v>0</v>
      </c>
      <c r="ER3" s="105"/>
      <c r="ES3" s="105">
        <f>ER3/ER19</f>
        <v>0</v>
      </c>
      <c r="ET3" s="105"/>
      <c r="EU3" s="105">
        <f>ET3/ET19</f>
        <v>0</v>
      </c>
      <c r="EV3" s="105"/>
      <c r="EW3" s="105">
        <f>EV3/EV19</f>
        <v>0</v>
      </c>
      <c r="EX3" s="105">
        <f t="shared" ref="EX3:EX14" si="6">SUM(EV3,ET3,ER3,EP3,EN3,EL3,EJ3,EH3,EF3,ED3)</f>
        <v>0</v>
      </c>
      <c r="EY3" s="105">
        <f>EX3/EX19</f>
        <v>0</v>
      </c>
      <c r="EZ3" s="105"/>
      <c r="FA3" s="105">
        <f>EZ3/EZ19</f>
        <v>0</v>
      </c>
      <c r="FB3" s="105"/>
      <c r="FC3" s="105">
        <f>FB3/FB19</f>
        <v>0</v>
      </c>
      <c r="FD3" s="105"/>
      <c r="FE3" s="105">
        <f>FD3/FD19</f>
        <v>0</v>
      </c>
      <c r="FF3" s="105"/>
      <c r="FG3" s="105">
        <f>FF3/FF19</f>
        <v>0</v>
      </c>
      <c r="FH3" s="105"/>
      <c r="FI3" s="105">
        <f>FH3/FH19</f>
        <v>0</v>
      </c>
      <c r="FJ3" s="105"/>
      <c r="FK3" s="105" t="e">
        <f>FJ3/FJ19</f>
        <v>#DIV/0!</v>
      </c>
      <c r="FL3" s="105"/>
      <c r="FM3" s="105">
        <f>FL3/FL19</f>
        <v>0</v>
      </c>
      <c r="FN3" s="105"/>
      <c r="FO3" s="105">
        <f>FN3/FN19</f>
        <v>0</v>
      </c>
      <c r="FP3" s="105"/>
      <c r="FQ3" s="105">
        <f>FP3/FP19</f>
        <v>0</v>
      </c>
      <c r="FR3" s="105"/>
      <c r="FS3" s="105">
        <f>FR3/FR19</f>
        <v>0</v>
      </c>
      <c r="FT3" s="105">
        <f t="shared" ref="FT3:FT14" si="7">SUM(FR3,FP3,FN3,FL3,FJ3,FH3,FF3,FD3,FB3,EZ3)</f>
        <v>0</v>
      </c>
      <c r="FU3" s="105">
        <f>FT3/FT19</f>
        <v>0</v>
      </c>
      <c r="FV3" s="105"/>
      <c r="FW3" s="105">
        <f>FV3/FV19</f>
        <v>0</v>
      </c>
      <c r="FX3" s="105"/>
      <c r="FY3" s="105">
        <f>FX3/FX19</f>
        <v>0</v>
      </c>
      <c r="FZ3" s="105"/>
      <c r="GA3" s="105">
        <f>FZ3/FZ19</f>
        <v>0</v>
      </c>
      <c r="GB3" s="105"/>
      <c r="GC3" s="105">
        <f>GB3/GB19</f>
        <v>0</v>
      </c>
      <c r="GD3" s="105"/>
      <c r="GE3" s="105">
        <f>GD3/GD19</f>
        <v>0</v>
      </c>
      <c r="GF3" s="105"/>
      <c r="GG3" s="105">
        <f>GF3/GF19</f>
        <v>0</v>
      </c>
      <c r="GH3" s="105"/>
      <c r="GI3" s="105">
        <f>GH3/GH19</f>
        <v>0</v>
      </c>
      <c r="GJ3" s="105"/>
      <c r="GK3" s="105">
        <f>GJ3/GJ19</f>
        <v>0</v>
      </c>
      <c r="GL3" s="105"/>
      <c r="GM3" s="105">
        <f>GL3/GL19</f>
        <v>0</v>
      </c>
      <c r="GN3" s="105"/>
      <c r="GO3" s="105">
        <f>GN3/GN19</f>
        <v>0</v>
      </c>
      <c r="GP3" s="105">
        <f t="shared" ref="GP3:GP14" si="8">SUM(GN3,GL3,GJ3,GH3,GF3,GD3,GB3,FZ3,FX3,FV3)</f>
        <v>0</v>
      </c>
      <c r="GQ3" s="105">
        <f>GP3/GP19</f>
        <v>0</v>
      </c>
      <c r="GR3" s="105"/>
      <c r="GS3" s="105">
        <f>GR3/GR19</f>
        <v>0</v>
      </c>
      <c r="GT3" s="105"/>
      <c r="GU3" s="105">
        <f>GT3/GT19</f>
        <v>0</v>
      </c>
      <c r="GV3" s="105"/>
      <c r="GW3" s="105">
        <f>GV3/GV19</f>
        <v>0</v>
      </c>
      <c r="GX3" s="105"/>
      <c r="GY3" s="105">
        <f>GX3/GX19</f>
        <v>0</v>
      </c>
      <c r="GZ3" s="105"/>
      <c r="HA3" s="105">
        <f>GZ3/GZ19</f>
        <v>0</v>
      </c>
      <c r="HB3" s="105"/>
      <c r="HC3" s="105">
        <f>HB3/HB19</f>
        <v>0</v>
      </c>
      <c r="HD3" s="105"/>
      <c r="HE3" s="105">
        <f>HD3/HD19</f>
        <v>0</v>
      </c>
      <c r="HF3" s="105"/>
      <c r="HG3" s="105">
        <f>HF3/HF19</f>
        <v>0</v>
      </c>
      <c r="HH3" s="105"/>
      <c r="HI3" s="105">
        <f>HH3/HH19</f>
        <v>0</v>
      </c>
      <c r="HJ3" s="105"/>
      <c r="HK3" s="105">
        <f>HJ3/HJ19</f>
        <v>0</v>
      </c>
      <c r="HL3" s="105">
        <f t="shared" ref="HL3:HL14" si="9">SUM(HJ3,HH3,HF3,HD3,HB3,GZ3,GX3,GV3,GT3,GR3)</f>
        <v>0</v>
      </c>
      <c r="HM3" s="105">
        <f>HL3/HL19</f>
        <v>0</v>
      </c>
      <c r="HN3" s="105"/>
      <c r="HO3" s="105">
        <f>HN3/HN19</f>
        <v>0</v>
      </c>
      <c r="HP3" s="105"/>
      <c r="HQ3" s="105">
        <f>HP3/HP19</f>
        <v>0</v>
      </c>
      <c r="HR3" s="105"/>
      <c r="HS3" s="105">
        <f>HR3/HR19</f>
        <v>0</v>
      </c>
      <c r="HT3" s="105"/>
      <c r="HU3" s="105">
        <f>HT3/HT19</f>
        <v>0</v>
      </c>
      <c r="HV3" s="105"/>
      <c r="HW3" s="105">
        <f>HV3/HV19</f>
        <v>0</v>
      </c>
      <c r="HX3" s="105"/>
      <c r="HY3" s="105" t="e">
        <f>HX3/HX19</f>
        <v>#DIV/0!</v>
      </c>
      <c r="HZ3" s="105"/>
      <c r="IA3" s="105">
        <f>HZ3/HZ19</f>
        <v>0</v>
      </c>
      <c r="IB3" s="105"/>
      <c r="IC3" s="105">
        <f>IB3/IB19</f>
        <v>0</v>
      </c>
      <c r="ID3" s="105"/>
      <c r="IE3" s="105">
        <f>ID3/ID19</f>
        <v>0</v>
      </c>
      <c r="IF3" s="105"/>
      <c r="IG3" s="105">
        <f>IF3/IF19</f>
        <v>0</v>
      </c>
      <c r="IH3" s="105">
        <f t="shared" ref="IH3:IH14" si="10">SUM(IF3,ID3,IB3,HZ3,HX3,HV3,HT3,HR3,HP3,HN3)</f>
        <v>0</v>
      </c>
      <c r="II3" s="105">
        <f>IH3/IH19</f>
        <v>0</v>
      </c>
      <c r="IJ3" s="105"/>
      <c r="IK3" s="105">
        <f>IJ3/IJ19</f>
        <v>0</v>
      </c>
      <c r="IL3" s="105"/>
      <c r="IM3" s="105">
        <f>IL3/IL19</f>
        <v>0</v>
      </c>
      <c r="IN3" s="105"/>
      <c r="IO3" s="105">
        <f>IN3/IN19</f>
        <v>0</v>
      </c>
      <c r="IP3" s="105"/>
      <c r="IQ3" s="105">
        <f>IP3/IP19</f>
        <v>0</v>
      </c>
      <c r="IR3" s="105"/>
      <c r="IS3" s="105">
        <f>IR3/IR19</f>
        <v>0</v>
      </c>
      <c r="IT3" s="105"/>
      <c r="IU3" s="105">
        <f>IT3/IT19</f>
        <v>0</v>
      </c>
      <c r="IV3" s="105"/>
      <c r="IW3" s="105">
        <f>IV3/IV19</f>
        <v>0</v>
      </c>
      <c r="IX3" s="105"/>
      <c r="IY3" s="105">
        <f>IX3/IX19</f>
        <v>0</v>
      </c>
      <c r="IZ3" s="105"/>
      <c r="JA3" s="105">
        <f>IZ3/IZ19</f>
        <v>0</v>
      </c>
      <c r="JB3" s="105"/>
      <c r="JC3" s="105">
        <f>JB3/JB19</f>
        <v>0</v>
      </c>
      <c r="JD3" s="105">
        <f t="shared" ref="JD3:JD14" si="11">SUM(JB3,IZ3,IX3,IV3,IT3,IR3,IP3,IN3,IL3,IJ3)</f>
        <v>0</v>
      </c>
      <c r="JE3" s="105">
        <f>JD3/JD19</f>
        <v>0</v>
      </c>
      <c r="JF3" s="105"/>
      <c r="JG3" s="105">
        <f>JF3/JF19</f>
        <v>0</v>
      </c>
      <c r="JH3" s="105"/>
      <c r="JI3" s="105">
        <f>JH3/JH19</f>
        <v>0</v>
      </c>
      <c r="JJ3" s="105">
        <v>1</v>
      </c>
      <c r="JK3" s="105">
        <f>JJ3/JJ19</f>
        <v>2.0661157024793389E-3</v>
      </c>
      <c r="JL3" s="105"/>
      <c r="JM3" s="105">
        <f>JL3/JL19</f>
        <v>0</v>
      </c>
      <c r="JN3" s="105"/>
      <c r="JO3" s="105">
        <f>JN3/JN19</f>
        <v>0</v>
      </c>
      <c r="JP3" s="105"/>
      <c r="JQ3" s="105">
        <f>JP3/JP19</f>
        <v>0</v>
      </c>
      <c r="JR3" s="105"/>
      <c r="JS3" s="105">
        <f>JR3/JR19</f>
        <v>0</v>
      </c>
      <c r="JT3" s="105"/>
      <c r="JU3" s="105">
        <f>JT3/JT19</f>
        <v>0</v>
      </c>
      <c r="JV3" s="105"/>
      <c r="JW3" s="105">
        <f>JV3/JV19</f>
        <v>0</v>
      </c>
      <c r="JX3" s="105"/>
      <c r="JY3" s="105">
        <f>JX3/JX19</f>
        <v>0</v>
      </c>
      <c r="JZ3" s="105">
        <f t="shared" ref="JZ3:JZ14" si="12">SUM(JX3,JV3,JT3,JR3,JP3,JN3,JL3,JJ3,JH3,JF3)</f>
        <v>1</v>
      </c>
      <c r="KA3" s="105">
        <f>JZ3/JZ19</f>
        <v>3.2383419689119172E-4</v>
      </c>
      <c r="KB3" s="105">
        <v>30</v>
      </c>
      <c r="KC3" s="105">
        <f>KB3/KB19</f>
        <v>9.8039215686274508E-2</v>
      </c>
      <c r="KD3" s="105"/>
      <c r="KE3" s="105">
        <f>KD3/KD19</f>
        <v>0</v>
      </c>
      <c r="KF3" s="105"/>
      <c r="KG3" s="105">
        <f>KF3/KF19</f>
        <v>0</v>
      </c>
      <c r="KH3" s="105"/>
      <c r="KI3" s="105">
        <f>KH3/KH19</f>
        <v>0</v>
      </c>
      <c r="KJ3" s="105">
        <v>1</v>
      </c>
      <c r="KK3" s="105">
        <f>KJ3/KJ19</f>
        <v>3.7453183520599251E-3</v>
      </c>
      <c r="KL3" s="105"/>
      <c r="KM3" s="105" t="e">
        <f>KL3/KL19</f>
        <v>#DIV/0!</v>
      </c>
      <c r="KN3" s="105"/>
      <c r="KO3" s="105">
        <f>KN3/KN19</f>
        <v>0</v>
      </c>
      <c r="KP3" s="105">
        <v>13</v>
      </c>
      <c r="KQ3" s="105">
        <f>KP3/KP19</f>
        <v>1.314459049544995E-2</v>
      </c>
      <c r="KR3" s="105">
        <v>1</v>
      </c>
      <c r="KS3" s="105">
        <f>KR3/KR19</f>
        <v>3.7037037037037038E-3</v>
      </c>
      <c r="KT3" s="105"/>
      <c r="KU3" s="105">
        <f>KT3/KT19</f>
        <v>0</v>
      </c>
      <c r="KV3" s="105">
        <f t="shared" ref="KV3:KV14" si="13">SUM(KT3,KR3,KP3,KN3,KL3,KJ3,KH3,KF3,KD3,KB3)</f>
        <v>45</v>
      </c>
      <c r="KW3" s="105">
        <f>KV3/KV19</f>
        <v>1.8518518518518517E-2</v>
      </c>
      <c r="KX3" s="105">
        <v>66</v>
      </c>
      <c r="KY3" s="105">
        <f>KX3/KX19</f>
        <v>0.17506631299734748</v>
      </c>
      <c r="KZ3" s="105"/>
      <c r="LA3" s="105">
        <f>KZ3/KZ19</f>
        <v>0</v>
      </c>
      <c r="LB3" s="105">
        <v>20</v>
      </c>
      <c r="LC3" s="105">
        <f>LB3/LB19</f>
        <v>2.0100502512562814E-2</v>
      </c>
      <c r="LD3" s="105"/>
      <c r="LE3" s="105">
        <f>LD3/LD19</f>
        <v>0</v>
      </c>
      <c r="LF3" s="105">
        <v>33</v>
      </c>
      <c r="LG3" s="105">
        <f>LF3/LF19</f>
        <v>6.1452513966480445E-2</v>
      </c>
      <c r="LH3" s="105"/>
      <c r="LI3" s="105" t="e">
        <f>LH3/LH19</f>
        <v>#DIV/0!</v>
      </c>
      <c r="LJ3" s="105">
        <v>1</v>
      </c>
      <c r="LK3" s="105">
        <f>LJ3/LJ19</f>
        <v>5.4054054054054057E-3</v>
      </c>
      <c r="LL3" s="105">
        <v>230</v>
      </c>
      <c r="LM3" s="105">
        <f>LL3/LL19</f>
        <v>0.30831099195710454</v>
      </c>
      <c r="LN3" s="105">
        <v>24</v>
      </c>
      <c r="LO3" s="105">
        <f>LN3/LN19</f>
        <v>8.2758620689655171E-2</v>
      </c>
      <c r="LP3" s="105">
        <v>8</v>
      </c>
      <c r="LQ3" s="105">
        <f>LP3/LP19</f>
        <v>0.12307692307692308</v>
      </c>
      <c r="LR3" s="105">
        <f t="shared" ref="LR3:LR14" si="14">SUM(LP3,LN3,LL3,LJ3,LH3,LF3,LD3,LB3,KZ3,KX3)</f>
        <v>382</v>
      </c>
      <c r="LS3" s="105">
        <f>LR3/LR19</f>
        <v>0.11930043722673329</v>
      </c>
      <c r="LT3" s="105">
        <v>48</v>
      </c>
      <c r="LU3" s="105">
        <f>LT3/LT19</f>
        <v>0.34532374100719426</v>
      </c>
      <c r="LV3" s="105"/>
      <c r="LW3" s="105">
        <f>LV3/LV19</f>
        <v>0</v>
      </c>
      <c r="LX3" s="106">
        <f>LY3*LX19</f>
        <v>87.013999999999996</v>
      </c>
      <c r="LY3" s="105">
        <v>5.5599999999999997E-2</v>
      </c>
      <c r="LZ3" s="105">
        <v>2</v>
      </c>
      <c r="MA3" s="105">
        <f>LZ3/LZ19</f>
        <v>0.5</v>
      </c>
      <c r="MB3" s="105">
        <v>224</v>
      </c>
      <c r="MC3" s="105">
        <f>MB3/MB19</f>
        <v>0.20895522388059701</v>
      </c>
      <c r="MD3" s="105">
        <v>8</v>
      </c>
      <c r="ME3" s="105">
        <f>MD3/MD19</f>
        <v>0.61538461538461542</v>
      </c>
      <c r="MF3" s="105">
        <v>13</v>
      </c>
      <c r="MG3" s="105">
        <f>MF3/MF19</f>
        <v>2.8761061946902654E-2</v>
      </c>
      <c r="MH3" s="105">
        <v>411</v>
      </c>
      <c r="MI3" s="105">
        <f>MH3/MH19</f>
        <v>0.23607122343480758</v>
      </c>
      <c r="MJ3" s="105">
        <v>199</v>
      </c>
      <c r="MK3" s="105">
        <f>MJ3/MJ19</f>
        <v>0.29924812030075187</v>
      </c>
      <c r="ML3" s="105">
        <v>148</v>
      </c>
      <c r="MM3" s="105">
        <f>ML3/ML19</f>
        <v>0.31691648822269808</v>
      </c>
      <c r="MN3" s="105">
        <f t="shared" ref="MN3:MN14" si="15">SUM(ML3,MJ3,MH3,MF3,MD3,MB3,LZ3,LX3,LV3,LT3)</f>
        <v>1140.0139999999999</v>
      </c>
      <c r="MO3" s="105">
        <f>MN3/MN19</f>
        <v>0.18660581209401969</v>
      </c>
      <c r="MP3" s="105">
        <v>104</v>
      </c>
      <c r="MQ3" s="105">
        <f>MP3/MP19</f>
        <v>0.45217391304347826</v>
      </c>
      <c r="MR3" s="105">
        <v>5</v>
      </c>
      <c r="MS3" s="105">
        <f>MR3/MR19</f>
        <v>7.2463768115942032E-2</v>
      </c>
      <c r="MT3" s="106">
        <f>MU3*MT19</f>
        <v>199.99210000000002</v>
      </c>
      <c r="MU3" s="105">
        <v>0.14630000000000001</v>
      </c>
      <c r="MV3" s="105">
        <v>10</v>
      </c>
      <c r="MW3" s="105">
        <f>MV3/MV19</f>
        <v>0.29411764705882354</v>
      </c>
      <c r="MX3" s="105">
        <v>477</v>
      </c>
      <c r="MY3" s="105">
        <f>MX3/MX19</f>
        <v>0.36273764258555136</v>
      </c>
      <c r="MZ3" s="105">
        <v>8</v>
      </c>
      <c r="NA3" s="105">
        <f>MZ3/MZ19</f>
        <v>0.88888888888888884</v>
      </c>
      <c r="NB3" s="105">
        <v>14</v>
      </c>
      <c r="NC3" s="105">
        <f>NB3/NB19</f>
        <v>5.4901960784313725E-2</v>
      </c>
      <c r="ND3" s="105">
        <v>651</v>
      </c>
      <c r="NE3" s="105">
        <f>ND3/ND19</f>
        <v>0.34906166219839141</v>
      </c>
      <c r="NF3" s="105">
        <v>439</v>
      </c>
      <c r="NG3" s="105">
        <f>NF3/NF19</f>
        <v>0.41532639545884581</v>
      </c>
      <c r="NH3" s="105">
        <v>105</v>
      </c>
      <c r="NI3" s="105">
        <f>NH3/NH19</f>
        <v>0.52500000000000002</v>
      </c>
      <c r="NJ3" s="105">
        <f t="shared" ref="NJ3:NJ14" si="16">SUM(NH3,NF3,ND3,NB3,MZ3,MX3,MV3,MT3,MR3,MP3)</f>
        <v>2012.9920999999999</v>
      </c>
      <c r="NK3" s="105">
        <f>NJ3/NJ19</f>
        <v>0.31532366558354463</v>
      </c>
      <c r="NL3" s="105">
        <v>64</v>
      </c>
      <c r="NM3" s="105">
        <f>NL3/NL19</f>
        <v>0.43835616438356162</v>
      </c>
      <c r="NN3" s="105">
        <v>5</v>
      </c>
      <c r="NO3" s="105">
        <f>NN3/NN19</f>
        <v>0.10869565217391304</v>
      </c>
      <c r="NP3" s="106">
        <f>NQ3*NP19</f>
        <v>16.998999999999999</v>
      </c>
      <c r="NQ3" s="105">
        <v>0.191</v>
      </c>
      <c r="NR3" s="106">
        <f>NS3*NR19</f>
        <v>53.000999999999998</v>
      </c>
      <c r="NS3" s="105">
        <v>0.58889999999999998</v>
      </c>
      <c r="NT3" s="105">
        <v>198</v>
      </c>
      <c r="NU3" s="105">
        <f>NT3/NT19</f>
        <v>0.47255369928400953</v>
      </c>
      <c r="NV3" s="105">
        <v>10</v>
      </c>
      <c r="NW3" s="105">
        <f>NV3/NV19</f>
        <v>0.76923076923076927</v>
      </c>
      <c r="NX3" s="105">
        <v>8</v>
      </c>
      <c r="NY3" s="105">
        <f>NX3/NX19</f>
        <v>0.44444444444444442</v>
      </c>
      <c r="NZ3" s="105">
        <v>493</v>
      </c>
      <c r="OA3" s="105">
        <f>NZ3/NZ19</f>
        <v>0.39951377633711505</v>
      </c>
      <c r="OB3" s="105">
        <v>237</v>
      </c>
      <c r="OC3" s="105">
        <f>OB3/OB19</f>
        <v>0.48466257668711654</v>
      </c>
      <c r="OD3" s="105">
        <v>34</v>
      </c>
      <c r="OE3" s="105">
        <f>OD3/OD19</f>
        <v>0.54838709677419351</v>
      </c>
      <c r="OF3" s="105">
        <f t="shared" ref="OF3:OF14" si="17">SUM(OD3,OB3,NZ3,NX3,NV3,NT3,NR3,NP3,NN3,NL3)</f>
        <v>1119</v>
      </c>
      <c r="OG3" s="105">
        <f>OF3/OF19</f>
        <v>0.4315434922373656</v>
      </c>
      <c r="OH3" s="105">
        <v>40</v>
      </c>
      <c r="OI3" s="105">
        <f>OH3/OH19</f>
        <v>0.47619047619047616</v>
      </c>
      <c r="OJ3" s="105"/>
      <c r="OK3" s="105" t="e">
        <f>OJ3/OJ19</f>
        <v>#DIV/0!</v>
      </c>
      <c r="OL3" s="106">
        <f>OM3*OL19</f>
        <v>1.0002</v>
      </c>
      <c r="OM3" s="105">
        <v>0.16669999999999999</v>
      </c>
      <c r="ON3" s="106">
        <f>OO3*ON19</f>
        <v>49.999099999999999</v>
      </c>
      <c r="OO3" s="105">
        <v>0.63290000000000002</v>
      </c>
      <c r="OP3" s="106">
        <f>OQ3*OP19</f>
        <v>88.993800000000007</v>
      </c>
      <c r="OQ3" s="107">
        <v>0.60540000000000005</v>
      </c>
      <c r="OR3" s="105">
        <v>14</v>
      </c>
      <c r="OS3" s="105">
        <f>OR3/OR19</f>
        <v>1</v>
      </c>
      <c r="OT3" s="105">
        <v>1</v>
      </c>
      <c r="OU3" s="105">
        <f>OT3/OT19</f>
        <v>0.05</v>
      </c>
      <c r="OV3" s="105">
        <v>228</v>
      </c>
      <c r="OW3" s="105">
        <f>OV3/OV19</f>
        <v>0.30894308943089432</v>
      </c>
      <c r="OX3" s="105">
        <v>134</v>
      </c>
      <c r="OY3" s="105">
        <f>OX3/OX19</f>
        <v>0.48905109489051096</v>
      </c>
      <c r="OZ3" s="105"/>
      <c r="PA3" s="105" t="e">
        <f>OZ3/OZ19</f>
        <v>#DIV/0!</v>
      </c>
      <c r="PB3" s="105">
        <f t="shared" ref="PB3:PB14" si="18">SUM(OZ3,OX3,OV3,OT3,OR3,OP3,ON3,OL3,OJ3,OH3)</f>
        <v>556.99309999999991</v>
      </c>
      <c r="PC3" s="105">
        <f>PB3/PB19</f>
        <v>0.40925529455798326</v>
      </c>
      <c r="PD3" s="105">
        <v>24</v>
      </c>
      <c r="PE3" s="105">
        <f>PD3/PD19</f>
        <v>0.53333333333333333</v>
      </c>
      <c r="PF3" s="105"/>
      <c r="PG3" s="105" t="e">
        <f>PF3/PF19</f>
        <v>#DIV/0!</v>
      </c>
      <c r="PH3" s="106">
        <f>PI3*PH19</f>
        <v>0</v>
      </c>
      <c r="PI3" s="105">
        <v>0</v>
      </c>
      <c r="PJ3" s="106">
        <f>PK3*PJ19</f>
        <v>33</v>
      </c>
      <c r="PK3" s="105">
        <v>0.66</v>
      </c>
      <c r="PL3" s="106">
        <f>PM3*PL19</f>
        <v>19.0014</v>
      </c>
      <c r="PM3" s="105">
        <v>0.28789999999999999</v>
      </c>
      <c r="PN3" s="105"/>
      <c r="PO3" s="105" t="e">
        <f>PN3/PN19</f>
        <v>#DIV/0!</v>
      </c>
      <c r="PP3" s="105">
        <v>11</v>
      </c>
      <c r="PQ3" s="105">
        <f>PP3/PP19</f>
        <v>0.26829268292682928</v>
      </c>
      <c r="PR3" s="105">
        <v>96</v>
      </c>
      <c r="PS3" s="105">
        <f>PR3/PR19</f>
        <v>0.13559322033898305</v>
      </c>
      <c r="PT3" s="106">
        <f>PU3*PT19</f>
        <v>99.989099999999993</v>
      </c>
      <c r="PU3" s="105">
        <v>0.3831</v>
      </c>
      <c r="PV3" s="105"/>
      <c r="PW3" s="105" t="e">
        <f>PV3/PV19</f>
        <v>#DIV/0!</v>
      </c>
      <c r="PX3" s="105">
        <f t="shared" ref="PX3:PX14" si="19">SUM(PV3,PT3,PR3,PP3,PN3,PL3,PJ3,PH3,PF3,PD3)</f>
        <v>282.9905</v>
      </c>
      <c r="PY3" s="105">
        <f>PX3/PX19</f>
        <v>0.24208382831728212</v>
      </c>
      <c r="PZ3" s="106">
        <f>QA3*PZ19</f>
        <v>9.9987999999999992</v>
      </c>
      <c r="QA3" s="105">
        <v>0.35709999999999997</v>
      </c>
      <c r="QB3" s="105"/>
      <c r="QC3" s="105" t="e">
        <f>QB3/QB19</f>
        <v>#DIV/0!</v>
      </c>
      <c r="QD3" s="106">
        <f>QE3*QD19</f>
        <v>2</v>
      </c>
      <c r="QE3" s="105">
        <v>0.2</v>
      </c>
      <c r="QF3" s="106">
        <f>QG3*QF19</f>
        <v>26.9985</v>
      </c>
      <c r="QG3" s="105">
        <v>0.65849999999999997</v>
      </c>
      <c r="QH3" s="106">
        <f>QI3*QH19</f>
        <v>8.9984000000000002</v>
      </c>
      <c r="QI3" s="105">
        <v>0.11840000000000001</v>
      </c>
      <c r="QJ3" s="105"/>
      <c r="QK3" s="105">
        <f>QJ3/QJ19</f>
        <v>0</v>
      </c>
      <c r="QL3" s="106">
        <f>QM3*QL19</f>
        <v>2.9981999999999998</v>
      </c>
      <c r="QM3" s="107">
        <v>7.8899999999999998E-2</v>
      </c>
      <c r="QN3" s="105">
        <v>75</v>
      </c>
      <c r="QO3" s="105">
        <f>QN3/QN19</f>
        <v>6.4655172413793108E-2</v>
      </c>
      <c r="QP3" s="106">
        <f>QQ3*QP19</f>
        <v>46.157699999999998</v>
      </c>
      <c r="QQ3" s="105">
        <v>0.2903</v>
      </c>
      <c r="QR3" s="105"/>
      <c r="QS3" s="105" t="e">
        <f>QR3/QR19</f>
        <v>#DIV/0!</v>
      </c>
      <c r="QT3" s="105">
        <f t="shared" ref="QT3:QT14" si="20">SUM(QR3,QP3,QN3,QL3,QJ3,QH3,QF3,QD3,QB3,PZ3)</f>
        <v>172.1516</v>
      </c>
      <c r="QU3" s="105">
        <f>QT3/QT19</f>
        <v>0.11393790835506228</v>
      </c>
      <c r="QV3" s="106">
        <f>QW3*QV19</f>
        <v>7.0004</v>
      </c>
      <c r="QW3" s="105">
        <v>0.18920000000000001</v>
      </c>
      <c r="QX3" s="106">
        <f>QY3*QX19</f>
        <v>1</v>
      </c>
      <c r="QY3" s="105">
        <v>0.25</v>
      </c>
      <c r="QZ3" s="106">
        <f>RA3*QZ19</f>
        <v>1.9993999999999998</v>
      </c>
      <c r="RA3" s="105">
        <v>0.15379999999999999</v>
      </c>
      <c r="RB3" s="106">
        <f>RC3*RB19</f>
        <v>6</v>
      </c>
      <c r="RC3" s="105">
        <v>0.6</v>
      </c>
      <c r="RD3" s="106">
        <f>RE3*RD19</f>
        <v>7.0022000000000002</v>
      </c>
      <c r="RE3" s="107">
        <v>4.4600000000000001E-2</v>
      </c>
      <c r="RF3" s="105"/>
      <c r="RG3" s="105" t="e">
        <f>RF3/RF19</f>
        <v>#DIV/0!</v>
      </c>
      <c r="RH3" s="106">
        <f>RI3*RH19</f>
        <v>0.99960000000000004</v>
      </c>
      <c r="RI3" s="107">
        <v>2.0400000000000001E-2</v>
      </c>
      <c r="RJ3" s="106">
        <f>RJ19*RK3</f>
        <v>46.0655</v>
      </c>
      <c r="RK3" s="105">
        <v>2.47E-2</v>
      </c>
      <c r="RL3" s="106">
        <f>RL19*RM3</f>
        <v>43.990899999999996</v>
      </c>
      <c r="RM3" s="105">
        <v>0.19209999999999999</v>
      </c>
      <c r="RN3" s="105"/>
      <c r="RO3" s="105" t="e">
        <f>RN3/RN19</f>
        <v>#DIV/0!</v>
      </c>
      <c r="RP3" s="105">
        <f t="shared" ref="RP3:RP18" si="21">SUM(RN3,RL3,RJ3,RH3,RF3,RD3,RB3,QZ3,QX3,QV3)</f>
        <v>114.05799999999999</v>
      </c>
      <c r="RQ3" s="105">
        <f>RP3/RP19</f>
        <v>4.8256017426963997E-2</v>
      </c>
      <c r="RR3" s="106">
        <f>RS3*RR19</f>
        <v>0</v>
      </c>
      <c r="RS3" s="105">
        <v>0</v>
      </c>
      <c r="RT3" s="106">
        <f>RU3*RT19</f>
        <v>1</v>
      </c>
      <c r="RU3" s="105">
        <v>0.25</v>
      </c>
      <c r="RV3" s="106">
        <f>RW3*RV19</f>
        <v>6.0000999999999998</v>
      </c>
      <c r="RW3" s="105">
        <v>0.2069</v>
      </c>
      <c r="RX3" s="106">
        <f>RY3*RX19</f>
        <v>2.0000999999999998</v>
      </c>
      <c r="RY3" s="105">
        <v>0.66669999999999996</v>
      </c>
      <c r="RZ3" s="106">
        <f>SA3*RZ19</f>
        <v>9.0036000000000005</v>
      </c>
      <c r="SA3" s="107">
        <v>7.3800000000000004E-2</v>
      </c>
      <c r="SB3" s="105"/>
      <c r="SC3" s="105" t="e">
        <f>SB3/SB19</f>
        <v>#DIV/0!</v>
      </c>
      <c r="SD3" s="106">
        <f>SE3*SD19</f>
        <v>0</v>
      </c>
      <c r="SE3" s="107">
        <v>0</v>
      </c>
      <c r="SF3" s="106">
        <f>SF19*SG3</f>
        <v>19.075600000000001</v>
      </c>
      <c r="SG3" s="105">
        <v>1.03E-2</v>
      </c>
      <c r="SH3" s="106">
        <f>SH19*SI3</f>
        <v>9.9981000000000009</v>
      </c>
      <c r="SI3" s="105">
        <v>0.15870000000000001</v>
      </c>
      <c r="SJ3" s="105"/>
      <c r="SK3" s="105" t="e">
        <f>SJ3/SJ19</f>
        <v>#DIV/0!</v>
      </c>
      <c r="SL3" s="105">
        <f t="shared" ref="SL3:SL18" si="22">SUM(SJ3,SH3,SF3,SD3,SB3,RZ3,RX3,RV3,RT3,RR3)</f>
        <v>47.077500000000001</v>
      </c>
      <c r="SM3" s="105">
        <f>SL3/SL19</f>
        <v>2.2376916974900348E-2</v>
      </c>
      <c r="SN3" s="106">
        <f>SO3*SN19</f>
        <v>0</v>
      </c>
      <c r="SO3" s="105">
        <v>0</v>
      </c>
      <c r="SP3" s="106">
        <f>SQ3*SP19</f>
        <v>0</v>
      </c>
      <c r="SQ3" s="105">
        <v>0</v>
      </c>
      <c r="SR3" s="106">
        <f>SS3*SR19</f>
        <v>0</v>
      </c>
      <c r="SS3" s="105">
        <v>0</v>
      </c>
      <c r="ST3" s="106">
        <f>SU3*ST19</f>
        <v>0</v>
      </c>
      <c r="SU3" s="105">
        <v>0</v>
      </c>
      <c r="SV3" s="106">
        <f>SW3*SV19</f>
        <v>0</v>
      </c>
      <c r="SW3" s="107">
        <v>0</v>
      </c>
      <c r="SX3" s="106">
        <f>SY3*SX19</f>
        <v>0</v>
      </c>
      <c r="SY3" s="105">
        <v>0</v>
      </c>
      <c r="SZ3" s="106">
        <f>TA3*SZ19</f>
        <v>0</v>
      </c>
      <c r="TA3" s="105">
        <v>0</v>
      </c>
      <c r="TB3" s="106">
        <f>TC3*TB19</f>
        <v>10.997999999999999</v>
      </c>
      <c r="TC3" s="105">
        <v>1.2999999999999999E-2</v>
      </c>
      <c r="TD3" s="106">
        <f>TE3*TD19</f>
        <v>0</v>
      </c>
      <c r="TE3" s="105">
        <v>0</v>
      </c>
      <c r="TF3" s="106">
        <f>TG3*TF19</f>
        <v>0</v>
      </c>
      <c r="TG3" s="105">
        <v>0</v>
      </c>
      <c r="TH3" s="105">
        <f t="shared" ref="TH3:TH18" si="23">SUM(TF3,TD3,TB3,SZ3,SX3,SV3,ST3,SR3,SP3,SN3)</f>
        <v>10.997999999999999</v>
      </c>
      <c r="TI3" s="105">
        <f>TH3/TH19</f>
        <v>1.230091129418941E-2</v>
      </c>
      <c r="TJ3" s="106">
        <f>TK3*TJ19</f>
        <v>0</v>
      </c>
      <c r="TK3" s="105">
        <v>0</v>
      </c>
      <c r="TL3" s="106">
        <v>1</v>
      </c>
      <c r="TM3" s="105">
        <f>TL3/TL19</f>
        <v>0.14285714285714285</v>
      </c>
      <c r="TN3" s="106">
        <v>3</v>
      </c>
      <c r="TO3" s="105">
        <f>TN3/TN19</f>
        <v>0.13636363636363635</v>
      </c>
      <c r="TP3" s="106">
        <f>TQ3*TP19</f>
        <v>0</v>
      </c>
      <c r="TQ3" s="105">
        <v>0</v>
      </c>
      <c r="TR3" s="106">
        <v>0</v>
      </c>
      <c r="TS3" s="107">
        <v>0</v>
      </c>
      <c r="TT3" s="106">
        <f>TU3*TT19</f>
        <v>0</v>
      </c>
      <c r="TU3" s="105">
        <v>0</v>
      </c>
      <c r="TV3" s="106">
        <f>TW3*TV19</f>
        <v>0</v>
      </c>
      <c r="TW3" s="105">
        <v>0</v>
      </c>
      <c r="TX3" s="106">
        <v>3</v>
      </c>
      <c r="TY3" s="105">
        <f>TX3/TX19</f>
        <v>6.5359477124183009E-3</v>
      </c>
      <c r="TZ3" s="106">
        <v>0</v>
      </c>
      <c r="UA3" s="105">
        <f>TZ3/TZ19</f>
        <v>0</v>
      </c>
      <c r="UB3" s="106">
        <f>UC3*UB19</f>
        <v>0</v>
      </c>
      <c r="UC3" s="105">
        <v>0</v>
      </c>
      <c r="UD3" s="105">
        <f t="shared" ref="UD3:UD18" si="24">SUM(UB3,TZ3,TX3,TV3,TT3,TR3,TP3,TN3,TL3,TJ3)</f>
        <v>7</v>
      </c>
      <c r="UE3" s="105">
        <f>UD3/UD19</f>
        <v>1.4056224899598393E-2</v>
      </c>
      <c r="UF3" s="106">
        <f>UG3*UF19</f>
        <v>0</v>
      </c>
      <c r="UG3" s="105">
        <v>0</v>
      </c>
      <c r="UH3" s="106">
        <v>1</v>
      </c>
      <c r="UI3" s="105">
        <f>UH3/UH19</f>
        <v>0.14285714285714285</v>
      </c>
      <c r="UJ3" s="106">
        <v>3</v>
      </c>
      <c r="UK3" s="105">
        <f>UJ3/UJ19</f>
        <v>0.125</v>
      </c>
      <c r="UL3" s="106">
        <f>UM3*UL19</f>
        <v>0</v>
      </c>
      <c r="UM3" s="105">
        <v>0</v>
      </c>
      <c r="UN3" s="106">
        <v>0</v>
      </c>
      <c r="UO3" s="107">
        <v>0</v>
      </c>
      <c r="UP3" s="106">
        <f>UQ3*UP19</f>
        <v>0</v>
      </c>
      <c r="UQ3" s="105">
        <v>0</v>
      </c>
      <c r="UR3" s="106">
        <f>US3*UR19</f>
        <v>0</v>
      </c>
      <c r="US3" s="105">
        <v>0</v>
      </c>
      <c r="UT3" s="106">
        <v>3</v>
      </c>
      <c r="UU3" s="105">
        <f>UT3/UT19</f>
        <v>6.5359477124183009E-3</v>
      </c>
      <c r="UV3" s="106">
        <f>UW3*UV19</f>
        <v>0</v>
      </c>
      <c r="UW3" s="105">
        <v>0</v>
      </c>
      <c r="UX3" s="106">
        <f>UY3*UX19</f>
        <v>0</v>
      </c>
      <c r="UY3" s="105">
        <v>0</v>
      </c>
      <c r="UZ3" s="105">
        <f t="shared" ref="UZ3:UZ18" si="25">SUM(UX3,UV3,UT3,UR3,UP3,UN3,UL3,UJ3,UH3,UF3)</f>
        <v>7</v>
      </c>
      <c r="VA3" s="105">
        <f>UZ3/UZ19</f>
        <v>1.4084507042253521E-2</v>
      </c>
      <c r="VB3" s="106">
        <f>VC3*VB19</f>
        <v>0</v>
      </c>
      <c r="VC3" s="105">
        <v>0</v>
      </c>
      <c r="VD3" s="106">
        <v>0</v>
      </c>
      <c r="VE3" s="105" t="e">
        <f>VD3/VD19</f>
        <v>#DIV/0!</v>
      </c>
      <c r="VF3" s="106">
        <v>7</v>
      </c>
      <c r="VG3" s="105">
        <f>VF3/VF19</f>
        <v>5.1094890510948905E-2</v>
      </c>
      <c r="VH3" s="106">
        <f>VI3*VH19</f>
        <v>0</v>
      </c>
      <c r="VI3" s="105">
        <v>0</v>
      </c>
      <c r="VJ3" s="106">
        <v>0</v>
      </c>
      <c r="VK3" s="107">
        <f>VJ3/VJ19</f>
        <v>0</v>
      </c>
      <c r="VL3" s="106">
        <f>VM3*VL19</f>
        <v>0</v>
      </c>
      <c r="VM3" s="105">
        <v>0</v>
      </c>
      <c r="VN3" s="106">
        <v>0</v>
      </c>
      <c r="VO3" s="105">
        <f>VN3/VN19</f>
        <v>0</v>
      </c>
      <c r="VP3" s="106">
        <v>2</v>
      </c>
      <c r="VQ3" s="105">
        <f>VP3/VP19</f>
        <v>2.3446658851113715E-3</v>
      </c>
      <c r="VR3" s="106">
        <v>0</v>
      </c>
      <c r="VS3" s="105">
        <f>VR3/VR19</f>
        <v>0</v>
      </c>
      <c r="VT3" s="106">
        <f>VU3*VT19</f>
        <v>0</v>
      </c>
      <c r="VU3" s="105">
        <v>0</v>
      </c>
      <c r="VV3" s="105">
        <f t="shared" ref="VV3:VV18" si="26">SUM(VT3,VR3,VP3,VN3,VL3,VJ3,VH3,VF3,VD3,VB3)</f>
        <v>9</v>
      </c>
      <c r="VW3" s="105">
        <f>VV3/VV19</f>
        <v>7.3649754500818331E-3</v>
      </c>
      <c r="VX3" s="106">
        <f>VY3*VX19</f>
        <v>0</v>
      </c>
      <c r="VY3" s="105">
        <v>0</v>
      </c>
      <c r="VZ3" s="106">
        <v>0</v>
      </c>
      <c r="WA3" s="105" t="e">
        <f>VZ3/VZ19</f>
        <v>#DIV/0!</v>
      </c>
      <c r="WB3" s="106">
        <v>0</v>
      </c>
      <c r="WC3" s="105">
        <f>WB3/WB19</f>
        <v>0</v>
      </c>
      <c r="WD3" s="106">
        <f>WE3*WD19</f>
        <v>0</v>
      </c>
      <c r="WE3" s="105">
        <v>0</v>
      </c>
      <c r="WF3" s="106">
        <v>0</v>
      </c>
      <c r="WG3" s="107">
        <f>WF3/WF19</f>
        <v>0</v>
      </c>
      <c r="WH3" s="106">
        <f>WI3*WH19</f>
        <v>0</v>
      </c>
      <c r="WI3" s="105">
        <v>0</v>
      </c>
      <c r="WJ3" s="106">
        <v>0</v>
      </c>
      <c r="WK3" s="105">
        <f>WJ3/WJ19</f>
        <v>0</v>
      </c>
      <c r="WL3" s="106">
        <v>0</v>
      </c>
      <c r="WM3" s="105">
        <f>WL3/WL19</f>
        <v>0</v>
      </c>
      <c r="WN3" s="106">
        <v>0</v>
      </c>
      <c r="WO3" s="105">
        <f>WN3/WN19</f>
        <v>0</v>
      </c>
      <c r="WP3" s="106">
        <f>WQ3*WP19</f>
        <v>0</v>
      </c>
      <c r="WQ3" s="105">
        <v>0</v>
      </c>
      <c r="WR3" s="105">
        <f t="shared" ref="WR3:WR18" si="27">SUM(WP3,WN3,WL3,WJ3,WH3,WF3,WD3,WB3,VZ3,VX3)</f>
        <v>0</v>
      </c>
      <c r="WS3" s="105">
        <f>WR3/WR19</f>
        <v>0</v>
      </c>
      <c r="WT3" s="106">
        <f>WU3*WT19</f>
        <v>0</v>
      </c>
      <c r="WU3" s="105">
        <v>0</v>
      </c>
      <c r="WV3" s="106">
        <v>0</v>
      </c>
      <c r="WW3" s="105" t="e">
        <f>WV3/WV19</f>
        <v>#DIV/0!</v>
      </c>
      <c r="WX3" s="106">
        <v>4</v>
      </c>
      <c r="WY3" s="105">
        <f>WX3/WX19</f>
        <v>0.10256410256410256</v>
      </c>
      <c r="WZ3" s="106">
        <f>XA3*WZ19</f>
        <v>0</v>
      </c>
      <c r="XA3" s="105">
        <v>0</v>
      </c>
      <c r="XB3" s="106">
        <v>0</v>
      </c>
      <c r="XC3" s="107">
        <f>XB3/XB19</f>
        <v>0</v>
      </c>
      <c r="XD3" s="106">
        <f>XE3*XD19</f>
        <v>0</v>
      </c>
      <c r="XE3" s="105">
        <v>0</v>
      </c>
      <c r="XF3" s="106">
        <v>0</v>
      </c>
      <c r="XG3" s="105">
        <f>XF3/XF19</f>
        <v>0</v>
      </c>
      <c r="XH3" s="106">
        <v>2</v>
      </c>
      <c r="XI3" s="105">
        <f>XH3/XH19</f>
        <v>1.8181818181818181E-2</v>
      </c>
      <c r="XJ3" s="106">
        <v>0</v>
      </c>
      <c r="XK3" s="105">
        <f>XJ3/XJ19</f>
        <v>0</v>
      </c>
      <c r="XL3" s="106">
        <f>XM3*XL19</f>
        <v>0</v>
      </c>
      <c r="XM3" s="105">
        <v>0</v>
      </c>
      <c r="XN3" s="105">
        <f t="shared" ref="XN3:XN18" si="28">SUM(XL3,XJ3,XH3,XF3,XD3,XB3,WZ3,WX3,WV3,WT3)</f>
        <v>6</v>
      </c>
      <c r="XO3" s="105">
        <f>XN3/XN19</f>
        <v>2.7149321266968326E-2</v>
      </c>
      <c r="XP3" s="106">
        <f>XQ3*XP19</f>
        <v>0</v>
      </c>
      <c r="XQ3" s="105">
        <v>0</v>
      </c>
      <c r="XR3" s="106">
        <v>0</v>
      </c>
      <c r="XS3" s="105" t="e">
        <f>XR3/XR19</f>
        <v>#DIV/0!</v>
      </c>
      <c r="XT3" s="106">
        <v>4</v>
      </c>
      <c r="XU3" s="105">
        <f>XT3/XT19</f>
        <v>0.10256410256410256</v>
      </c>
      <c r="XV3" s="106">
        <f>XW3*XV19</f>
        <v>0</v>
      </c>
      <c r="XW3" s="105">
        <v>0</v>
      </c>
      <c r="XX3" s="106">
        <v>0</v>
      </c>
      <c r="XY3" s="107">
        <f>XX3/XX19</f>
        <v>0</v>
      </c>
      <c r="XZ3" s="106">
        <f>YA3*XZ19</f>
        <v>0</v>
      </c>
      <c r="YA3" s="105">
        <v>0</v>
      </c>
      <c r="YB3" s="106">
        <v>0</v>
      </c>
      <c r="YC3" s="105">
        <f>YB3/YB19</f>
        <v>0</v>
      </c>
      <c r="YD3" s="106">
        <v>2</v>
      </c>
      <c r="YE3" s="105">
        <f>YD3/YD19</f>
        <v>3.4542314335060447E-3</v>
      </c>
      <c r="YF3" s="106">
        <v>0</v>
      </c>
      <c r="YG3" s="105">
        <f>YF3/YF19</f>
        <v>0</v>
      </c>
      <c r="YH3" s="106">
        <f>YI3*YH19</f>
        <v>0</v>
      </c>
      <c r="YI3" s="105">
        <v>0</v>
      </c>
      <c r="YJ3" s="105">
        <f t="shared" ref="YJ3:YJ18" si="29">SUM(YH3,YF3,YD3,YB3,XZ3,XX3,XV3,XT3,XR3,XP3)</f>
        <v>6</v>
      </c>
      <c r="YK3" s="105">
        <f>YJ3/YJ19</f>
        <v>7.7720207253886009E-3</v>
      </c>
      <c r="YL3" s="106">
        <f>YM3*YL19</f>
        <v>0</v>
      </c>
      <c r="YM3" s="105">
        <v>0</v>
      </c>
      <c r="YN3" s="106">
        <v>0</v>
      </c>
      <c r="YO3" s="105" t="e">
        <f>YN3/YN19</f>
        <v>#DIV/0!</v>
      </c>
      <c r="YP3" s="106">
        <v>4</v>
      </c>
      <c r="YQ3" s="105">
        <f>YP3/YP19</f>
        <v>0.10256410256410256</v>
      </c>
      <c r="YR3" s="106">
        <f>YS3*YR19</f>
        <v>0</v>
      </c>
      <c r="YS3" s="105">
        <v>0</v>
      </c>
      <c r="YT3" s="106">
        <v>0</v>
      </c>
      <c r="YU3" s="107">
        <f>YT3/YT19</f>
        <v>0</v>
      </c>
      <c r="YV3" s="106">
        <f>YW3*YV19</f>
        <v>0</v>
      </c>
      <c r="YW3" s="105">
        <v>0</v>
      </c>
      <c r="YX3" s="106">
        <v>0</v>
      </c>
      <c r="YY3" s="105">
        <f>YX3/YX19</f>
        <v>0</v>
      </c>
      <c r="YZ3" s="106">
        <v>2</v>
      </c>
      <c r="ZA3" s="105">
        <f>YZ3/YZ19</f>
        <v>1.8214936247723133E-3</v>
      </c>
      <c r="ZB3" s="106">
        <v>0</v>
      </c>
      <c r="ZC3" s="105">
        <f>ZB3/ZB19</f>
        <v>0</v>
      </c>
      <c r="ZD3" s="106">
        <f>ZE3*ZD19</f>
        <v>0</v>
      </c>
      <c r="ZE3" s="105">
        <v>0</v>
      </c>
      <c r="ZF3" s="105">
        <f t="shared" ref="ZF3:ZF18" si="30">SUM(ZD3,ZB3,YZ3,YX3,YV3,YT3,YR3,YP3,YN3,YL3)</f>
        <v>6</v>
      </c>
      <c r="ZG3" s="105">
        <f>ZF3/ZF19</f>
        <v>4.3509789702683103E-3</v>
      </c>
      <c r="ZH3" s="106">
        <f>ZI3*ZH19</f>
        <v>0</v>
      </c>
      <c r="ZI3" s="105">
        <v>0</v>
      </c>
      <c r="ZJ3" s="106">
        <v>0</v>
      </c>
      <c r="ZK3" s="105">
        <f>ZJ3/ZJ19</f>
        <v>0</v>
      </c>
      <c r="ZL3" s="106">
        <v>0</v>
      </c>
      <c r="ZM3" s="105">
        <f>ZL3/ZL19</f>
        <v>0</v>
      </c>
      <c r="ZN3" s="106">
        <v>0</v>
      </c>
      <c r="ZO3" s="105">
        <f>ZN3/ZN19</f>
        <v>0</v>
      </c>
      <c r="ZP3" s="106">
        <v>0</v>
      </c>
      <c r="ZQ3" s="107">
        <f>ZP3/ZP19</f>
        <v>0</v>
      </c>
      <c r="ZR3" s="106">
        <f>ZS3*ZR19</f>
        <v>0</v>
      </c>
      <c r="ZS3" s="105">
        <v>0</v>
      </c>
      <c r="ZT3" s="106">
        <v>0</v>
      </c>
      <c r="ZU3" s="105">
        <f>ZT3/ZT19</f>
        <v>0</v>
      </c>
      <c r="ZV3" s="106">
        <v>0</v>
      </c>
      <c r="ZW3" s="105">
        <f>ZV3/ZV19</f>
        <v>0</v>
      </c>
      <c r="ZX3" s="106">
        <v>0</v>
      </c>
      <c r="ZY3" s="105">
        <f>ZX3/ZX19</f>
        <v>0</v>
      </c>
      <c r="ZZ3" s="106">
        <f>AAA3*ZZ19</f>
        <v>0</v>
      </c>
      <c r="AAA3" s="105">
        <v>0</v>
      </c>
      <c r="AAB3" s="105">
        <f t="shared" ref="AAB3:AAB18" si="31">SUM(ZZ3,ZX3,ZV3,ZT3,ZR3,ZP3,ZN3,ZL3,ZJ3,ZH3)</f>
        <v>0</v>
      </c>
      <c r="AAC3" s="105">
        <f>AAB3/AAB19</f>
        <v>0</v>
      </c>
      <c r="AAD3" s="106">
        <f>AAE3*AAD19</f>
        <v>0</v>
      </c>
      <c r="AAE3" s="105">
        <v>0</v>
      </c>
      <c r="AAF3" s="106">
        <v>0</v>
      </c>
      <c r="AAG3" s="105" t="e">
        <f>AAF3/AAF19</f>
        <v>#DIV/0!</v>
      </c>
      <c r="AAH3" s="106">
        <v>0</v>
      </c>
      <c r="AAI3" s="105" t="e">
        <f>AAH3/AAH19</f>
        <v>#DIV/0!</v>
      </c>
      <c r="AAJ3" s="106">
        <v>0</v>
      </c>
      <c r="AAK3" s="105" t="e">
        <f>AAJ3/AAJ19</f>
        <v>#DIV/0!</v>
      </c>
      <c r="AAL3" s="106">
        <v>0</v>
      </c>
      <c r="AAM3" s="107">
        <f>AAL3/AAL19</f>
        <v>0</v>
      </c>
      <c r="AAN3" s="106">
        <f>AAO3*AAN19</f>
        <v>0</v>
      </c>
      <c r="AAO3" s="105">
        <v>0</v>
      </c>
      <c r="AAP3" s="106">
        <v>0</v>
      </c>
      <c r="AAQ3" s="105">
        <f>AAP3/AAP19</f>
        <v>0</v>
      </c>
      <c r="AAR3" s="106">
        <v>0</v>
      </c>
      <c r="AAS3" s="105">
        <f>AAR3/AAR19</f>
        <v>0</v>
      </c>
      <c r="AAT3" s="106">
        <v>0</v>
      </c>
      <c r="AAU3" s="105">
        <f>AAT3/AAT19</f>
        <v>0</v>
      </c>
      <c r="AAV3" s="106">
        <f>AAW3*AAV19</f>
        <v>0</v>
      </c>
      <c r="AAW3" s="105">
        <v>0</v>
      </c>
      <c r="AAX3" s="105">
        <f t="shared" ref="AAX3:AAX18" si="32">SUM(AAV3,AAT3,AAR3,AAP3,AAN3,AAL3,AAJ3,AAH3,AAF3,AAD3)</f>
        <v>0</v>
      </c>
      <c r="AAY3" s="105">
        <f>AAX3/AAX19</f>
        <v>0</v>
      </c>
      <c r="AAZ3" s="106">
        <f>ABA3*AAZ19</f>
        <v>0</v>
      </c>
      <c r="ABA3" s="105">
        <v>0</v>
      </c>
      <c r="ABB3" s="106">
        <v>0</v>
      </c>
      <c r="ABC3" s="105" t="e">
        <f>ABB3/ABB19</f>
        <v>#DIV/0!</v>
      </c>
      <c r="ABD3" s="106">
        <v>0</v>
      </c>
      <c r="ABE3" s="105" t="e">
        <f>ABD3/ABD19</f>
        <v>#DIV/0!</v>
      </c>
      <c r="ABF3" s="106">
        <v>0</v>
      </c>
      <c r="ABG3" s="105" t="e">
        <f>ABF3/ABF19</f>
        <v>#DIV/0!</v>
      </c>
      <c r="ABH3" s="106">
        <v>0</v>
      </c>
      <c r="ABI3" s="107">
        <f>ABH3/ABH19</f>
        <v>0</v>
      </c>
      <c r="ABJ3" s="106">
        <f>ABK3*ABJ19</f>
        <v>0</v>
      </c>
      <c r="ABK3" s="105">
        <v>0</v>
      </c>
      <c r="ABL3" s="106">
        <v>0</v>
      </c>
      <c r="ABM3" s="105">
        <f>ABL3/ABL19</f>
        <v>0</v>
      </c>
      <c r="ABN3" s="106">
        <v>0</v>
      </c>
      <c r="ABO3" s="105">
        <f>ABN3/ABN19</f>
        <v>0</v>
      </c>
      <c r="ABP3" s="106">
        <v>0</v>
      </c>
      <c r="ABQ3" s="105" t="e">
        <f>ABP3/ABP19</f>
        <v>#DIV/0!</v>
      </c>
      <c r="ABR3" s="106">
        <f>ABS3*ABR19</f>
        <v>0</v>
      </c>
      <c r="ABS3" s="105">
        <v>0</v>
      </c>
      <c r="ABT3" s="105">
        <f t="shared" ref="ABT3:ABT18" si="33">SUM(ABR3,ABP3,ABN3,ABL3,ABJ3,ABH3,ABF3,ABD3,ABB3,AAZ3)</f>
        <v>0</v>
      </c>
      <c r="ABU3" s="105">
        <f>ABT3/ABT19</f>
        <v>0</v>
      </c>
      <c r="ABV3" s="106">
        <f>ABW3*ABV19</f>
        <v>0</v>
      </c>
      <c r="ABW3" s="105">
        <v>0</v>
      </c>
      <c r="ABX3" s="106">
        <v>0</v>
      </c>
      <c r="ABY3" s="105" t="e">
        <f>ABX3/ABX19</f>
        <v>#DIV/0!</v>
      </c>
      <c r="ABZ3" s="106">
        <v>0</v>
      </c>
      <c r="ACA3" s="105" t="e">
        <f>ABZ3/ABZ19</f>
        <v>#DIV/0!</v>
      </c>
      <c r="ACB3" s="106">
        <v>0</v>
      </c>
      <c r="ACC3" s="105">
        <f>ACB3/ACB19</f>
        <v>0</v>
      </c>
      <c r="ACD3" s="106">
        <v>0</v>
      </c>
      <c r="ACE3" s="107">
        <f>ACD3/ACD19</f>
        <v>0</v>
      </c>
      <c r="ACF3" s="106">
        <f>ACG3*ACF19</f>
        <v>0</v>
      </c>
      <c r="ACG3" s="105">
        <v>0</v>
      </c>
      <c r="ACH3" s="106">
        <v>0</v>
      </c>
      <c r="ACI3" s="105">
        <f>ACH3/ACH19</f>
        <v>0</v>
      </c>
      <c r="ACJ3" s="106">
        <v>0</v>
      </c>
      <c r="ACK3" s="105">
        <f>ACJ3/ACJ19</f>
        <v>0</v>
      </c>
      <c r="ACL3" s="106">
        <v>0</v>
      </c>
      <c r="ACM3" s="105">
        <f>ACL3/ACL19</f>
        <v>0</v>
      </c>
      <c r="ACN3" s="106">
        <f>ACO3*ACN19</f>
        <v>0</v>
      </c>
      <c r="ACO3" s="105">
        <v>0</v>
      </c>
      <c r="ACP3" s="105">
        <f t="shared" ref="ACP3:ACP18" si="34">SUM(ACN3,ACL3,ACJ3,ACH3,ACF3,ACD3,ACB3,ABZ3,ABX3,ABV3)</f>
        <v>0</v>
      </c>
      <c r="ACQ3" s="105">
        <f>ACP3/ACP19</f>
        <v>0</v>
      </c>
      <c r="ACR3" s="106">
        <f>ACS3*ACR19</f>
        <v>0</v>
      </c>
      <c r="ACS3" s="105">
        <v>0</v>
      </c>
      <c r="ACT3" s="106">
        <v>0</v>
      </c>
      <c r="ACU3" s="105" t="e">
        <f>ACT3/ACT19</f>
        <v>#DIV/0!</v>
      </c>
      <c r="ACV3" s="106">
        <v>0</v>
      </c>
      <c r="ACW3" s="105" t="e">
        <f>ACV3/ACV19</f>
        <v>#DIV/0!</v>
      </c>
      <c r="ACX3" s="106">
        <v>0</v>
      </c>
      <c r="ACY3" s="105">
        <f>ACX3/ACX19</f>
        <v>0</v>
      </c>
      <c r="ACZ3" s="106">
        <v>0</v>
      </c>
      <c r="ADA3" s="107">
        <f>ACZ3/ACZ19</f>
        <v>0</v>
      </c>
      <c r="ADB3" s="106">
        <f>ADC3*ADB19</f>
        <v>0</v>
      </c>
      <c r="ADC3" s="105">
        <v>0</v>
      </c>
      <c r="ADD3" s="106">
        <v>0</v>
      </c>
      <c r="ADE3" s="105" t="e">
        <f>ADD3/ADD19</f>
        <v>#DIV/0!</v>
      </c>
      <c r="ADF3" s="106">
        <v>0</v>
      </c>
      <c r="ADG3" s="105">
        <f>ADF3/ADF19</f>
        <v>0</v>
      </c>
      <c r="ADH3" s="106">
        <v>0</v>
      </c>
      <c r="ADI3" s="105" t="e">
        <f>ADH3/ADH19</f>
        <v>#DIV/0!</v>
      </c>
      <c r="ADJ3" s="106">
        <f>ADK3*ADJ19</f>
        <v>0</v>
      </c>
      <c r="ADK3" s="105">
        <v>0</v>
      </c>
      <c r="ADL3" s="105">
        <f t="shared" ref="ADL3:ADL18" si="35">SUM(ADJ3,ADH3,ADF3,ADD3,ADB3,ACZ3,ACX3,ACV3,ACT3,ACR3)</f>
        <v>0</v>
      </c>
      <c r="ADM3" s="105">
        <f>ADL3/ADL19</f>
        <v>0</v>
      </c>
      <c r="ADN3" s="106">
        <f>ADO3*ADN19</f>
        <v>0</v>
      </c>
      <c r="ADO3" s="105">
        <v>0</v>
      </c>
      <c r="ADP3" s="106">
        <v>0</v>
      </c>
      <c r="ADQ3" s="105" t="e">
        <f>ADP3/ADP19</f>
        <v>#DIV/0!</v>
      </c>
      <c r="ADR3" s="106">
        <v>0</v>
      </c>
      <c r="ADS3" s="105" t="e">
        <f>ADR3/ADR19</f>
        <v>#DIV/0!</v>
      </c>
      <c r="ADT3" s="106">
        <v>0</v>
      </c>
      <c r="ADU3" s="105">
        <f>ADT3/ADT19</f>
        <v>0</v>
      </c>
      <c r="ADV3" s="106">
        <v>0</v>
      </c>
      <c r="ADW3" s="107">
        <f>ADV3/ADV19</f>
        <v>0</v>
      </c>
      <c r="ADX3" s="106">
        <f>ADY3*ADX19</f>
        <v>0</v>
      </c>
      <c r="ADY3" s="105">
        <v>0</v>
      </c>
      <c r="ADZ3" s="106">
        <v>0</v>
      </c>
      <c r="AEA3" s="105" t="e">
        <f>ADZ3/ADZ19</f>
        <v>#DIV/0!</v>
      </c>
      <c r="AEB3" s="106">
        <v>0</v>
      </c>
      <c r="AEC3" s="105">
        <f>AEB3/AEB19</f>
        <v>0</v>
      </c>
      <c r="AED3" s="106">
        <v>0</v>
      </c>
      <c r="AEE3" s="105">
        <f>AED3/AED19</f>
        <v>0</v>
      </c>
      <c r="AEF3" s="106">
        <f>AEG3*AEF19</f>
        <v>0</v>
      </c>
      <c r="AEG3" s="105">
        <v>0</v>
      </c>
      <c r="AEH3" s="105">
        <f t="shared" ref="AEH3:AEH18" si="36">SUM(AEF3,AED3,AEB3,ADZ3,ADX3,ADV3,ADT3,ADR3,ADP3,ADN3)</f>
        <v>0</v>
      </c>
      <c r="AEI3" s="105">
        <f>AEH3/AEH19</f>
        <v>0</v>
      </c>
      <c r="AEJ3" s="106">
        <f>AEK3*AEJ19</f>
        <v>0</v>
      </c>
      <c r="AEK3" s="105">
        <v>0</v>
      </c>
      <c r="AEL3" s="106">
        <v>0</v>
      </c>
      <c r="AEM3" s="105">
        <f>AEL3/AEL19</f>
        <v>0</v>
      </c>
      <c r="AEN3" s="106">
        <v>0</v>
      </c>
      <c r="AEO3" s="105" t="e">
        <f>AEN3/AEN19</f>
        <v>#DIV/0!</v>
      </c>
      <c r="AEP3" s="106">
        <v>0</v>
      </c>
      <c r="AEQ3" s="105" t="e">
        <f>AEP3/AEP19</f>
        <v>#DIV/0!</v>
      </c>
      <c r="AER3" s="106">
        <v>0</v>
      </c>
      <c r="AES3" s="107" t="e">
        <f>AER3/AER19</f>
        <v>#DIV/0!</v>
      </c>
      <c r="AET3" s="106">
        <f>AEU3*AET19</f>
        <v>0</v>
      </c>
      <c r="AEU3" s="105">
        <v>0</v>
      </c>
      <c r="AEV3" s="106">
        <v>0</v>
      </c>
      <c r="AEW3" s="105">
        <f>AEV3/AEV19</f>
        <v>0</v>
      </c>
      <c r="AEX3" s="106">
        <v>0</v>
      </c>
      <c r="AEY3" s="105">
        <f>AEX3/AEX19</f>
        <v>0</v>
      </c>
      <c r="AEZ3" s="106">
        <v>0</v>
      </c>
      <c r="AFA3" s="105">
        <f>AEZ3/AEZ19</f>
        <v>0</v>
      </c>
      <c r="AFB3" s="106">
        <f>AFC3*AFB19</f>
        <v>0</v>
      </c>
      <c r="AFC3" s="105">
        <v>0</v>
      </c>
      <c r="AFD3" s="105">
        <f t="shared" ref="AFD3:AFD18" si="37">SUM(AFB3,AEZ3,AEX3,AEV3,AET3,AER3,AEP3,AEN3,AEL3,AEJ3)</f>
        <v>0</v>
      </c>
      <c r="AFE3" s="105">
        <f>AFD3/AFD19</f>
        <v>0</v>
      </c>
      <c r="AFF3" s="106">
        <f>AFG3*AFF19</f>
        <v>0</v>
      </c>
      <c r="AFG3" s="105">
        <v>0</v>
      </c>
      <c r="AFH3" s="106">
        <v>0</v>
      </c>
      <c r="AFI3" s="105" t="e">
        <f>AFH3/AFH19</f>
        <v>#DIV/0!</v>
      </c>
      <c r="AFJ3" s="106">
        <v>0</v>
      </c>
      <c r="AFK3" s="105" t="e">
        <f>AFJ3/AFJ19</f>
        <v>#DIV/0!</v>
      </c>
      <c r="AFL3" s="106">
        <v>0</v>
      </c>
      <c r="AFM3" s="105" t="e">
        <f>AFL3/AFL19</f>
        <v>#DIV/0!</v>
      </c>
      <c r="AFN3" s="106">
        <v>0</v>
      </c>
      <c r="AFO3" s="107" t="e">
        <f>AFN3/AFN19</f>
        <v>#DIV/0!</v>
      </c>
      <c r="AFP3" s="106">
        <f>AFQ3*AFP19</f>
        <v>0</v>
      </c>
      <c r="AFQ3" s="105">
        <v>0</v>
      </c>
      <c r="AFR3" s="106">
        <v>0</v>
      </c>
      <c r="AFS3" s="105" t="e">
        <f>AFR3/AFR19</f>
        <v>#DIV/0!</v>
      </c>
      <c r="AFT3" s="106">
        <v>0</v>
      </c>
      <c r="AFU3" s="105">
        <f>AFT3/AFT19</f>
        <v>0</v>
      </c>
      <c r="AFV3" s="106">
        <v>0</v>
      </c>
      <c r="AFW3" s="105" t="e">
        <f>AFV3/AFV19</f>
        <v>#DIV/0!</v>
      </c>
      <c r="AFX3" s="106">
        <f>AFY3*AFX19</f>
        <v>0</v>
      </c>
      <c r="AFY3" s="105">
        <v>0</v>
      </c>
      <c r="AFZ3" s="105">
        <f t="shared" ref="AFZ3:AFZ18" si="38">SUM(AFX3,AFV3,AFT3,AFR3,AFP3,AFN3,AFL3,AFJ3,AFH3,AFF3)</f>
        <v>0</v>
      </c>
      <c r="AGA3" s="105">
        <f>AFZ3/AFZ19</f>
        <v>0</v>
      </c>
    </row>
    <row r="4" spans="1:859">
      <c r="A4" t="s">
        <v>196</v>
      </c>
      <c r="B4" s="105"/>
      <c r="C4" s="105">
        <f>B4/B19</f>
        <v>0</v>
      </c>
      <c r="D4" s="105"/>
      <c r="E4" s="105">
        <f>D4/D19</f>
        <v>0</v>
      </c>
      <c r="F4" s="105"/>
      <c r="G4" s="105">
        <f>F4/F19</f>
        <v>0</v>
      </c>
      <c r="H4" s="105"/>
      <c r="I4" s="105">
        <f>H4/H19</f>
        <v>0</v>
      </c>
      <c r="J4" s="105"/>
      <c r="K4" s="105">
        <f>J4/J19</f>
        <v>0</v>
      </c>
      <c r="L4" s="105"/>
      <c r="M4" s="105">
        <f>L4/L19</f>
        <v>0</v>
      </c>
      <c r="N4" s="105"/>
      <c r="O4" s="105">
        <f>N4/N19</f>
        <v>0</v>
      </c>
      <c r="P4" s="105"/>
      <c r="Q4" s="105">
        <f>P4/P19</f>
        <v>0</v>
      </c>
      <c r="R4" s="105"/>
      <c r="S4" s="105">
        <f>R4/R19</f>
        <v>0</v>
      </c>
      <c r="T4" s="105"/>
      <c r="U4" s="105">
        <f>T4/T19</f>
        <v>0</v>
      </c>
      <c r="V4" s="105">
        <f t="shared" si="0"/>
        <v>0</v>
      </c>
      <c r="W4" s="105">
        <f>V4/V19</f>
        <v>0</v>
      </c>
      <c r="X4" s="105"/>
      <c r="Y4" s="105">
        <f>X4/X19</f>
        <v>0</v>
      </c>
      <c r="Z4" s="105"/>
      <c r="AA4" s="105">
        <f>Z4/Z19</f>
        <v>0</v>
      </c>
      <c r="AB4" s="105"/>
      <c r="AC4" s="105">
        <f>AB4/AB19</f>
        <v>0</v>
      </c>
      <c r="AD4" s="105"/>
      <c r="AE4" s="105">
        <f>AD4/AD19</f>
        <v>0</v>
      </c>
      <c r="AF4" s="105"/>
      <c r="AG4" s="105">
        <f>AF4/AF19</f>
        <v>0</v>
      </c>
      <c r="AH4" s="105"/>
      <c r="AI4" s="105">
        <f>AH4/AH19</f>
        <v>0</v>
      </c>
      <c r="AJ4" s="105"/>
      <c r="AK4" s="105">
        <f>AJ4/AJ19</f>
        <v>0</v>
      </c>
      <c r="AL4" s="105"/>
      <c r="AM4" s="105">
        <f>AL4/AL19</f>
        <v>0</v>
      </c>
      <c r="AN4" s="105"/>
      <c r="AO4" s="105">
        <f>AN4/AN19</f>
        <v>0</v>
      </c>
      <c r="AP4" s="105"/>
      <c r="AQ4" s="105">
        <f>AP4/AP19</f>
        <v>0</v>
      </c>
      <c r="AR4" s="105">
        <f t="shared" si="1"/>
        <v>0</v>
      </c>
      <c r="AS4" s="105">
        <f>AR4/AR19</f>
        <v>0</v>
      </c>
      <c r="AT4" s="105"/>
      <c r="AU4" s="105">
        <f>AT4/AT19</f>
        <v>0</v>
      </c>
      <c r="AV4" s="105"/>
      <c r="AW4" s="105">
        <f>AV4/AV19</f>
        <v>0</v>
      </c>
      <c r="AX4" s="105"/>
      <c r="AY4" s="105">
        <f>AX4/AX19</f>
        <v>0</v>
      </c>
      <c r="AZ4" s="105"/>
      <c r="BA4" s="105">
        <f>AZ4/AZ19</f>
        <v>0</v>
      </c>
      <c r="BB4" s="105"/>
      <c r="BC4" s="105">
        <f>BB4/BB19</f>
        <v>0</v>
      </c>
      <c r="BD4" s="105"/>
      <c r="BE4" s="105">
        <f>BD4/BD19</f>
        <v>0</v>
      </c>
      <c r="BF4" s="105"/>
      <c r="BG4" s="105">
        <f>BF4/BF19</f>
        <v>0</v>
      </c>
      <c r="BH4" s="105"/>
      <c r="BI4" s="105">
        <f>BH4/BH19</f>
        <v>0</v>
      </c>
      <c r="BJ4" s="105"/>
      <c r="BK4" s="105">
        <f>BJ4/BJ19</f>
        <v>0</v>
      </c>
      <c r="BL4" s="105"/>
      <c r="BM4" s="105">
        <f>BL4/BL19</f>
        <v>0</v>
      </c>
      <c r="BN4" s="105">
        <f t="shared" si="2"/>
        <v>0</v>
      </c>
      <c r="BO4" s="105">
        <f>BN4/BN19</f>
        <v>0</v>
      </c>
      <c r="BP4" s="105"/>
      <c r="BQ4" s="105">
        <f>BP4/BP19</f>
        <v>0</v>
      </c>
      <c r="BR4" s="105"/>
      <c r="BS4" s="105">
        <f>BR4/BR19</f>
        <v>0</v>
      </c>
      <c r="BT4" s="105"/>
      <c r="BU4" s="105">
        <f>BT4/BT19</f>
        <v>0</v>
      </c>
      <c r="BV4" s="105"/>
      <c r="BW4" s="105">
        <f>BV4/BV19</f>
        <v>0</v>
      </c>
      <c r="BX4" s="105"/>
      <c r="BY4" s="105">
        <f>BX4/BX19</f>
        <v>0</v>
      </c>
      <c r="BZ4" s="105"/>
      <c r="CA4" s="105" t="e">
        <f>BZ4/BZ19</f>
        <v>#DIV/0!</v>
      </c>
      <c r="CB4" s="105"/>
      <c r="CC4" s="105">
        <f>CB4/CB19</f>
        <v>0</v>
      </c>
      <c r="CD4" s="105"/>
      <c r="CE4" s="105">
        <f>CD4/CD19</f>
        <v>0</v>
      </c>
      <c r="CF4" s="105"/>
      <c r="CG4" s="105">
        <f>CF4/CF19</f>
        <v>0</v>
      </c>
      <c r="CH4" s="105"/>
      <c r="CI4" s="105">
        <f>CH4/CH19</f>
        <v>0</v>
      </c>
      <c r="CJ4" s="105">
        <f t="shared" si="3"/>
        <v>0</v>
      </c>
      <c r="CK4" s="105">
        <f>CJ4/CJ19</f>
        <v>0</v>
      </c>
      <c r="CL4" s="105"/>
      <c r="CM4" s="105">
        <f>CL4/CL19</f>
        <v>0</v>
      </c>
      <c r="CN4" s="105"/>
      <c r="CO4" s="105">
        <f>CN4/CN19</f>
        <v>0</v>
      </c>
      <c r="CP4" s="105"/>
      <c r="CQ4" s="105">
        <f>CP4/CP19</f>
        <v>0</v>
      </c>
      <c r="CR4" s="105"/>
      <c r="CS4" s="105">
        <f>CR4/CR19</f>
        <v>0</v>
      </c>
      <c r="CT4" s="105"/>
      <c r="CU4" s="105">
        <f>CT4/CT19</f>
        <v>0</v>
      </c>
      <c r="CV4" s="105"/>
      <c r="CW4" s="105" t="e">
        <f>CV4/CV19</f>
        <v>#DIV/0!</v>
      </c>
      <c r="CX4" s="105"/>
      <c r="CY4" s="105">
        <f>CX4/CX19</f>
        <v>0</v>
      </c>
      <c r="CZ4" s="105"/>
      <c r="DA4" s="105">
        <f>CZ4/CZ19</f>
        <v>0</v>
      </c>
      <c r="DB4" s="105"/>
      <c r="DC4" s="105">
        <f>DB4/DB19</f>
        <v>0</v>
      </c>
      <c r="DD4" s="105"/>
      <c r="DE4" s="105">
        <f>DD4/DD19</f>
        <v>0</v>
      </c>
      <c r="DF4" s="105">
        <f t="shared" si="4"/>
        <v>0</v>
      </c>
      <c r="DG4" s="105">
        <f>DF4/DF19</f>
        <v>0</v>
      </c>
      <c r="DH4" s="105"/>
      <c r="DI4" s="105">
        <f>DH4/DH19</f>
        <v>0</v>
      </c>
      <c r="DJ4" s="105"/>
      <c r="DK4" s="105">
        <f>DJ4/DJ19</f>
        <v>0</v>
      </c>
      <c r="DL4" s="105"/>
      <c r="DM4" s="105">
        <f>DL4/DL19</f>
        <v>0</v>
      </c>
      <c r="DN4" s="105"/>
      <c r="DO4" s="105">
        <f>DN4/DN19</f>
        <v>0</v>
      </c>
      <c r="DP4" s="105"/>
      <c r="DQ4" s="105">
        <f>DP4/DP19</f>
        <v>0</v>
      </c>
      <c r="DR4" s="105"/>
      <c r="DS4" s="105" t="e">
        <f>DR4/DR19</f>
        <v>#DIV/0!</v>
      </c>
      <c r="DT4" s="105"/>
      <c r="DU4" s="105">
        <f>DT4/DT19</f>
        <v>0</v>
      </c>
      <c r="DV4" s="105"/>
      <c r="DW4" s="105">
        <f>DV4/DV19</f>
        <v>0</v>
      </c>
      <c r="DX4" s="105"/>
      <c r="DY4" s="105">
        <f>DX4/DX19</f>
        <v>0</v>
      </c>
      <c r="DZ4" s="105"/>
      <c r="EA4" s="105">
        <f>DZ4/DZ19</f>
        <v>0</v>
      </c>
      <c r="EB4" s="105">
        <f t="shared" si="5"/>
        <v>0</v>
      </c>
      <c r="EC4" s="105">
        <f>EB4/EB19</f>
        <v>0</v>
      </c>
      <c r="ED4" s="105"/>
      <c r="EE4" s="105">
        <f>ED4/ED19</f>
        <v>0</v>
      </c>
      <c r="EF4" s="105"/>
      <c r="EG4" s="105">
        <f>EF4/EF19</f>
        <v>0</v>
      </c>
      <c r="EH4" s="105"/>
      <c r="EI4" s="105">
        <f>EH4/EH19</f>
        <v>0</v>
      </c>
      <c r="EJ4" s="105"/>
      <c r="EK4" s="105">
        <f>EJ4/EJ19</f>
        <v>0</v>
      </c>
      <c r="EL4" s="105"/>
      <c r="EM4" s="105">
        <f>EL4/EL19</f>
        <v>0</v>
      </c>
      <c r="EN4" s="105"/>
      <c r="EO4" s="105">
        <f>EN4/EN19</f>
        <v>0</v>
      </c>
      <c r="EP4" s="105"/>
      <c r="EQ4" s="105">
        <f>EP4/EP19</f>
        <v>0</v>
      </c>
      <c r="ER4" s="105"/>
      <c r="ES4" s="105">
        <f>ER4/ER19</f>
        <v>0</v>
      </c>
      <c r="ET4" s="105"/>
      <c r="EU4" s="105">
        <f>ET4/ET19</f>
        <v>0</v>
      </c>
      <c r="EV4" s="105"/>
      <c r="EW4" s="105">
        <f>EV4/EV19</f>
        <v>0</v>
      </c>
      <c r="EX4" s="105">
        <f t="shared" si="6"/>
        <v>0</v>
      </c>
      <c r="EY4" s="105">
        <f>EX4/EX19</f>
        <v>0</v>
      </c>
      <c r="EZ4" s="105"/>
      <c r="FA4" s="105">
        <f>EZ4/EZ19</f>
        <v>0</v>
      </c>
      <c r="FB4" s="105"/>
      <c r="FC4" s="105">
        <f>FB4/FB19</f>
        <v>0</v>
      </c>
      <c r="FD4" s="105"/>
      <c r="FE4" s="105">
        <f>FD4/FD19</f>
        <v>0</v>
      </c>
      <c r="FF4" s="105"/>
      <c r="FG4" s="105">
        <f>FF4/FF19</f>
        <v>0</v>
      </c>
      <c r="FH4" s="105"/>
      <c r="FI4" s="105">
        <f>FH4/FH19</f>
        <v>0</v>
      </c>
      <c r="FJ4" s="105"/>
      <c r="FK4" s="105" t="e">
        <f>FJ4/FJ19</f>
        <v>#DIV/0!</v>
      </c>
      <c r="FL4" s="105"/>
      <c r="FM4" s="105">
        <f>FL4/FL19</f>
        <v>0</v>
      </c>
      <c r="FN4" s="105"/>
      <c r="FO4" s="105">
        <f>FN4/FN19</f>
        <v>0</v>
      </c>
      <c r="FP4" s="105"/>
      <c r="FQ4" s="105">
        <f>FP4/FP19</f>
        <v>0</v>
      </c>
      <c r="FR4" s="105"/>
      <c r="FS4" s="105">
        <f>FR4/FR19</f>
        <v>0</v>
      </c>
      <c r="FT4" s="105">
        <f t="shared" si="7"/>
        <v>0</v>
      </c>
      <c r="FU4" s="105">
        <f>FT4/FT19</f>
        <v>0</v>
      </c>
      <c r="FV4" s="105"/>
      <c r="FW4" s="105">
        <f>FV4/FV19</f>
        <v>0</v>
      </c>
      <c r="FX4" s="105"/>
      <c r="FY4" s="105">
        <f>FX4/FX19</f>
        <v>0</v>
      </c>
      <c r="FZ4" s="105"/>
      <c r="GA4" s="105">
        <f>FZ4/FZ19</f>
        <v>0</v>
      </c>
      <c r="GB4" s="105"/>
      <c r="GC4" s="105">
        <f>GB4/GB19</f>
        <v>0</v>
      </c>
      <c r="GD4" s="105"/>
      <c r="GE4" s="105">
        <f>GD4/GD19</f>
        <v>0</v>
      </c>
      <c r="GF4" s="105"/>
      <c r="GG4" s="105">
        <f>GF4/GF19</f>
        <v>0</v>
      </c>
      <c r="GH4" s="105"/>
      <c r="GI4" s="105">
        <f>GH4/GH19</f>
        <v>0</v>
      </c>
      <c r="GJ4" s="105"/>
      <c r="GK4" s="105">
        <f>GJ4/GJ19</f>
        <v>0</v>
      </c>
      <c r="GL4" s="105"/>
      <c r="GM4" s="105">
        <f>GL4/GL19</f>
        <v>0</v>
      </c>
      <c r="GN4" s="105"/>
      <c r="GO4" s="105">
        <f>GN4/GN19</f>
        <v>0</v>
      </c>
      <c r="GP4" s="105">
        <f t="shared" si="8"/>
        <v>0</v>
      </c>
      <c r="GQ4" s="105">
        <f>GP4/GP19</f>
        <v>0</v>
      </c>
      <c r="GR4" s="105"/>
      <c r="GS4" s="105">
        <f>GR4/GR19</f>
        <v>0</v>
      </c>
      <c r="GT4" s="105"/>
      <c r="GU4" s="105">
        <f>GT4/GT19</f>
        <v>0</v>
      </c>
      <c r="GV4" s="105"/>
      <c r="GW4" s="105">
        <f>GV4/GV19</f>
        <v>0</v>
      </c>
      <c r="GX4" s="105"/>
      <c r="GY4" s="105">
        <f>GX4/GX19</f>
        <v>0</v>
      </c>
      <c r="GZ4" s="105">
        <v>1</v>
      </c>
      <c r="HA4" s="105">
        <f>GZ4/GZ19</f>
        <v>7.8186082877247849E-4</v>
      </c>
      <c r="HB4" s="105"/>
      <c r="HC4" s="105">
        <f>HB4/HB19</f>
        <v>0</v>
      </c>
      <c r="HD4" s="105"/>
      <c r="HE4" s="105">
        <f>HD4/HD19</f>
        <v>0</v>
      </c>
      <c r="HF4" s="105"/>
      <c r="HG4" s="105">
        <f>HF4/HF19</f>
        <v>0</v>
      </c>
      <c r="HH4" s="105"/>
      <c r="HI4" s="105">
        <f>HH4/HH19</f>
        <v>0</v>
      </c>
      <c r="HJ4" s="105"/>
      <c r="HK4" s="105">
        <f>HJ4/HJ19</f>
        <v>0</v>
      </c>
      <c r="HL4" s="105">
        <f t="shared" si="9"/>
        <v>1</v>
      </c>
      <c r="HM4" s="105">
        <f>HL4/HL19</f>
        <v>1.1507479861910241E-4</v>
      </c>
      <c r="HN4" s="105"/>
      <c r="HO4" s="105">
        <f>HN4/HN19</f>
        <v>0</v>
      </c>
      <c r="HP4" s="105"/>
      <c r="HQ4" s="105">
        <f>HP4/HP19</f>
        <v>0</v>
      </c>
      <c r="HR4" s="105">
        <v>6</v>
      </c>
      <c r="HS4" s="105">
        <f>HR4/HR19</f>
        <v>1.4869888475836431E-3</v>
      </c>
      <c r="HT4" s="105"/>
      <c r="HU4" s="105">
        <f>HT4/HT19</f>
        <v>0</v>
      </c>
      <c r="HV4" s="105"/>
      <c r="HW4" s="105">
        <f>HV4/HV19</f>
        <v>0</v>
      </c>
      <c r="HX4" s="105"/>
      <c r="HY4" s="105" t="e">
        <f>HX4/HX19</f>
        <v>#DIV/0!</v>
      </c>
      <c r="HZ4" s="105"/>
      <c r="IA4" s="105">
        <f>HZ4/HZ19</f>
        <v>0</v>
      </c>
      <c r="IB4" s="105">
        <v>1</v>
      </c>
      <c r="IC4" s="105">
        <f>IB4/IB19</f>
        <v>7.0721357850070724E-4</v>
      </c>
      <c r="ID4" s="105"/>
      <c r="IE4" s="105">
        <f>ID4/ID19</f>
        <v>0</v>
      </c>
      <c r="IF4" s="105"/>
      <c r="IG4" s="105">
        <f>IF4/IF19</f>
        <v>0</v>
      </c>
      <c r="IH4" s="105">
        <f t="shared" si="10"/>
        <v>7</v>
      </c>
      <c r="II4" s="105">
        <f>IH4/IH19</f>
        <v>5.9241706161137445E-4</v>
      </c>
      <c r="IJ4" s="105">
        <v>5</v>
      </c>
      <c r="IK4" s="105">
        <f>IJ4/IJ19</f>
        <v>1.2919896640826873E-2</v>
      </c>
      <c r="IL4" s="105"/>
      <c r="IM4" s="105">
        <f>IL4/IL19</f>
        <v>0</v>
      </c>
      <c r="IN4" s="105">
        <v>9</v>
      </c>
      <c r="IO4" s="105">
        <f>IN4/IN19</f>
        <v>6.4516129032258064E-3</v>
      </c>
      <c r="IP4" s="105"/>
      <c r="IQ4" s="105">
        <f>IP4/IP19</f>
        <v>0</v>
      </c>
      <c r="IR4" s="105">
        <v>5</v>
      </c>
      <c r="IS4" s="105">
        <f>IR4/IR19</f>
        <v>4.1946308724832215E-3</v>
      </c>
      <c r="IT4" s="105"/>
      <c r="IU4" s="105">
        <f>IT4/IT19</f>
        <v>0</v>
      </c>
      <c r="IV4" s="105"/>
      <c r="IW4" s="105">
        <f>IV4/IV19</f>
        <v>0</v>
      </c>
      <c r="IX4" s="105">
        <v>14</v>
      </c>
      <c r="IY4" s="105">
        <f>IX4/IX19</f>
        <v>8.7336244541484712E-3</v>
      </c>
      <c r="IZ4" s="105"/>
      <c r="JA4" s="105">
        <f>IZ4/IZ19</f>
        <v>0</v>
      </c>
      <c r="JB4" s="105"/>
      <c r="JC4" s="105">
        <f>JB4/JB19</f>
        <v>0</v>
      </c>
      <c r="JD4" s="105">
        <f t="shared" si="11"/>
        <v>33</v>
      </c>
      <c r="JE4" s="105">
        <f>JD4/JD19</f>
        <v>5.0312547644457998E-3</v>
      </c>
      <c r="JF4" s="105">
        <v>15</v>
      </c>
      <c r="JG4" s="105">
        <f>JF4/JF19</f>
        <v>3.8659793814432991E-2</v>
      </c>
      <c r="JH4" s="105">
        <v>1</v>
      </c>
      <c r="JI4" s="105">
        <f>JH4/JH19</f>
        <v>5.8823529411764705E-2</v>
      </c>
      <c r="JJ4" s="105">
        <v>25</v>
      </c>
      <c r="JK4" s="105">
        <f>JJ4/JJ19</f>
        <v>5.1652892561983473E-2</v>
      </c>
      <c r="JL4" s="105"/>
      <c r="JM4" s="105">
        <f>JL4/JL19</f>
        <v>0</v>
      </c>
      <c r="JN4" s="105">
        <v>24</v>
      </c>
      <c r="JO4" s="105">
        <f>JN4/JN19</f>
        <v>5.5299539170506916E-2</v>
      </c>
      <c r="JP4" s="105"/>
      <c r="JQ4" s="105">
        <f>JP4/JP19</f>
        <v>0</v>
      </c>
      <c r="JR4" s="105">
        <v>2</v>
      </c>
      <c r="JS4" s="105">
        <f>JR4/JR19</f>
        <v>1.6E-2</v>
      </c>
      <c r="JT4" s="105">
        <v>50</v>
      </c>
      <c r="JU4" s="105">
        <f>JT4/JT19</f>
        <v>4.5207956600361664E-2</v>
      </c>
      <c r="JV4" s="105">
        <v>4</v>
      </c>
      <c r="JW4" s="105">
        <f>JV4/JV19</f>
        <v>8.2987551867219917E-3</v>
      </c>
      <c r="JX4" s="105"/>
      <c r="JY4" s="105">
        <f>JX4/JX19</f>
        <v>0</v>
      </c>
      <c r="JZ4" s="105">
        <f t="shared" si="12"/>
        <v>121</v>
      </c>
      <c r="KA4" s="105">
        <f>JZ4/JZ19</f>
        <v>3.9183937823834197E-2</v>
      </c>
      <c r="KB4" s="105">
        <v>3</v>
      </c>
      <c r="KC4" s="105">
        <f>KB4/KB19</f>
        <v>9.8039215686274508E-3</v>
      </c>
      <c r="KD4" s="105">
        <v>1</v>
      </c>
      <c r="KE4" s="105">
        <f>KD4/KD19</f>
        <v>0.125</v>
      </c>
      <c r="KF4" s="105">
        <v>22</v>
      </c>
      <c r="KG4" s="105">
        <f>KF4/KF19</f>
        <v>5.8201058201058198E-2</v>
      </c>
      <c r="KH4" s="105"/>
      <c r="KI4" s="105">
        <f>KH4/KH19</f>
        <v>0</v>
      </c>
      <c r="KJ4" s="105">
        <v>40</v>
      </c>
      <c r="KK4" s="105">
        <f>KJ4/KJ19</f>
        <v>0.14981273408239701</v>
      </c>
      <c r="KL4" s="105"/>
      <c r="KM4" s="105" t="e">
        <f>KL4/KL19</f>
        <v>#DIV/0!</v>
      </c>
      <c r="KN4" s="105">
        <v>20</v>
      </c>
      <c r="KO4" s="105">
        <f>KN4/KN19</f>
        <v>9.950248756218906E-2</v>
      </c>
      <c r="KP4" s="105">
        <v>189</v>
      </c>
      <c r="KQ4" s="105">
        <f>KP4/KP19</f>
        <v>0.1911021233569262</v>
      </c>
      <c r="KR4" s="105">
        <v>13</v>
      </c>
      <c r="KS4" s="105">
        <f>KR4/KR19</f>
        <v>4.8148148148148148E-2</v>
      </c>
      <c r="KT4" s="105">
        <v>2</v>
      </c>
      <c r="KU4" s="105">
        <f>KT4/KT19</f>
        <v>0.1111111111111111</v>
      </c>
      <c r="KV4" s="105">
        <f t="shared" si="13"/>
        <v>290</v>
      </c>
      <c r="KW4" s="105">
        <f>KV4/KV19</f>
        <v>0.11934156378600823</v>
      </c>
      <c r="KX4" s="105">
        <v>17</v>
      </c>
      <c r="KY4" s="105">
        <f>KX4/KX19</f>
        <v>4.5092838196286469E-2</v>
      </c>
      <c r="KZ4" s="105">
        <v>1</v>
      </c>
      <c r="LA4" s="105">
        <f>KZ4/KZ19</f>
        <v>1</v>
      </c>
      <c r="LB4" s="105">
        <v>63</v>
      </c>
      <c r="LC4" s="105">
        <f>LB4/LB19</f>
        <v>6.3316582914572858E-2</v>
      </c>
      <c r="LD4" s="105"/>
      <c r="LE4" s="105">
        <f>LD4/LD19</f>
        <v>0</v>
      </c>
      <c r="LF4" s="105">
        <v>85</v>
      </c>
      <c r="LG4" s="105">
        <f>LF4/LF19</f>
        <v>0.15828677839851024</v>
      </c>
      <c r="LH4" s="105"/>
      <c r="LI4" s="105" t="e">
        <f>LH4/LH19</f>
        <v>#DIV/0!</v>
      </c>
      <c r="LJ4" s="105">
        <v>21</v>
      </c>
      <c r="LK4" s="105">
        <f>LJ4/LJ19</f>
        <v>0.11351351351351352</v>
      </c>
      <c r="LL4" s="105">
        <v>455</v>
      </c>
      <c r="LM4" s="105">
        <f>LL4/LL19</f>
        <v>0.60991957104557637</v>
      </c>
      <c r="LN4" s="105">
        <v>73</v>
      </c>
      <c r="LO4" s="105">
        <f>LN4/LN19</f>
        <v>0.25172413793103449</v>
      </c>
      <c r="LP4" s="105">
        <v>18</v>
      </c>
      <c r="LQ4" s="105">
        <f>LP4/LP19</f>
        <v>0.27692307692307694</v>
      </c>
      <c r="LR4" s="105">
        <f t="shared" si="14"/>
        <v>733</v>
      </c>
      <c r="LS4" s="105">
        <f>LR4/LR19</f>
        <v>0.22891942535915052</v>
      </c>
      <c r="LT4" s="105">
        <v>7</v>
      </c>
      <c r="LU4" s="105">
        <f>LT4/LT19</f>
        <v>5.0359712230215826E-2</v>
      </c>
      <c r="LV4" s="105">
        <v>1</v>
      </c>
      <c r="LW4" s="105">
        <f>LV4/LV19</f>
        <v>0.16666666666666666</v>
      </c>
      <c r="LX4" s="106">
        <f>LY4*LX19</f>
        <v>61.034999999999997</v>
      </c>
      <c r="LY4" s="105">
        <v>3.9E-2</v>
      </c>
      <c r="LZ4" s="105"/>
      <c r="MA4" s="105">
        <f>LZ4/LZ19</f>
        <v>0</v>
      </c>
      <c r="MB4" s="105">
        <v>137</v>
      </c>
      <c r="MC4" s="105">
        <f>MB4/MB19</f>
        <v>0.12779850746268656</v>
      </c>
      <c r="MD4" s="105">
        <v>1</v>
      </c>
      <c r="ME4" s="105">
        <f>MD4/MD19</f>
        <v>7.6923076923076927E-2</v>
      </c>
      <c r="MF4" s="105">
        <v>57</v>
      </c>
      <c r="MG4" s="105">
        <f>MF4/MF19</f>
        <v>0.12610619469026549</v>
      </c>
      <c r="MH4" s="105">
        <v>195</v>
      </c>
      <c r="MI4" s="105">
        <f>MH4/MH19</f>
        <v>0.11200459506031017</v>
      </c>
      <c r="MJ4" s="105">
        <v>120</v>
      </c>
      <c r="MK4" s="105">
        <f>MJ4/MJ19</f>
        <v>0.18045112781954886</v>
      </c>
      <c r="ML4" s="105">
        <v>149</v>
      </c>
      <c r="MM4" s="105">
        <f>ML4/ML19</f>
        <v>0.31905781584582443</v>
      </c>
      <c r="MN4" s="105">
        <f t="shared" si="15"/>
        <v>728.03499999999997</v>
      </c>
      <c r="MO4" s="105">
        <f>MN4/MN19</f>
        <v>0.11917008247957449</v>
      </c>
      <c r="MP4" s="105">
        <v>4</v>
      </c>
      <c r="MQ4" s="105">
        <f>MP4/MP19</f>
        <v>1.7391304347826087E-2</v>
      </c>
      <c r="MR4" s="105">
        <v>2</v>
      </c>
      <c r="MS4" s="105">
        <f>MR4/MR19</f>
        <v>2.8985507246376812E-2</v>
      </c>
      <c r="MT4" s="106">
        <f>MU4*MT19</f>
        <v>44.017400000000002</v>
      </c>
      <c r="MU4" s="105">
        <v>3.2199999999999999E-2</v>
      </c>
      <c r="MV4" s="105">
        <v>2</v>
      </c>
      <c r="MW4" s="105">
        <f>MV4/MV19</f>
        <v>5.8823529411764705E-2</v>
      </c>
      <c r="MX4" s="105">
        <v>101</v>
      </c>
      <c r="MY4" s="105">
        <f>MX4/MX19</f>
        <v>7.6806083650190107E-2</v>
      </c>
      <c r="MZ4" s="105"/>
      <c r="NA4" s="105">
        <f>MZ4/MZ19</f>
        <v>0</v>
      </c>
      <c r="NB4" s="105">
        <v>17</v>
      </c>
      <c r="NC4" s="105">
        <f>NB4/NB19</f>
        <v>6.6666666666666666E-2</v>
      </c>
      <c r="ND4" s="105">
        <v>135</v>
      </c>
      <c r="NE4" s="105">
        <f>ND4/ND19</f>
        <v>7.2386058981233251E-2</v>
      </c>
      <c r="NF4" s="105">
        <v>167</v>
      </c>
      <c r="NG4" s="105">
        <f>NF4/NF19</f>
        <v>0.15799432355723747</v>
      </c>
      <c r="NH4" s="105">
        <v>33</v>
      </c>
      <c r="NI4" s="105">
        <f>NH4/NH19</f>
        <v>0.16500000000000001</v>
      </c>
      <c r="NJ4" s="105">
        <f t="shared" si="16"/>
        <v>505.01740000000001</v>
      </c>
      <c r="NK4" s="105">
        <f>NJ4/NJ19</f>
        <v>7.9108078840185808E-2</v>
      </c>
      <c r="NL4" s="105">
        <v>1</v>
      </c>
      <c r="NM4" s="105">
        <f>NL4/NL19</f>
        <v>6.8493150684931503E-3</v>
      </c>
      <c r="NN4" s="105">
        <v>3</v>
      </c>
      <c r="NO4" s="105">
        <f>NN4/NN19</f>
        <v>6.5217391304347824E-2</v>
      </c>
      <c r="NP4" s="106">
        <f>NQ4*NP19</f>
        <v>5.0018000000000002</v>
      </c>
      <c r="NQ4" s="105">
        <v>5.62E-2</v>
      </c>
      <c r="NR4" s="106">
        <f>NS4*NR19</f>
        <v>7.0019999999999998</v>
      </c>
      <c r="NS4" s="105">
        <v>7.7799999999999994E-2</v>
      </c>
      <c r="NT4" s="105">
        <v>16</v>
      </c>
      <c r="NU4" s="105">
        <f>NT4/NT19</f>
        <v>3.8186157517899763E-2</v>
      </c>
      <c r="NV4" s="105"/>
      <c r="NW4" s="105">
        <f>NV4/NV19</f>
        <v>0</v>
      </c>
      <c r="NX4" s="105">
        <v>1</v>
      </c>
      <c r="NY4" s="105">
        <f>NX4/NX19</f>
        <v>5.5555555555555552E-2</v>
      </c>
      <c r="NZ4" s="105">
        <v>70</v>
      </c>
      <c r="OA4" s="105">
        <f>NZ4/NZ19</f>
        <v>5.6726094003241488E-2</v>
      </c>
      <c r="OB4" s="105">
        <v>46</v>
      </c>
      <c r="OC4" s="105">
        <f>OB4/OB19</f>
        <v>9.4069529652351741E-2</v>
      </c>
      <c r="OD4" s="105">
        <v>6</v>
      </c>
      <c r="OE4" s="105">
        <f>OD4/OD19</f>
        <v>9.6774193548387094E-2</v>
      </c>
      <c r="OF4" s="105">
        <f t="shared" si="17"/>
        <v>155.00380000000001</v>
      </c>
      <c r="OG4" s="105">
        <f>OF4/OF19</f>
        <v>5.9777373692638226E-2</v>
      </c>
      <c r="OH4" s="105"/>
      <c r="OI4" s="105">
        <f>OH4/OH19</f>
        <v>0</v>
      </c>
      <c r="OJ4" s="105"/>
      <c r="OK4" s="105" t="e">
        <f>OJ4/OJ19</f>
        <v>#DIV/0!</v>
      </c>
      <c r="OL4" s="106">
        <f>OM4*OL19</f>
        <v>0</v>
      </c>
      <c r="OM4" s="105">
        <v>0</v>
      </c>
      <c r="ON4" s="106">
        <f>OO4*ON19</f>
        <v>1.0032999999999999</v>
      </c>
      <c r="OO4" s="105">
        <v>1.2699999999999999E-2</v>
      </c>
      <c r="OP4" s="106">
        <f>OQ4*OP19</f>
        <v>1.9991999999999999</v>
      </c>
      <c r="OQ4" s="107">
        <v>1.3599999999999999E-2</v>
      </c>
      <c r="OR4" s="105"/>
      <c r="OS4" s="105">
        <f>OR4/OR19</f>
        <v>0</v>
      </c>
      <c r="OT4" s="105">
        <v>2</v>
      </c>
      <c r="OU4" s="105">
        <f>OT4/OT19</f>
        <v>0.1</v>
      </c>
      <c r="OV4" s="105">
        <v>17</v>
      </c>
      <c r="OW4" s="105">
        <f>OV4/OV19</f>
        <v>2.3035230352303523E-2</v>
      </c>
      <c r="OX4" s="105">
        <v>13</v>
      </c>
      <c r="OY4" s="105">
        <f>OX4/OX19</f>
        <v>4.7445255474452552E-2</v>
      </c>
      <c r="OZ4" s="105"/>
      <c r="PA4" s="105" t="e">
        <f>OZ4/OZ19</f>
        <v>#DIV/0!</v>
      </c>
      <c r="PB4" s="105">
        <f t="shared" si="18"/>
        <v>35.002500000000005</v>
      </c>
      <c r="PC4" s="105">
        <f>PB4/PB19</f>
        <v>2.5718376848413046E-2</v>
      </c>
      <c r="PD4" s="105">
        <v>0</v>
      </c>
      <c r="PE4" s="105">
        <f>PD4/PD19</f>
        <v>0</v>
      </c>
      <c r="PF4" s="105"/>
      <c r="PG4" s="105" t="e">
        <f>PF4/PF19</f>
        <v>#DIV/0!</v>
      </c>
      <c r="PH4" s="106">
        <f>PI4*PH19</f>
        <v>0</v>
      </c>
      <c r="PI4" s="105">
        <v>0</v>
      </c>
      <c r="PJ4" s="106">
        <f>PK4*PJ19</f>
        <v>1</v>
      </c>
      <c r="PK4" s="105">
        <v>0.02</v>
      </c>
      <c r="PL4" s="106">
        <f>PM4*PL19</f>
        <v>1.9998</v>
      </c>
      <c r="PM4" s="105">
        <v>3.0300000000000001E-2</v>
      </c>
      <c r="PN4" s="105"/>
      <c r="PO4" s="105" t="e">
        <f>PN4/PN19</f>
        <v>#DIV/0!</v>
      </c>
      <c r="PP4" s="105">
        <v>2</v>
      </c>
      <c r="PQ4" s="105">
        <f>PP4/PP19</f>
        <v>4.878048780487805E-2</v>
      </c>
      <c r="PR4" s="105">
        <v>15</v>
      </c>
      <c r="PS4" s="105">
        <f>PR4/PR19</f>
        <v>2.1186440677966101E-2</v>
      </c>
      <c r="PT4" s="106">
        <f>PU4*PT19</f>
        <v>9.9962999999999997</v>
      </c>
      <c r="PU4" s="105">
        <v>3.8300000000000001E-2</v>
      </c>
      <c r="PV4" s="105"/>
      <c r="PW4" s="105" t="e">
        <f>PV4/PV19</f>
        <v>#DIV/0!</v>
      </c>
      <c r="PX4" s="105">
        <f t="shared" si="19"/>
        <v>29.996099999999998</v>
      </c>
      <c r="PY4" s="105">
        <f>PX4/PX19</f>
        <v>2.5660121886028068E-2</v>
      </c>
      <c r="PZ4" s="106">
        <f>QA4*PZ19</f>
        <v>0</v>
      </c>
      <c r="QA4" s="105">
        <v>0</v>
      </c>
      <c r="QB4" s="105"/>
      <c r="QC4" s="105" t="e">
        <f>QB4/QB19</f>
        <v>#DIV/0!</v>
      </c>
      <c r="QD4" s="106">
        <f>QE4*QD19</f>
        <v>1</v>
      </c>
      <c r="QE4" s="105">
        <v>0.1</v>
      </c>
      <c r="QF4" s="106">
        <f>QG4*QF19</f>
        <v>0</v>
      </c>
      <c r="QG4" s="105">
        <v>0</v>
      </c>
      <c r="QH4" s="106">
        <f>QI4*QH19</f>
        <v>3.0020000000000002</v>
      </c>
      <c r="QI4" s="105">
        <v>3.95E-2</v>
      </c>
      <c r="QJ4" s="105"/>
      <c r="QK4" s="105">
        <f>QJ4/QJ19</f>
        <v>0</v>
      </c>
      <c r="QL4" s="106">
        <f>QM4*QL19</f>
        <v>0.99940000000000007</v>
      </c>
      <c r="QM4" s="107">
        <v>2.63E-2</v>
      </c>
      <c r="QN4" s="105">
        <v>14</v>
      </c>
      <c r="QO4" s="105">
        <f>QN4/QN19</f>
        <v>1.2068965517241379E-2</v>
      </c>
      <c r="QP4" s="106">
        <f>QQ4*QP19</f>
        <v>10.2555</v>
      </c>
      <c r="QQ4" s="105">
        <v>6.4500000000000002E-2</v>
      </c>
      <c r="QR4" s="105"/>
      <c r="QS4" s="105" t="e">
        <f>QR4/QR19</f>
        <v>#DIV/0!</v>
      </c>
      <c r="QT4" s="105">
        <f t="shared" si="20"/>
        <v>29.256899999999998</v>
      </c>
      <c r="QU4" s="105">
        <f>QT4/QT19</f>
        <v>1.9363572519530584E-2</v>
      </c>
      <c r="QV4" s="106">
        <f>QW4*QV19</f>
        <v>0</v>
      </c>
      <c r="QW4" s="105">
        <v>0</v>
      </c>
      <c r="QX4" s="106">
        <f>QY4*QX19</f>
        <v>0</v>
      </c>
      <c r="QY4" s="105">
        <v>0</v>
      </c>
      <c r="QZ4" s="106">
        <f>RA4*QZ19</f>
        <v>0</v>
      </c>
      <c r="RA4" s="105">
        <v>0</v>
      </c>
      <c r="RB4" s="106">
        <f>RC4*RB19</f>
        <v>0</v>
      </c>
      <c r="RC4" s="105">
        <v>0</v>
      </c>
      <c r="RD4" s="106">
        <f>RE4*RD19</f>
        <v>1.0048000000000001</v>
      </c>
      <c r="RE4" s="107">
        <v>6.4000000000000003E-3</v>
      </c>
      <c r="RF4" s="105"/>
      <c r="RG4" s="105" t="e">
        <f>RF4/RF19</f>
        <v>#DIV/0!</v>
      </c>
      <c r="RH4" s="106">
        <f>RI4*RH19</f>
        <v>0.99960000000000004</v>
      </c>
      <c r="RI4" s="107">
        <v>2.0400000000000001E-2</v>
      </c>
      <c r="RJ4" s="106">
        <f>RJ19*RK4</f>
        <v>11.936</v>
      </c>
      <c r="RK4" s="105">
        <v>6.4000000000000003E-3</v>
      </c>
      <c r="RL4" s="106">
        <f>RL19*RM4</f>
        <v>8.9997000000000007</v>
      </c>
      <c r="RM4" s="105">
        <v>3.9300000000000002E-2</v>
      </c>
      <c r="RN4" s="105"/>
      <c r="RO4" s="105" t="e">
        <f>RN4/RN19</f>
        <v>#DIV/0!</v>
      </c>
      <c r="RP4" s="106">
        <f t="shared" si="21"/>
        <v>22.940100000000001</v>
      </c>
      <c r="RQ4" s="105">
        <f>RP4/RP19</f>
        <v>9.7055696696092958E-3</v>
      </c>
      <c r="RR4" s="106">
        <f>RS4*RR19</f>
        <v>0</v>
      </c>
      <c r="RS4" s="105">
        <v>0</v>
      </c>
      <c r="RT4" s="106">
        <f>RU4*RT19</f>
        <v>0</v>
      </c>
      <c r="RU4" s="105">
        <v>0</v>
      </c>
      <c r="RV4" s="106">
        <f>RW4*RV19</f>
        <v>1.0005000000000002</v>
      </c>
      <c r="RW4" s="105">
        <v>3.4500000000000003E-2</v>
      </c>
      <c r="RX4" s="106">
        <f>RY4*RX19</f>
        <v>0</v>
      </c>
      <c r="RY4" s="105">
        <v>0</v>
      </c>
      <c r="RZ4" s="106">
        <f>SA4*RZ19</f>
        <v>2.0008000000000004</v>
      </c>
      <c r="SA4" s="107">
        <v>1.6400000000000001E-2</v>
      </c>
      <c r="SB4" s="105"/>
      <c r="SC4" s="105" t="e">
        <f>SB4/SB19</f>
        <v>#DIV/0!</v>
      </c>
      <c r="SD4" s="106">
        <f>SE4*SD19</f>
        <v>3</v>
      </c>
      <c r="SE4" s="107">
        <v>0.1</v>
      </c>
      <c r="SF4" s="106">
        <f>SF19*SG4</f>
        <v>15.927199999999999</v>
      </c>
      <c r="SG4" s="105">
        <v>8.6E-3</v>
      </c>
      <c r="SH4" s="106">
        <f>SH19*SI4</f>
        <v>4.0004999999999997</v>
      </c>
      <c r="SI4" s="105">
        <v>6.3500000000000001E-2</v>
      </c>
      <c r="SJ4" s="105"/>
      <c r="SK4" s="105" t="e">
        <f>SJ4/SJ19</f>
        <v>#DIV/0!</v>
      </c>
      <c r="SL4" s="106">
        <f t="shared" si="22"/>
        <v>25.928999999999998</v>
      </c>
      <c r="SM4" s="105">
        <f>SL4/SL19</f>
        <v>1.2324594131850481E-2</v>
      </c>
      <c r="SN4" s="106">
        <f>SO4*SN19</f>
        <v>0</v>
      </c>
      <c r="SO4" s="105">
        <v>0</v>
      </c>
      <c r="SP4" s="106">
        <f>SQ4*SP19</f>
        <v>0</v>
      </c>
      <c r="SQ4" s="105">
        <v>0</v>
      </c>
      <c r="SR4" s="106">
        <f>SS4*SR19</f>
        <v>0</v>
      </c>
      <c r="SS4" s="105">
        <v>0</v>
      </c>
      <c r="ST4" s="106">
        <f>SU4*ST19</f>
        <v>0</v>
      </c>
      <c r="SU4" s="105">
        <v>0</v>
      </c>
      <c r="SV4" s="106">
        <f>SW4*SV19</f>
        <v>0</v>
      </c>
      <c r="SW4" s="107">
        <v>0</v>
      </c>
      <c r="SX4" s="106">
        <f>SY4*SX19</f>
        <v>0</v>
      </c>
      <c r="SY4" s="105">
        <v>0</v>
      </c>
      <c r="SZ4" s="106">
        <f>TA4*SZ19</f>
        <v>0</v>
      </c>
      <c r="TA4" s="105">
        <v>0</v>
      </c>
      <c r="TB4" s="106">
        <f>TC4*TB19</f>
        <v>7.0217999999999998</v>
      </c>
      <c r="TC4" s="105">
        <v>8.3000000000000001E-3</v>
      </c>
      <c r="TD4" s="106">
        <f>TE4*TD19</f>
        <v>0</v>
      </c>
      <c r="TE4" s="105">
        <v>0</v>
      </c>
      <c r="TF4" s="106">
        <f>TG4*TF19</f>
        <v>0</v>
      </c>
      <c r="TG4" s="105">
        <v>0</v>
      </c>
      <c r="TH4" s="106">
        <f t="shared" si="23"/>
        <v>7.0217999999999998</v>
      </c>
      <c r="TI4" s="105">
        <f>TH4/TH19</f>
        <v>7.8536587493670852E-3</v>
      </c>
      <c r="TJ4" s="106">
        <f>TK4*TJ19</f>
        <v>0</v>
      </c>
      <c r="TK4" s="105">
        <v>0</v>
      </c>
      <c r="TL4" s="106">
        <v>0</v>
      </c>
      <c r="TM4" s="105">
        <v>0</v>
      </c>
      <c r="TN4" s="106">
        <v>0</v>
      </c>
      <c r="TO4" s="105">
        <f>TN4/TN8</f>
        <v>0</v>
      </c>
      <c r="TP4" s="106">
        <f>TQ4*TP19</f>
        <v>0</v>
      </c>
      <c r="TQ4" s="105">
        <v>0</v>
      </c>
      <c r="TR4" s="106">
        <v>0</v>
      </c>
      <c r="TS4" s="107">
        <v>0</v>
      </c>
      <c r="TT4" s="106">
        <f>TU4*TT19</f>
        <v>0</v>
      </c>
      <c r="TU4" s="105">
        <v>0</v>
      </c>
      <c r="TV4" s="106">
        <f>TW4*TV19</f>
        <v>0</v>
      </c>
      <c r="TW4" s="105">
        <v>0</v>
      </c>
      <c r="TX4" s="106">
        <v>1</v>
      </c>
      <c r="TY4" s="105">
        <f>TX4/TX19</f>
        <v>2.1786492374727671E-3</v>
      </c>
      <c r="TZ4" s="106">
        <v>0</v>
      </c>
      <c r="UA4" s="105">
        <f>TZ4/TZ19</f>
        <v>0</v>
      </c>
      <c r="UB4" s="106">
        <f>UC4*UB19</f>
        <v>0</v>
      </c>
      <c r="UC4" s="105">
        <v>0</v>
      </c>
      <c r="UD4" s="106">
        <f t="shared" si="24"/>
        <v>1</v>
      </c>
      <c r="UE4" s="105">
        <f>UD4/UD19</f>
        <v>2.008032128514056E-3</v>
      </c>
      <c r="UF4" s="106">
        <f>UG4*UF19</f>
        <v>0</v>
      </c>
      <c r="UG4" s="105">
        <v>0</v>
      </c>
      <c r="UH4" s="106">
        <v>0</v>
      </c>
      <c r="UI4" s="105">
        <v>0</v>
      </c>
      <c r="UJ4" s="106">
        <v>0</v>
      </c>
      <c r="UK4" s="105">
        <f>UJ4/UJ8</f>
        <v>0</v>
      </c>
      <c r="UL4" s="106">
        <f>UM4*UL19</f>
        <v>0</v>
      </c>
      <c r="UM4" s="105">
        <v>0</v>
      </c>
      <c r="UN4" s="106">
        <v>0</v>
      </c>
      <c r="UO4" s="107">
        <v>0</v>
      </c>
      <c r="UP4" s="106">
        <f>UQ4*UP19</f>
        <v>0</v>
      </c>
      <c r="UQ4" s="105">
        <v>0</v>
      </c>
      <c r="UR4" s="106">
        <f>US4*UR19</f>
        <v>0</v>
      </c>
      <c r="US4" s="105">
        <v>0</v>
      </c>
      <c r="UT4" s="106">
        <v>1</v>
      </c>
      <c r="UU4" s="105">
        <f>UT4/UT19</f>
        <v>2.1786492374727671E-3</v>
      </c>
      <c r="UV4" s="106">
        <f>UW4*UV19</f>
        <v>0</v>
      </c>
      <c r="UW4" s="105">
        <v>0</v>
      </c>
      <c r="UX4" s="106">
        <f>UY4*UX19</f>
        <v>0</v>
      </c>
      <c r="UY4" s="105">
        <v>0</v>
      </c>
      <c r="UZ4" s="106">
        <f t="shared" si="25"/>
        <v>1</v>
      </c>
      <c r="VA4" s="105">
        <f>UZ4/UZ19</f>
        <v>2.012072434607646E-3</v>
      </c>
      <c r="VB4" s="106">
        <f>VC4*VB19</f>
        <v>0</v>
      </c>
      <c r="VC4" s="105">
        <v>0</v>
      </c>
      <c r="VD4" s="106">
        <v>0</v>
      </c>
      <c r="VE4" s="105">
        <v>0</v>
      </c>
      <c r="VF4" s="106">
        <v>1</v>
      </c>
      <c r="VG4" s="105">
        <f>VF4/VF19</f>
        <v>7.2992700729927005E-3</v>
      </c>
      <c r="VH4" s="106">
        <f>VI4*VH19</f>
        <v>0</v>
      </c>
      <c r="VI4" s="105">
        <v>0</v>
      </c>
      <c r="VJ4" s="106">
        <v>0</v>
      </c>
      <c r="VK4" s="107">
        <f>VJ4/VJ19</f>
        <v>0</v>
      </c>
      <c r="VL4" s="106">
        <f>VM4*VL19</f>
        <v>0</v>
      </c>
      <c r="VM4" s="105">
        <v>0</v>
      </c>
      <c r="VN4" s="106">
        <v>0</v>
      </c>
      <c r="VO4" s="105">
        <f>VN4/VN19</f>
        <v>0</v>
      </c>
      <c r="VP4" s="106">
        <v>3</v>
      </c>
      <c r="VQ4" s="105">
        <f>VP4/VP19</f>
        <v>3.5169988276670576E-3</v>
      </c>
      <c r="VR4" s="106">
        <v>0</v>
      </c>
      <c r="VS4" s="105">
        <f>VR4/VR19</f>
        <v>0</v>
      </c>
      <c r="VT4" s="106">
        <f>VU4*VT19</f>
        <v>0</v>
      </c>
      <c r="VU4" s="105">
        <v>0</v>
      </c>
      <c r="VV4" s="106">
        <f t="shared" si="26"/>
        <v>4</v>
      </c>
      <c r="VW4" s="105">
        <f>VV4/VV19</f>
        <v>3.2733224222585926E-3</v>
      </c>
      <c r="VX4" s="106">
        <f>VY4*VX19</f>
        <v>0</v>
      </c>
      <c r="VY4" s="105">
        <v>0</v>
      </c>
      <c r="VZ4" s="106">
        <v>0</v>
      </c>
      <c r="WA4" s="105">
        <v>0</v>
      </c>
      <c r="WB4" s="106">
        <v>0</v>
      </c>
      <c r="WC4" s="105">
        <f>WB4/WB19</f>
        <v>0</v>
      </c>
      <c r="WD4" s="106">
        <f>WE4*WD19</f>
        <v>0</v>
      </c>
      <c r="WE4" s="105">
        <v>0</v>
      </c>
      <c r="WF4" s="106">
        <v>0</v>
      </c>
      <c r="WG4" s="107">
        <f>WF4/WF19</f>
        <v>0</v>
      </c>
      <c r="WH4" s="106">
        <f>WI4*WH19</f>
        <v>0</v>
      </c>
      <c r="WI4" s="105">
        <v>0</v>
      </c>
      <c r="WJ4" s="106">
        <v>0</v>
      </c>
      <c r="WK4" s="105">
        <f>WJ4/WJ19</f>
        <v>0</v>
      </c>
      <c r="WL4" s="106">
        <v>0</v>
      </c>
      <c r="WM4" s="105">
        <f>WL4/WL19</f>
        <v>0</v>
      </c>
      <c r="WN4" s="106">
        <v>0</v>
      </c>
      <c r="WO4" s="105">
        <f>WN4/WN19</f>
        <v>0</v>
      </c>
      <c r="WP4" s="106">
        <f>WQ4*WP19</f>
        <v>0</v>
      </c>
      <c r="WQ4" s="105">
        <v>0</v>
      </c>
      <c r="WR4" s="106">
        <f t="shared" si="27"/>
        <v>0</v>
      </c>
      <c r="WS4" s="105">
        <f>WR4/WR19</f>
        <v>0</v>
      </c>
      <c r="WT4" s="106">
        <f>WU4*WT19</f>
        <v>0</v>
      </c>
      <c r="WU4" s="105">
        <v>0</v>
      </c>
      <c r="WV4" s="106">
        <v>0</v>
      </c>
      <c r="WW4" s="105">
        <v>0</v>
      </c>
      <c r="WX4" s="106">
        <v>0</v>
      </c>
      <c r="WY4" s="105">
        <f>WX4/WX19</f>
        <v>0</v>
      </c>
      <c r="WZ4" s="106">
        <f>XA4*WZ19</f>
        <v>0</v>
      </c>
      <c r="XA4" s="105">
        <v>0</v>
      </c>
      <c r="XB4" s="106">
        <v>0</v>
      </c>
      <c r="XC4" s="107">
        <f>XB4/XB19</f>
        <v>0</v>
      </c>
      <c r="XD4" s="106">
        <f>XE4*XD19</f>
        <v>0</v>
      </c>
      <c r="XE4" s="105">
        <v>0</v>
      </c>
      <c r="XF4" s="106">
        <v>0</v>
      </c>
      <c r="XG4" s="105">
        <f>XF4/XF19</f>
        <v>0</v>
      </c>
      <c r="XH4" s="106">
        <v>0</v>
      </c>
      <c r="XI4" s="105">
        <f>XH4/XH19</f>
        <v>0</v>
      </c>
      <c r="XJ4" s="106">
        <v>0</v>
      </c>
      <c r="XK4" s="105">
        <f>XJ4/XJ19</f>
        <v>0</v>
      </c>
      <c r="XL4" s="106">
        <f>XM4*XL19</f>
        <v>0</v>
      </c>
      <c r="XM4" s="105">
        <v>0</v>
      </c>
      <c r="XN4" s="106">
        <f t="shared" si="28"/>
        <v>0</v>
      </c>
      <c r="XO4" s="105">
        <f>XN4/XN19</f>
        <v>0</v>
      </c>
      <c r="XP4" s="106">
        <f>XQ4*XP19</f>
        <v>0</v>
      </c>
      <c r="XQ4" s="105">
        <v>0</v>
      </c>
      <c r="XR4" s="106">
        <v>0</v>
      </c>
      <c r="XS4" s="105">
        <v>0</v>
      </c>
      <c r="XT4" s="106">
        <v>0</v>
      </c>
      <c r="XU4" s="105">
        <f>XT4/XT19</f>
        <v>0</v>
      </c>
      <c r="XV4" s="106">
        <f>XW4*XV19</f>
        <v>0</v>
      </c>
      <c r="XW4" s="105">
        <v>0</v>
      </c>
      <c r="XX4" s="106">
        <v>0</v>
      </c>
      <c r="XY4" s="107">
        <f>XX4/XX19</f>
        <v>0</v>
      </c>
      <c r="XZ4" s="106">
        <f>YA4*XZ19</f>
        <v>0</v>
      </c>
      <c r="YA4" s="105">
        <v>0</v>
      </c>
      <c r="YB4" s="106">
        <v>0</v>
      </c>
      <c r="YC4" s="105">
        <f>YB4/YB19</f>
        <v>0</v>
      </c>
      <c r="YD4" s="106">
        <v>0</v>
      </c>
      <c r="YE4" s="105">
        <f>YD4/YD19</f>
        <v>0</v>
      </c>
      <c r="YF4" s="106">
        <v>0</v>
      </c>
      <c r="YG4" s="105">
        <f>YF4/YF19</f>
        <v>0</v>
      </c>
      <c r="YH4" s="106">
        <f>YI4*YH19</f>
        <v>0</v>
      </c>
      <c r="YI4" s="105">
        <v>0</v>
      </c>
      <c r="YJ4" s="106">
        <f t="shared" si="29"/>
        <v>0</v>
      </c>
      <c r="YK4" s="105">
        <f>YJ4/YJ19</f>
        <v>0</v>
      </c>
      <c r="YL4" s="106">
        <f>YM4*YL19</f>
        <v>0</v>
      </c>
      <c r="YM4" s="105">
        <v>0</v>
      </c>
      <c r="YN4" s="106">
        <v>0</v>
      </c>
      <c r="YO4" s="105">
        <v>0</v>
      </c>
      <c r="YP4" s="106">
        <v>0</v>
      </c>
      <c r="YQ4" s="105">
        <f>YP4/YP19</f>
        <v>0</v>
      </c>
      <c r="YR4" s="106">
        <f>YS4*YR19</f>
        <v>0</v>
      </c>
      <c r="YS4" s="105">
        <v>0</v>
      </c>
      <c r="YT4" s="106">
        <v>0</v>
      </c>
      <c r="YU4" s="107">
        <f>YT4/YT19</f>
        <v>0</v>
      </c>
      <c r="YV4" s="106">
        <f>YW4*YV19</f>
        <v>0</v>
      </c>
      <c r="YW4" s="105">
        <v>0</v>
      </c>
      <c r="YX4" s="106">
        <v>0</v>
      </c>
      <c r="YY4" s="105">
        <f>YX4/YX19</f>
        <v>0</v>
      </c>
      <c r="YZ4" s="106">
        <v>0</v>
      </c>
      <c r="ZA4" s="105">
        <f>YZ4/YZ19</f>
        <v>0</v>
      </c>
      <c r="ZB4" s="106">
        <v>0</v>
      </c>
      <c r="ZC4" s="105">
        <f>ZB4/ZB19</f>
        <v>0</v>
      </c>
      <c r="ZD4" s="106">
        <f>ZE4*ZD19</f>
        <v>0</v>
      </c>
      <c r="ZE4" s="105">
        <v>0</v>
      </c>
      <c r="ZF4" s="106">
        <f t="shared" si="30"/>
        <v>0</v>
      </c>
      <c r="ZG4" s="105">
        <f>ZF4/ZF19</f>
        <v>0</v>
      </c>
      <c r="ZH4" s="106">
        <f>ZI4*ZH19</f>
        <v>0</v>
      </c>
      <c r="ZI4" s="105">
        <v>0</v>
      </c>
      <c r="ZJ4" s="106">
        <v>0</v>
      </c>
      <c r="ZK4" s="105">
        <f>ZJ4/ZJ19</f>
        <v>0</v>
      </c>
      <c r="ZL4" s="106">
        <v>0</v>
      </c>
      <c r="ZM4" s="105">
        <f>ZL4/ZL19</f>
        <v>0</v>
      </c>
      <c r="ZN4" s="106">
        <v>0</v>
      </c>
      <c r="ZO4" s="105">
        <f>ZN4/ZN19</f>
        <v>0</v>
      </c>
      <c r="ZP4" s="106">
        <v>0</v>
      </c>
      <c r="ZQ4" s="107">
        <f>ZP4/ZP19</f>
        <v>0</v>
      </c>
      <c r="ZR4" s="106">
        <f>ZS4*ZR19</f>
        <v>0</v>
      </c>
      <c r="ZS4" s="105">
        <v>0</v>
      </c>
      <c r="ZT4" s="106">
        <v>0</v>
      </c>
      <c r="ZU4" s="105">
        <f>ZT4/ZT19</f>
        <v>0</v>
      </c>
      <c r="ZV4" s="106">
        <v>0</v>
      </c>
      <c r="ZW4" s="105">
        <f>ZV4/ZV19</f>
        <v>0</v>
      </c>
      <c r="ZX4" s="106">
        <v>0</v>
      </c>
      <c r="ZY4" s="105">
        <f>ZX4/ZX19</f>
        <v>0</v>
      </c>
      <c r="ZZ4" s="106">
        <f>AAA4*ZZ19</f>
        <v>0</v>
      </c>
      <c r="AAA4" s="105">
        <v>0</v>
      </c>
      <c r="AAB4" s="106">
        <f t="shared" si="31"/>
        <v>0</v>
      </c>
      <c r="AAC4" s="105">
        <f>AAB4/AAB19</f>
        <v>0</v>
      </c>
      <c r="AAD4" s="106">
        <f>AAE4*AAD19</f>
        <v>0</v>
      </c>
      <c r="AAE4" s="105">
        <v>0</v>
      </c>
      <c r="AAF4" s="106">
        <v>0</v>
      </c>
      <c r="AAG4" s="105" t="e">
        <f>AAF4/AAF19</f>
        <v>#DIV/0!</v>
      </c>
      <c r="AAH4" s="106">
        <v>0</v>
      </c>
      <c r="AAI4" s="105" t="e">
        <f>AAH4/AAH19</f>
        <v>#DIV/0!</v>
      </c>
      <c r="AAJ4" s="106">
        <v>0</v>
      </c>
      <c r="AAK4" s="105" t="e">
        <f>AAJ4/AAJ19</f>
        <v>#DIV/0!</v>
      </c>
      <c r="AAL4" s="106">
        <v>0</v>
      </c>
      <c r="AAM4" s="107">
        <f>AAL4/AAL19</f>
        <v>0</v>
      </c>
      <c r="AAN4" s="106">
        <f>AAO4*AAN19</f>
        <v>0</v>
      </c>
      <c r="AAO4" s="105">
        <v>0</v>
      </c>
      <c r="AAP4" s="106">
        <v>0</v>
      </c>
      <c r="AAQ4" s="105">
        <f>AAP4/AAP19</f>
        <v>0</v>
      </c>
      <c r="AAR4" s="106">
        <v>0</v>
      </c>
      <c r="AAS4" s="105">
        <f>AAR4/AAR19</f>
        <v>0</v>
      </c>
      <c r="AAT4" s="106">
        <v>0</v>
      </c>
      <c r="AAU4" s="105">
        <f>AAT4/AAT19</f>
        <v>0</v>
      </c>
      <c r="AAV4" s="106">
        <f>AAW4*AAV19</f>
        <v>0</v>
      </c>
      <c r="AAW4" s="105">
        <v>0</v>
      </c>
      <c r="AAX4" s="106">
        <f t="shared" si="32"/>
        <v>0</v>
      </c>
      <c r="AAY4" s="105">
        <f>AAX4/AAX19</f>
        <v>0</v>
      </c>
      <c r="AAZ4" s="106">
        <f>ABA4*AAZ19</f>
        <v>0</v>
      </c>
      <c r="ABA4" s="105">
        <v>0</v>
      </c>
      <c r="ABB4" s="106">
        <v>0</v>
      </c>
      <c r="ABC4" s="105" t="e">
        <f>ABB4/ABB19</f>
        <v>#DIV/0!</v>
      </c>
      <c r="ABD4" s="106">
        <v>0</v>
      </c>
      <c r="ABE4" s="105" t="e">
        <f>ABD4/ABD19</f>
        <v>#DIV/0!</v>
      </c>
      <c r="ABF4" s="106">
        <v>0</v>
      </c>
      <c r="ABG4" s="105" t="e">
        <f>ABF4/ABF19</f>
        <v>#DIV/0!</v>
      </c>
      <c r="ABH4" s="106">
        <v>0</v>
      </c>
      <c r="ABI4" s="107">
        <f>ABH4/ABH19</f>
        <v>0</v>
      </c>
      <c r="ABJ4" s="106">
        <f>ABK4*ABJ19</f>
        <v>0</v>
      </c>
      <c r="ABK4" s="105">
        <v>0</v>
      </c>
      <c r="ABL4" s="106">
        <v>0</v>
      </c>
      <c r="ABM4" s="105">
        <f>ABL4/ABL19</f>
        <v>0</v>
      </c>
      <c r="ABN4" s="106">
        <v>0</v>
      </c>
      <c r="ABO4" s="105">
        <f>ABN4/ABN19</f>
        <v>0</v>
      </c>
      <c r="ABP4" s="106">
        <v>0</v>
      </c>
      <c r="ABQ4" s="105" t="e">
        <f>ABP4/ABP19</f>
        <v>#DIV/0!</v>
      </c>
      <c r="ABR4" s="106">
        <f>ABS4*ABR19</f>
        <v>0</v>
      </c>
      <c r="ABS4" s="105">
        <v>0</v>
      </c>
      <c r="ABT4" s="106">
        <f t="shared" si="33"/>
        <v>0</v>
      </c>
      <c r="ABU4" s="105">
        <f>ABT4/ABT19</f>
        <v>0</v>
      </c>
      <c r="ABV4" s="106">
        <f>ABW4*ABV19</f>
        <v>0</v>
      </c>
      <c r="ABW4" s="105">
        <v>0</v>
      </c>
      <c r="ABX4" s="106">
        <v>0</v>
      </c>
      <c r="ABY4" s="105" t="e">
        <f>ABX4/ABX19</f>
        <v>#DIV/0!</v>
      </c>
      <c r="ABZ4" s="106">
        <v>0</v>
      </c>
      <c r="ACA4" s="105" t="e">
        <f>ABZ4/ABZ19</f>
        <v>#DIV/0!</v>
      </c>
      <c r="ACB4" s="106">
        <v>0</v>
      </c>
      <c r="ACC4" s="105">
        <f>ACB4/ACB19</f>
        <v>0</v>
      </c>
      <c r="ACD4" s="106">
        <v>0</v>
      </c>
      <c r="ACE4" s="107">
        <f>ACD4/ACD19</f>
        <v>0</v>
      </c>
      <c r="ACF4" s="106">
        <f>ACG4*ACF19</f>
        <v>0</v>
      </c>
      <c r="ACG4" s="105">
        <v>0</v>
      </c>
      <c r="ACH4" s="106">
        <v>0</v>
      </c>
      <c r="ACI4" s="105">
        <f>ACH4/ACH19</f>
        <v>0</v>
      </c>
      <c r="ACJ4" s="106">
        <v>0</v>
      </c>
      <c r="ACK4" s="105">
        <f>ACJ4/ACJ19</f>
        <v>0</v>
      </c>
      <c r="ACL4" s="106">
        <v>0</v>
      </c>
      <c r="ACM4" s="105">
        <f>ACL4/ACL19</f>
        <v>0</v>
      </c>
      <c r="ACN4" s="106">
        <f>ACO4*ACN19</f>
        <v>0</v>
      </c>
      <c r="ACO4" s="105">
        <v>0</v>
      </c>
      <c r="ACP4" s="106">
        <f t="shared" si="34"/>
        <v>0</v>
      </c>
      <c r="ACQ4" s="105">
        <f>ACP4/ACP19</f>
        <v>0</v>
      </c>
      <c r="ACR4" s="106">
        <f>ACS4*ACR19</f>
        <v>0</v>
      </c>
      <c r="ACS4" s="105">
        <v>0</v>
      </c>
      <c r="ACT4" s="106">
        <v>0</v>
      </c>
      <c r="ACU4" s="105" t="e">
        <f>ACT4/ACT19</f>
        <v>#DIV/0!</v>
      </c>
      <c r="ACV4" s="106">
        <v>0</v>
      </c>
      <c r="ACW4" s="105" t="e">
        <f>ACV4/ACV19</f>
        <v>#DIV/0!</v>
      </c>
      <c r="ACX4" s="106">
        <v>0</v>
      </c>
      <c r="ACY4" s="105">
        <f>ACX4/ACX19</f>
        <v>0</v>
      </c>
      <c r="ACZ4" s="106">
        <v>0</v>
      </c>
      <c r="ADA4" s="107">
        <f>ACZ4/ACZ19</f>
        <v>0</v>
      </c>
      <c r="ADB4" s="106">
        <f>ADC4*ADB19</f>
        <v>0</v>
      </c>
      <c r="ADC4" s="105">
        <v>0</v>
      </c>
      <c r="ADD4" s="106">
        <v>0</v>
      </c>
      <c r="ADE4" s="105" t="e">
        <f>ADD4/ADD19</f>
        <v>#DIV/0!</v>
      </c>
      <c r="ADF4" s="106">
        <v>0</v>
      </c>
      <c r="ADG4" s="105">
        <f>ADF4/ADF19</f>
        <v>0</v>
      </c>
      <c r="ADH4" s="106">
        <v>0</v>
      </c>
      <c r="ADI4" s="105" t="e">
        <f>ADH4/ADH19</f>
        <v>#DIV/0!</v>
      </c>
      <c r="ADJ4" s="106">
        <f>ADK4*ADJ19</f>
        <v>0</v>
      </c>
      <c r="ADK4" s="105">
        <v>0</v>
      </c>
      <c r="ADL4" s="106">
        <f t="shared" si="35"/>
        <v>0</v>
      </c>
      <c r="ADM4" s="105">
        <f>ADL4/ADL19</f>
        <v>0</v>
      </c>
      <c r="ADN4" s="106">
        <f>ADO4*ADN19</f>
        <v>0</v>
      </c>
      <c r="ADO4" s="105">
        <v>0</v>
      </c>
      <c r="ADP4" s="106">
        <v>0</v>
      </c>
      <c r="ADQ4" s="105" t="e">
        <f>ADP4/ADP19</f>
        <v>#DIV/0!</v>
      </c>
      <c r="ADR4" s="106">
        <v>0</v>
      </c>
      <c r="ADS4" s="105" t="e">
        <f>ADR4/ADR19</f>
        <v>#DIV/0!</v>
      </c>
      <c r="ADT4" s="106">
        <v>0</v>
      </c>
      <c r="ADU4" s="105">
        <f>ADT4/ADT19</f>
        <v>0</v>
      </c>
      <c r="ADV4" s="106">
        <v>0</v>
      </c>
      <c r="ADW4" s="107">
        <f>ADV4/ADV19</f>
        <v>0</v>
      </c>
      <c r="ADX4" s="106">
        <f>ADY4*ADX19</f>
        <v>0</v>
      </c>
      <c r="ADY4" s="105">
        <v>0</v>
      </c>
      <c r="ADZ4" s="106">
        <v>0</v>
      </c>
      <c r="AEA4" s="105" t="e">
        <f>ADZ4/ADZ19</f>
        <v>#DIV/0!</v>
      </c>
      <c r="AEB4" s="106">
        <v>0</v>
      </c>
      <c r="AEC4" s="105">
        <f>AEB4/AEB19</f>
        <v>0</v>
      </c>
      <c r="AED4" s="106">
        <v>0</v>
      </c>
      <c r="AEE4" s="105">
        <f>AED4/AED19</f>
        <v>0</v>
      </c>
      <c r="AEF4" s="106">
        <f>AEG4*AEF19</f>
        <v>0</v>
      </c>
      <c r="AEG4" s="105">
        <v>0</v>
      </c>
      <c r="AEH4" s="106">
        <f t="shared" si="36"/>
        <v>0</v>
      </c>
      <c r="AEI4" s="105">
        <f>AEH4/AEH19</f>
        <v>0</v>
      </c>
      <c r="AEJ4" s="106">
        <f>AEK4*AEJ19</f>
        <v>0</v>
      </c>
      <c r="AEK4" s="105">
        <v>0</v>
      </c>
      <c r="AEL4" s="106">
        <v>0</v>
      </c>
      <c r="AEM4" s="105">
        <f>AEL4/AEL19</f>
        <v>0</v>
      </c>
      <c r="AEN4" s="106">
        <v>0</v>
      </c>
      <c r="AEO4" s="105" t="e">
        <f>AEN4/AEN19</f>
        <v>#DIV/0!</v>
      </c>
      <c r="AEP4" s="106">
        <v>0</v>
      </c>
      <c r="AEQ4" s="105" t="e">
        <f>AEP4/AEP19</f>
        <v>#DIV/0!</v>
      </c>
      <c r="AER4" s="106">
        <v>0</v>
      </c>
      <c r="AES4" s="107" t="e">
        <f>AER4/AER19</f>
        <v>#DIV/0!</v>
      </c>
      <c r="AET4" s="106">
        <f>AEU4*AET19</f>
        <v>0</v>
      </c>
      <c r="AEU4" s="105">
        <v>0</v>
      </c>
      <c r="AEV4" s="106">
        <v>0</v>
      </c>
      <c r="AEW4" s="105">
        <f>AEV4/AEV19</f>
        <v>0</v>
      </c>
      <c r="AEX4" s="106">
        <v>0</v>
      </c>
      <c r="AEY4" s="105">
        <f>AEX4/AEX19</f>
        <v>0</v>
      </c>
      <c r="AEZ4" s="106">
        <v>0</v>
      </c>
      <c r="AFA4" s="105">
        <f>AEZ4/AEZ19</f>
        <v>0</v>
      </c>
      <c r="AFB4" s="106">
        <f>AFC4*AFB19</f>
        <v>0</v>
      </c>
      <c r="AFC4" s="105">
        <v>0</v>
      </c>
      <c r="AFD4" s="106">
        <f t="shared" si="37"/>
        <v>0</v>
      </c>
      <c r="AFE4" s="105">
        <f>AFD4/AFD19</f>
        <v>0</v>
      </c>
      <c r="AFF4" s="106">
        <f>AFG4*AFF19</f>
        <v>0</v>
      </c>
      <c r="AFG4" s="105">
        <v>0</v>
      </c>
      <c r="AFH4" s="106">
        <v>0</v>
      </c>
      <c r="AFI4" s="105" t="e">
        <f>AFH4/AFH19</f>
        <v>#DIV/0!</v>
      </c>
      <c r="AFJ4" s="106">
        <v>0</v>
      </c>
      <c r="AFK4" s="105" t="e">
        <f>AFJ4/AFJ19</f>
        <v>#DIV/0!</v>
      </c>
      <c r="AFL4" s="106">
        <v>0</v>
      </c>
      <c r="AFM4" s="105" t="e">
        <f>AFL4/AFL19</f>
        <v>#DIV/0!</v>
      </c>
      <c r="AFN4" s="106">
        <v>0</v>
      </c>
      <c r="AFO4" s="107" t="e">
        <f>AFN4/AFN19</f>
        <v>#DIV/0!</v>
      </c>
      <c r="AFP4" s="106">
        <f>AFQ4*AFP19</f>
        <v>0</v>
      </c>
      <c r="AFQ4" s="105">
        <v>0</v>
      </c>
      <c r="AFR4" s="106">
        <v>0</v>
      </c>
      <c r="AFS4" s="105" t="e">
        <f>AFR4/AFR19</f>
        <v>#DIV/0!</v>
      </c>
      <c r="AFT4" s="106">
        <v>0</v>
      </c>
      <c r="AFU4" s="105">
        <f>AFT4/AFT19</f>
        <v>0</v>
      </c>
      <c r="AFV4" s="106">
        <v>0</v>
      </c>
      <c r="AFW4" s="105" t="e">
        <f>AFV4/AFV19</f>
        <v>#DIV/0!</v>
      </c>
      <c r="AFX4" s="106">
        <f>AFY4*AFX19</f>
        <v>0</v>
      </c>
      <c r="AFY4" s="105">
        <v>0</v>
      </c>
      <c r="AFZ4" s="106">
        <f t="shared" si="38"/>
        <v>0</v>
      </c>
      <c r="AGA4" s="105">
        <f>AFZ4/AFZ19</f>
        <v>0</v>
      </c>
    </row>
    <row r="5" spans="1:859">
      <c r="A5" t="s">
        <v>197</v>
      </c>
      <c r="B5" s="105"/>
      <c r="C5" s="105">
        <f>B5/B19</f>
        <v>0</v>
      </c>
      <c r="D5" s="105"/>
      <c r="E5" s="105">
        <f>D5/D19</f>
        <v>0</v>
      </c>
      <c r="F5" s="105"/>
      <c r="G5" s="105">
        <f>F5/F19</f>
        <v>0</v>
      </c>
      <c r="H5" s="105"/>
      <c r="I5" s="105">
        <f>H5/H19</f>
        <v>0</v>
      </c>
      <c r="J5" s="105"/>
      <c r="K5" s="105">
        <f>J5/J19</f>
        <v>0</v>
      </c>
      <c r="L5" s="105"/>
      <c r="M5" s="105">
        <f>L5/L19</f>
        <v>0</v>
      </c>
      <c r="N5" s="105"/>
      <c r="O5" s="105">
        <f>N5/N19</f>
        <v>0</v>
      </c>
      <c r="P5" s="105"/>
      <c r="Q5" s="105">
        <f>P5/P19</f>
        <v>0</v>
      </c>
      <c r="R5" s="105">
        <v>3</v>
      </c>
      <c r="S5" s="105">
        <f>R5/R19</f>
        <v>7.6491585925548189E-4</v>
      </c>
      <c r="T5" s="105"/>
      <c r="U5" s="105">
        <f>T5/T19</f>
        <v>0</v>
      </c>
      <c r="V5" s="105">
        <f t="shared" si="0"/>
        <v>3</v>
      </c>
      <c r="W5" s="105">
        <f>V5/V19</f>
        <v>1.4779053155327849E-4</v>
      </c>
      <c r="X5" s="105"/>
      <c r="Y5" s="105">
        <f>X5/X19</f>
        <v>0</v>
      </c>
      <c r="Z5" s="105"/>
      <c r="AA5" s="105">
        <f>Z5/Z19</f>
        <v>0</v>
      </c>
      <c r="AB5" s="105"/>
      <c r="AC5" s="105">
        <f>AB5/AB19</f>
        <v>0</v>
      </c>
      <c r="AD5" s="105"/>
      <c r="AE5" s="105">
        <f>AD5/AD19</f>
        <v>0</v>
      </c>
      <c r="AF5" s="105"/>
      <c r="AG5" s="105">
        <f>AF5/AF19</f>
        <v>0</v>
      </c>
      <c r="AH5" s="105"/>
      <c r="AI5" s="105">
        <f>AH5/AH19</f>
        <v>0</v>
      </c>
      <c r="AJ5" s="105"/>
      <c r="AK5" s="105">
        <f>AJ5/AJ19</f>
        <v>0</v>
      </c>
      <c r="AL5" s="105"/>
      <c r="AM5" s="105">
        <f>AL5/AL19</f>
        <v>0</v>
      </c>
      <c r="AN5" s="105"/>
      <c r="AO5" s="105">
        <f>AN5/AN19</f>
        <v>0</v>
      </c>
      <c r="AP5" s="105"/>
      <c r="AQ5" s="105">
        <f>AP5/AP19</f>
        <v>0</v>
      </c>
      <c r="AR5" s="105">
        <f t="shared" si="1"/>
        <v>0</v>
      </c>
      <c r="AS5" s="105">
        <f>AR5/AR19</f>
        <v>0</v>
      </c>
      <c r="AT5" s="105"/>
      <c r="AU5" s="105">
        <f>AT5/AT19</f>
        <v>0</v>
      </c>
      <c r="AV5" s="105"/>
      <c r="AW5" s="105">
        <f>AV5/AV19</f>
        <v>0</v>
      </c>
      <c r="AX5" s="105"/>
      <c r="AY5" s="105">
        <f>AX5/AX19</f>
        <v>0</v>
      </c>
      <c r="AZ5" s="105"/>
      <c r="BA5" s="105">
        <f>AZ5/AZ19</f>
        <v>0</v>
      </c>
      <c r="BB5" s="105"/>
      <c r="BC5" s="105">
        <f>BB5/BB19</f>
        <v>0</v>
      </c>
      <c r="BD5" s="105"/>
      <c r="BE5" s="105">
        <f>BD5/BD19</f>
        <v>0</v>
      </c>
      <c r="BF5" s="105"/>
      <c r="BG5" s="105">
        <f>BF5/BF19</f>
        <v>0</v>
      </c>
      <c r="BH5" s="105"/>
      <c r="BI5" s="105">
        <f>BH5/BH19</f>
        <v>0</v>
      </c>
      <c r="BJ5" s="105"/>
      <c r="BK5" s="105">
        <f>BJ5/BJ19</f>
        <v>0</v>
      </c>
      <c r="BL5" s="105"/>
      <c r="BM5" s="105">
        <f>BL5/BL19</f>
        <v>0</v>
      </c>
      <c r="BN5" s="105">
        <f t="shared" si="2"/>
        <v>0</v>
      </c>
      <c r="BO5" s="105">
        <f>BN5/BN19</f>
        <v>0</v>
      </c>
      <c r="BP5" s="105"/>
      <c r="BQ5" s="105">
        <f>BP5/BP19</f>
        <v>0</v>
      </c>
      <c r="BR5" s="105"/>
      <c r="BS5" s="105">
        <f>BR5/BR19</f>
        <v>0</v>
      </c>
      <c r="BT5" s="105"/>
      <c r="BU5" s="105">
        <f>BT5/BT19</f>
        <v>0</v>
      </c>
      <c r="BV5" s="105"/>
      <c r="BW5" s="105">
        <f>BV5/BV19</f>
        <v>0</v>
      </c>
      <c r="BX5" s="105">
        <v>3</v>
      </c>
      <c r="BY5" s="105">
        <f>BX5/BX19</f>
        <v>1.1402508551881414E-3</v>
      </c>
      <c r="BZ5" s="105"/>
      <c r="CA5" s="105" t="e">
        <f>BZ5/BZ19</f>
        <v>#DIV/0!</v>
      </c>
      <c r="CB5" s="105"/>
      <c r="CC5" s="105">
        <f>CB5/CB19</f>
        <v>0</v>
      </c>
      <c r="CD5" s="105"/>
      <c r="CE5" s="105">
        <f>CD5/CD19</f>
        <v>0</v>
      </c>
      <c r="CF5" s="105"/>
      <c r="CG5" s="105">
        <f>CF5/CF19</f>
        <v>0</v>
      </c>
      <c r="CH5" s="105"/>
      <c r="CI5" s="105">
        <f>CH5/CH19</f>
        <v>0</v>
      </c>
      <c r="CJ5" s="105">
        <f t="shared" si="3"/>
        <v>3</v>
      </c>
      <c r="CK5" s="105">
        <f>CJ5/CJ19</f>
        <v>4.187604690117253E-4</v>
      </c>
      <c r="CL5" s="105"/>
      <c r="CM5" s="105">
        <f>CL5/CL19</f>
        <v>0</v>
      </c>
      <c r="CN5" s="105"/>
      <c r="CO5" s="105">
        <f>CN5/CN19</f>
        <v>0</v>
      </c>
      <c r="CP5" s="105"/>
      <c r="CQ5" s="105">
        <f>CP5/CP19</f>
        <v>0</v>
      </c>
      <c r="CR5" s="105"/>
      <c r="CS5" s="105">
        <f>CR5/CR19</f>
        <v>0</v>
      </c>
      <c r="CT5" s="105">
        <v>1</v>
      </c>
      <c r="CU5" s="105">
        <f>CT5/CT19</f>
        <v>6.5019505851755528E-4</v>
      </c>
      <c r="CV5" s="105"/>
      <c r="CW5" s="105" t="e">
        <f>CV5/CV19</f>
        <v>#DIV/0!</v>
      </c>
      <c r="CX5" s="105"/>
      <c r="CY5" s="105">
        <f>CX5/CX19</f>
        <v>0</v>
      </c>
      <c r="CZ5" s="105"/>
      <c r="DA5" s="105">
        <f>CZ5/CZ19</f>
        <v>0</v>
      </c>
      <c r="DB5" s="105"/>
      <c r="DC5" s="105">
        <f>DB5/DB19</f>
        <v>0</v>
      </c>
      <c r="DD5" s="105"/>
      <c r="DE5" s="105">
        <f>DD5/DD19</f>
        <v>0</v>
      </c>
      <c r="DF5" s="105">
        <f t="shared" si="4"/>
        <v>1</v>
      </c>
      <c r="DG5" s="105">
        <f>DF5/DF19</f>
        <v>1.6289297931259162E-4</v>
      </c>
      <c r="DH5" s="105"/>
      <c r="DI5" s="105">
        <f>DH5/DH19</f>
        <v>0</v>
      </c>
      <c r="DJ5" s="105"/>
      <c r="DK5" s="105">
        <f>DJ5/DJ19</f>
        <v>0</v>
      </c>
      <c r="DL5" s="105">
        <v>4</v>
      </c>
      <c r="DM5" s="105">
        <f>DL5/DL19</f>
        <v>9.6828854998789635E-4</v>
      </c>
      <c r="DN5" s="105"/>
      <c r="DO5" s="105">
        <f>DN5/DN19</f>
        <v>0</v>
      </c>
      <c r="DP5" s="105">
        <v>1</v>
      </c>
      <c r="DQ5" s="105">
        <f>DP5/DP19</f>
        <v>4.7824007651841227E-4</v>
      </c>
      <c r="DR5" s="105"/>
      <c r="DS5" s="105" t="e">
        <f>DR5/DR19</f>
        <v>#DIV/0!</v>
      </c>
      <c r="DT5" s="105"/>
      <c r="DU5" s="105">
        <f>DT5/DT19</f>
        <v>0</v>
      </c>
      <c r="DV5" s="105"/>
      <c r="DW5" s="105">
        <f>DV5/DV19</f>
        <v>0</v>
      </c>
      <c r="DX5" s="105">
        <v>2</v>
      </c>
      <c r="DY5" s="105">
        <f>DX5/DX19</f>
        <v>1.0070493454179255E-3</v>
      </c>
      <c r="DZ5" s="105"/>
      <c r="EA5" s="105">
        <f>DZ5/DZ19</f>
        <v>0</v>
      </c>
      <c r="EB5" s="105">
        <f t="shared" si="5"/>
        <v>7</v>
      </c>
      <c r="EC5" s="105">
        <f>EB5/EB19</f>
        <v>6.2539086929330832E-4</v>
      </c>
      <c r="ED5" s="105"/>
      <c r="EE5" s="105">
        <f>ED5/ED19</f>
        <v>0</v>
      </c>
      <c r="EF5" s="105">
        <v>1</v>
      </c>
      <c r="EG5" s="105">
        <f>EF5/EF19</f>
        <v>7.1942446043165471E-3</v>
      </c>
      <c r="EH5" s="105">
        <v>8</v>
      </c>
      <c r="EI5" s="105">
        <f>EH5/EH19</f>
        <v>1.937046004842615E-3</v>
      </c>
      <c r="EJ5" s="105"/>
      <c r="EK5" s="105">
        <f>EJ5/EJ19</f>
        <v>0</v>
      </c>
      <c r="EL5" s="105">
        <v>8</v>
      </c>
      <c r="EM5" s="105">
        <f>EL5/EL19</f>
        <v>2.5665704202759063E-3</v>
      </c>
      <c r="EN5" s="105"/>
      <c r="EO5" s="105">
        <f>EN5/EN19</f>
        <v>0</v>
      </c>
      <c r="EP5" s="105"/>
      <c r="EQ5" s="105">
        <f>EP5/EP19</f>
        <v>0</v>
      </c>
      <c r="ER5" s="105">
        <v>58</v>
      </c>
      <c r="ES5" s="105">
        <f>ER5/ER19</f>
        <v>3.3142857142857141E-2</v>
      </c>
      <c r="ET5" s="105">
        <v>6</v>
      </c>
      <c r="EU5" s="105">
        <f>ET5/ET19</f>
        <v>3.6122817579771222E-3</v>
      </c>
      <c r="EV5" s="105"/>
      <c r="EW5" s="105">
        <f>EV5/EV19</f>
        <v>0</v>
      </c>
      <c r="EX5" s="105">
        <f t="shared" si="6"/>
        <v>81</v>
      </c>
      <c r="EY5" s="105">
        <f>EX5/EX19</f>
        <v>6.2961523513408472E-3</v>
      </c>
      <c r="EZ5" s="105">
        <v>80</v>
      </c>
      <c r="FA5" s="105">
        <f>EZ5/EZ19</f>
        <v>0.12176560121765601</v>
      </c>
      <c r="FB5" s="105">
        <v>1</v>
      </c>
      <c r="FC5" s="105">
        <f>FB5/FB19</f>
        <v>6.1728395061728392E-3</v>
      </c>
      <c r="FD5" s="105">
        <v>1</v>
      </c>
      <c r="FE5" s="105">
        <f>FD5/FD19</f>
        <v>2.8161081385525203E-4</v>
      </c>
      <c r="FF5" s="105"/>
      <c r="FG5" s="105">
        <f>FF5/FF19</f>
        <v>0</v>
      </c>
      <c r="FH5" s="105">
        <v>26</v>
      </c>
      <c r="FI5" s="105">
        <f>FH5/FH19</f>
        <v>1.1954022988505748E-2</v>
      </c>
      <c r="FJ5" s="105"/>
      <c r="FK5" s="105" t="e">
        <f>FJ5/FJ19</f>
        <v>#DIV/0!</v>
      </c>
      <c r="FL5" s="105">
        <v>5</v>
      </c>
      <c r="FM5" s="105">
        <f>FL5/FL19</f>
        <v>3.0156815440289505E-3</v>
      </c>
      <c r="FN5" s="105">
        <v>197</v>
      </c>
      <c r="FO5" s="105">
        <f>FN5/FN19</f>
        <v>0.12579821200510855</v>
      </c>
      <c r="FP5" s="105">
        <v>21</v>
      </c>
      <c r="FQ5" s="105">
        <f>FP5/FP19</f>
        <v>1.6693163751987282E-2</v>
      </c>
      <c r="FR5" s="105"/>
      <c r="FS5" s="105">
        <f>FR5/FR19</f>
        <v>0</v>
      </c>
      <c r="FT5" s="105">
        <f t="shared" si="7"/>
        <v>331</v>
      </c>
      <c r="FU5" s="105">
        <f>FT5/FT19</f>
        <v>2.7604036360603785E-2</v>
      </c>
      <c r="FV5" s="105">
        <v>24</v>
      </c>
      <c r="FW5" s="105">
        <f>FV5/FV19</f>
        <v>6.2663185378590072E-2</v>
      </c>
      <c r="FX5" s="105">
        <v>4</v>
      </c>
      <c r="FY5" s="105">
        <f>FX5/FX19</f>
        <v>4.49438202247191E-2</v>
      </c>
      <c r="FZ5" s="105">
        <v>35</v>
      </c>
      <c r="GA5" s="105">
        <f>FZ5/FZ19</f>
        <v>1.4887282007656316E-2</v>
      </c>
      <c r="GB5" s="105"/>
      <c r="GC5" s="105">
        <f>GB5/GB19</f>
        <v>0</v>
      </c>
      <c r="GD5" s="105">
        <v>58</v>
      </c>
      <c r="GE5" s="105">
        <f>GD5/GD19</f>
        <v>4.4546850998463901E-2</v>
      </c>
      <c r="GF5" s="105">
        <v>3</v>
      </c>
      <c r="GG5" s="105">
        <f>GF5/GF19</f>
        <v>0.42857142857142855</v>
      </c>
      <c r="GH5" s="105">
        <v>2</v>
      </c>
      <c r="GI5" s="105">
        <f>GH5/GH19</f>
        <v>2.34192037470726E-3</v>
      </c>
      <c r="GJ5" s="105">
        <v>528</v>
      </c>
      <c r="GK5" s="105">
        <f>GJ5/GJ19</f>
        <v>0.35675675675675678</v>
      </c>
      <c r="GL5" s="105">
        <v>65</v>
      </c>
      <c r="GM5" s="105">
        <f>GL5/GL19</f>
        <v>7.6470588235294124E-2</v>
      </c>
      <c r="GN5" s="105">
        <v>30</v>
      </c>
      <c r="GO5" s="105">
        <f>GN5/GN19</f>
        <v>5.4644808743169397E-2</v>
      </c>
      <c r="GP5" s="105">
        <f t="shared" si="8"/>
        <v>749</v>
      </c>
      <c r="GQ5" s="105">
        <f>GP5/GP19</f>
        <v>9.4918261310353566E-2</v>
      </c>
      <c r="GR5" s="105">
        <v>40</v>
      </c>
      <c r="GS5" s="105">
        <f>GR5/GR19</f>
        <v>0.10050251256281408</v>
      </c>
      <c r="GT5" s="105">
        <v>13</v>
      </c>
      <c r="GU5" s="105">
        <f>GT5/GT19</f>
        <v>0.20967741935483872</v>
      </c>
      <c r="GV5" s="105">
        <v>305</v>
      </c>
      <c r="GW5" s="105">
        <f>GV5/GV19</f>
        <v>9.9673202614379092E-2</v>
      </c>
      <c r="GX5" s="105"/>
      <c r="GY5" s="105">
        <f>GX5/GX19</f>
        <v>0</v>
      </c>
      <c r="GZ5" s="105">
        <v>245</v>
      </c>
      <c r="HA5" s="105">
        <f>GZ5/GZ19</f>
        <v>0.19155590304925724</v>
      </c>
      <c r="HB5" s="105">
        <v>15</v>
      </c>
      <c r="HC5" s="105">
        <f>HB5/HB19</f>
        <v>0.83333333333333337</v>
      </c>
      <c r="HD5" s="105"/>
      <c r="HE5" s="105">
        <f>HD5/HD19</f>
        <v>0</v>
      </c>
      <c r="HF5" s="105">
        <v>168</v>
      </c>
      <c r="HG5" s="105">
        <f>HF5/HF19</f>
        <v>0.10579345088161209</v>
      </c>
      <c r="HH5" s="105">
        <v>413</v>
      </c>
      <c r="HI5" s="105">
        <f>HH5/HH19</f>
        <v>0.42229038854805728</v>
      </c>
      <c r="HJ5" s="105">
        <v>159</v>
      </c>
      <c r="HK5" s="105">
        <f>HJ5/HJ19</f>
        <v>0.5426621160409556</v>
      </c>
      <c r="HL5" s="105">
        <f t="shared" si="9"/>
        <v>1358</v>
      </c>
      <c r="HM5" s="105">
        <f>HL5/HL19</f>
        <v>0.15627157652474108</v>
      </c>
      <c r="HN5" s="105">
        <v>55</v>
      </c>
      <c r="HO5" s="105">
        <f>HN5/HN19</f>
        <v>0.14511873350923482</v>
      </c>
      <c r="HP5" s="105">
        <v>43</v>
      </c>
      <c r="HQ5" s="105">
        <f>HP5/HP19</f>
        <v>1</v>
      </c>
      <c r="HR5" s="105">
        <v>316</v>
      </c>
      <c r="HS5" s="105">
        <f>HR5/HR19</f>
        <v>7.8314745972738534E-2</v>
      </c>
      <c r="HT5" s="105">
        <v>27</v>
      </c>
      <c r="HU5" s="105">
        <f>HT5/HT19</f>
        <v>0.6</v>
      </c>
      <c r="HV5" s="105">
        <v>624</v>
      </c>
      <c r="HW5" s="105">
        <f>HV5/HV19</f>
        <v>0.23379542899962533</v>
      </c>
      <c r="HX5" s="105"/>
      <c r="HY5" s="105" t="e">
        <f>HX5/HX19</f>
        <v>#DIV/0!</v>
      </c>
      <c r="HZ5" s="105">
        <v>3</v>
      </c>
      <c r="IA5" s="105">
        <f>HZ5/HZ19</f>
        <v>3.6540803897685747E-3</v>
      </c>
      <c r="IB5" s="105">
        <v>149</v>
      </c>
      <c r="IC5" s="105">
        <f>IB5/IB19</f>
        <v>0.10537482319660538</v>
      </c>
      <c r="ID5" s="105">
        <v>1488</v>
      </c>
      <c r="IE5" s="105">
        <f>ID5/ID19</f>
        <v>0.6779043280182232</v>
      </c>
      <c r="IF5" s="105">
        <v>211</v>
      </c>
      <c r="IG5" s="105">
        <f>IF5/IF19</f>
        <v>0.92951541850220265</v>
      </c>
      <c r="IH5" s="105">
        <f t="shared" si="10"/>
        <v>2916</v>
      </c>
      <c r="II5" s="105">
        <f>IH5/IH19</f>
        <v>0.24678402166553826</v>
      </c>
      <c r="IJ5" s="105">
        <v>29</v>
      </c>
      <c r="IK5" s="105">
        <f>IJ5/IJ19</f>
        <v>7.4935400516795869E-2</v>
      </c>
      <c r="IL5" s="105">
        <v>85</v>
      </c>
      <c r="IM5" s="105">
        <f>IL5/IL19</f>
        <v>0.625</v>
      </c>
      <c r="IN5" s="105">
        <v>92</v>
      </c>
      <c r="IO5" s="105">
        <f>IN5/IN19</f>
        <v>6.5949820788530469E-2</v>
      </c>
      <c r="IP5" s="105">
        <v>67</v>
      </c>
      <c r="IQ5" s="105">
        <f>IP5/IP19</f>
        <v>0.85897435897435892</v>
      </c>
      <c r="IR5" s="105">
        <v>206</v>
      </c>
      <c r="IS5" s="105">
        <f>IR5/IR19</f>
        <v>0.17281879194630873</v>
      </c>
      <c r="IT5" s="105"/>
      <c r="IU5" s="105">
        <f>IT5/IT19</f>
        <v>0</v>
      </c>
      <c r="IV5" s="105">
        <v>5</v>
      </c>
      <c r="IW5" s="105">
        <f>IV5/IV19</f>
        <v>2.1929824561403508E-2</v>
      </c>
      <c r="IX5" s="105">
        <v>218</v>
      </c>
      <c r="IY5" s="105">
        <f>IX5/IX19</f>
        <v>0.13599500935745476</v>
      </c>
      <c r="IZ5" s="105">
        <v>1130</v>
      </c>
      <c r="JA5" s="105">
        <f>IZ5/IZ19</f>
        <v>0.83641746854182086</v>
      </c>
      <c r="JB5" s="105">
        <v>176</v>
      </c>
      <c r="JC5" s="105">
        <f>JB5/JB19</f>
        <v>0.91191709844559588</v>
      </c>
      <c r="JD5" s="105">
        <f t="shared" si="11"/>
        <v>2008</v>
      </c>
      <c r="JE5" s="105">
        <f>JD5/JD19</f>
        <v>0.30614422930324747</v>
      </c>
      <c r="JF5" s="105">
        <v>33</v>
      </c>
      <c r="JG5" s="105">
        <f>JF5/JF19</f>
        <v>8.505154639175258E-2</v>
      </c>
      <c r="JH5" s="105">
        <v>4</v>
      </c>
      <c r="JI5" s="105">
        <f>JH5/JH19</f>
        <v>0.23529411764705882</v>
      </c>
      <c r="JJ5" s="105">
        <v>30</v>
      </c>
      <c r="JK5" s="105">
        <f>JJ5/JJ19</f>
        <v>6.1983471074380167E-2</v>
      </c>
      <c r="JL5" s="105">
        <v>8</v>
      </c>
      <c r="JM5" s="105">
        <f>JL5/JL19</f>
        <v>1</v>
      </c>
      <c r="JN5" s="105">
        <v>66</v>
      </c>
      <c r="JO5" s="105">
        <f>JN5/JN19</f>
        <v>0.15207373271889402</v>
      </c>
      <c r="JP5" s="105">
        <v>6</v>
      </c>
      <c r="JQ5" s="105">
        <f>JP5/JP19</f>
        <v>0.375</v>
      </c>
      <c r="JR5" s="105"/>
      <c r="JS5" s="105">
        <f>JR5/JR19</f>
        <v>0</v>
      </c>
      <c r="JT5" s="105">
        <v>195</v>
      </c>
      <c r="JU5" s="105">
        <f>JT5/JT19</f>
        <v>0.1763110307414105</v>
      </c>
      <c r="JV5" s="105">
        <v>391</v>
      </c>
      <c r="JW5" s="105">
        <f>JV5/JV19</f>
        <v>0.81120331950207469</v>
      </c>
      <c r="JX5" s="105">
        <v>31</v>
      </c>
      <c r="JY5" s="105">
        <f>JX5/JX19</f>
        <v>0.91176470588235292</v>
      </c>
      <c r="JZ5" s="105">
        <f t="shared" si="12"/>
        <v>764</v>
      </c>
      <c r="KA5" s="105">
        <f>JZ5/JZ19</f>
        <v>0.24740932642487046</v>
      </c>
      <c r="KB5" s="105">
        <v>4</v>
      </c>
      <c r="KC5" s="105">
        <f>KB5/KB19</f>
        <v>1.3071895424836602E-2</v>
      </c>
      <c r="KD5" s="105">
        <v>5</v>
      </c>
      <c r="KE5" s="105">
        <f>KD5/KD19</f>
        <v>0.625</v>
      </c>
      <c r="KF5" s="105">
        <v>4</v>
      </c>
      <c r="KG5" s="105">
        <f>KF5/KF19</f>
        <v>1.0582010582010581E-2</v>
      </c>
      <c r="KH5" s="105">
        <v>1</v>
      </c>
      <c r="KI5" s="105">
        <f>KH5/KH19</f>
        <v>1</v>
      </c>
      <c r="KJ5" s="105">
        <v>22</v>
      </c>
      <c r="KK5" s="105">
        <f>KJ5/KJ19</f>
        <v>8.2397003745318345E-2</v>
      </c>
      <c r="KL5" s="105"/>
      <c r="KM5" s="105" t="e">
        <f>KL5/KL19</f>
        <v>#DIV/0!</v>
      </c>
      <c r="KN5" s="105">
        <v>1</v>
      </c>
      <c r="KO5" s="105">
        <f>KN5/KN19</f>
        <v>4.9751243781094526E-3</v>
      </c>
      <c r="KP5" s="105">
        <v>112</v>
      </c>
      <c r="KQ5" s="105">
        <f>KP5/KP19</f>
        <v>0.11324570273003033</v>
      </c>
      <c r="KR5" s="105">
        <v>191</v>
      </c>
      <c r="KS5" s="105">
        <f>KR5/KR19</f>
        <v>0.70740740740740737</v>
      </c>
      <c r="KT5" s="105">
        <v>15</v>
      </c>
      <c r="KU5" s="105">
        <f>KT5/KT19</f>
        <v>0.83333333333333337</v>
      </c>
      <c r="KV5" s="105">
        <f t="shared" si="13"/>
        <v>355</v>
      </c>
      <c r="KW5" s="105">
        <f>KV5/KV19</f>
        <v>0.14609053497942387</v>
      </c>
      <c r="KX5" s="105">
        <v>4</v>
      </c>
      <c r="KY5" s="105">
        <f>KX5/KX19</f>
        <v>1.0610079575596816E-2</v>
      </c>
      <c r="KZ5" s="105"/>
      <c r="LA5" s="105">
        <f>KZ5/KZ19</f>
        <v>0</v>
      </c>
      <c r="LB5" s="105">
        <v>1</v>
      </c>
      <c r="LC5" s="105">
        <f>LB5/LB19</f>
        <v>1.0050251256281408E-3</v>
      </c>
      <c r="LD5" s="105"/>
      <c r="LE5" s="105">
        <f>LD5/LD19</f>
        <v>0</v>
      </c>
      <c r="LF5" s="105">
        <v>20</v>
      </c>
      <c r="LG5" s="105">
        <f>LF5/LF19</f>
        <v>3.7243947858473E-2</v>
      </c>
      <c r="LH5" s="105"/>
      <c r="LI5" s="105" t="e">
        <f>LH5/LH19</f>
        <v>#DIV/0!</v>
      </c>
      <c r="LJ5" s="105"/>
      <c r="LK5" s="105">
        <f>LJ5/LJ19</f>
        <v>0</v>
      </c>
      <c r="LL5" s="105">
        <v>61</v>
      </c>
      <c r="LM5" s="105">
        <f>LL5/LL19</f>
        <v>8.1769436997319034E-2</v>
      </c>
      <c r="LN5" s="105">
        <v>84</v>
      </c>
      <c r="LO5" s="105">
        <f>LN5/LN19</f>
        <v>0.28965517241379313</v>
      </c>
      <c r="LP5" s="105">
        <v>13</v>
      </c>
      <c r="LQ5" s="105">
        <f>LP5/LP19</f>
        <v>0.2</v>
      </c>
      <c r="LR5" s="105">
        <f t="shared" si="14"/>
        <v>183</v>
      </c>
      <c r="LS5" s="105">
        <f>LR5/LR19</f>
        <v>5.7151780137414114E-2</v>
      </c>
      <c r="LT5" s="105"/>
      <c r="LU5" s="105">
        <f>LT5/LT19</f>
        <v>0</v>
      </c>
      <c r="LV5" s="105"/>
      <c r="LW5" s="105">
        <f>LV5/LV19</f>
        <v>0</v>
      </c>
      <c r="LX5" s="106">
        <f>LY5*LX19</f>
        <v>0</v>
      </c>
      <c r="LY5" s="105">
        <v>0</v>
      </c>
      <c r="LZ5" s="105">
        <v>1</v>
      </c>
      <c r="MA5" s="105">
        <f>LZ5/LZ19</f>
        <v>0.25</v>
      </c>
      <c r="MB5" s="105">
        <v>10</v>
      </c>
      <c r="MC5" s="105">
        <f>MB5/MB19</f>
        <v>9.3283582089552231E-3</v>
      </c>
      <c r="MD5" s="105">
        <v>1</v>
      </c>
      <c r="ME5" s="105">
        <f>MD5/MD19</f>
        <v>7.6923076923076927E-2</v>
      </c>
      <c r="MF5" s="105"/>
      <c r="MG5" s="105">
        <f>MF5/MF19</f>
        <v>0</v>
      </c>
      <c r="MH5" s="105">
        <v>12</v>
      </c>
      <c r="MI5" s="105">
        <f>MH5/MH19</f>
        <v>6.8925904652498565E-3</v>
      </c>
      <c r="MJ5" s="105">
        <v>54</v>
      </c>
      <c r="MK5" s="105">
        <f>MJ5/MJ19</f>
        <v>8.1203007518796999E-2</v>
      </c>
      <c r="ML5" s="105">
        <v>14</v>
      </c>
      <c r="MM5" s="105">
        <f>ML5/ML19</f>
        <v>2.9978586723768737E-2</v>
      </c>
      <c r="MN5" s="105">
        <f t="shared" si="15"/>
        <v>92</v>
      </c>
      <c r="MO5" s="105">
        <f>MN5/MN19</f>
        <v>1.5059231476674683E-2</v>
      </c>
      <c r="MP5" s="105"/>
      <c r="MQ5" s="105">
        <f>MP5/MP19</f>
        <v>0</v>
      </c>
      <c r="MR5" s="105"/>
      <c r="MS5" s="105">
        <f>MR5/MR19</f>
        <v>0</v>
      </c>
      <c r="MT5" s="106">
        <f>MU5*MT19</f>
        <v>0</v>
      </c>
      <c r="MU5" s="105">
        <v>0</v>
      </c>
      <c r="MV5" s="105"/>
      <c r="MW5" s="105">
        <f>MV5/MV19</f>
        <v>0</v>
      </c>
      <c r="MX5" s="105">
        <v>17</v>
      </c>
      <c r="MY5" s="105">
        <f>MX5/MX19</f>
        <v>1.2927756653992395E-2</v>
      </c>
      <c r="MZ5" s="105"/>
      <c r="NA5" s="105">
        <f>MZ5/MZ19</f>
        <v>0</v>
      </c>
      <c r="NB5" s="105"/>
      <c r="NC5" s="105">
        <f>NB5/NB19</f>
        <v>0</v>
      </c>
      <c r="ND5" s="105">
        <v>11</v>
      </c>
      <c r="NE5" s="105">
        <f>ND5/ND19</f>
        <v>5.8981233243967828E-3</v>
      </c>
      <c r="NF5" s="105">
        <v>30</v>
      </c>
      <c r="NG5" s="105">
        <f>NF5/NF19</f>
        <v>2.8382213812677391E-2</v>
      </c>
      <c r="NH5" s="105">
        <v>1</v>
      </c>
      <c r="NI5" s="105">
        <f>NH5/NH19</f>
        <v>5.0000000000000001E-3</v>
      </c>
      <c r="NJ5" s="105">
        <f t="shared" si="16"/>
        <v>59</v>
      </c>
      <c r="NK5" s="105">
        <f>NJ5/NJ19</f>
        <v>9.2420115654846015E-3</v>
      </c>
      <c r="NL5" s="105"/>
      <c r="NM5" s="105">
        <f>NL5/NL19</f>
        <v>0</v>
      </c>
      <c r="NN5" s="105"/>
      <c r="NO5" s="105">
        <f>NN5/NN19</f>
        <v>0</v>
      </c>
      <c r="NP5" s="106">
        <f>NQ5*NP19</f>
        <v>0</v>
      </c>
      <c r="NQ5" s="105">
        <v>0</v>
      </c>
      <c r="NR5" s="106">
        <f>NS5*NR19</f>
        <v>0</v>
      </c>
      <c r="NS5" s="105">
        <v>0</v>
      </c>
      <c r="NT5" s="105"/>
      <c r="NU5" s="105">
        <f>NT5/NT19</f>
        <v>0</v>
      </c>
      <c r="NV5" s="105"/>
      <c r="NW5" s="105">
        <f>NV5/NV19</f>
        <v>0</v>
      </c>
      <c r="NX5" s="105"/>
      <c r="NY5" s="105">
        <f>NX5/NX19</f>
        <v>0</v>
      </c>
      <c r="NZ5" s="105">
        <v>7</v>
      </c>
      <c r="OA5" s="105">
        <f>NZ5/NZ19</f>
        <v>5.6726094003241492E-3</v>
      </c>
      <c r="OB5" s="105">
        <v>4</v>
      </c>
      <c r="OC5" s="105">
        <f>OB5/OB19</f>
        <v>8.1799591002044997E-3</v>
      </c>
      <c r="OD5" s="105"/>
      <c r="OE5" s="105">
        <f>OD5/OD19</f>
        <v>0</v>
      </c>
      <c r="OF5" s="105">
        <f t="shared" si="17"/>
        <v>11</v>
      </c>
      <c r="OG5" s="105">
        <f>OF5/OF19</f>
        <v>4.2421612284280798E-3</v>
      </c>
      <c r="OH5" s="105"/>
      <c r="OI5" s="105">
        <f>OH5/OH19</f>
        <v>0</v>
      </c>
      <c r="OJ5" s="105"/>
      <c r="OK5" s="105" t="e">
        <f>OJ5/OJ19</f>
        <v>#DIV/0!</v>
      </c>
      <c r="OL5" s="106">
        <f>OM5*OL19</f>
        <v>0</v>
      </c>
      <c r="OM5" s="105">
        <v>0</v>
      </c>
      <c r="ON5" s="106">
        <f>OO5*ON19</f>
        <v>0</v>
      </c>
      <c r="OO5" s="105">
        <v>0</v>
      </c>
      <c r="OP5" s="106">
        <f>OQ5*OP19</f>
        <v>0</v>
      </c>
      <c r="OQ5" s="107">
        <v>0</v>
      </c>
      <c r="OR5" s="105"/>
      <c r="OS5" s="105">
        <f>OR5/OR19</f>
        <v>0</v>
      </c>
      <c r="OT5" s="105"/>
      <c r="OU5" s="105">
        <f>OT5/OT19</f>
        <v>0</v>
      </c>
      <c r="OV5" s="105">
        <v>4</v>
      </c>
      <c r="OW5" s="105">
        <f>OV5/OV19</f>
        <v>5.4200542005420054E-3</v>
      </c>
      <c r="OX5" s="105">
        <v>2</v>
      </c>
      <c r="OY5" s="105">
        <f>OX5/OX19</f>
        <v>7.2992700729927005E-3</v>
      </c>
      <c r="OZ5" s="105"/>
      <c r="PA5" s="105" t="e">
        <f>OZ5/OZ19</f>
        <v>#DIV/0!</v>
      </c>
      <c r="PB5" s="105">
        <f t="shared" si="18"/>
        <v>6</v>
      </c>
      <c r="PC5" s="105">
        <f>PB5/PB19</f>
        <v>4.4085497061775092E-3</v>
      </c>
      <c r="PD5" s="105"/>
      <c r="PE5" s="105">
        <f>PD5/PD19</f>
        <v>0</v>
      </c>
      <c r="PF5" s="105"/>
      <c r="PG5" s="105" t="e">
        <f>PF5/PF19</f>
        <v>#DIV/0!</v>
      </c>
      <c r="PH5" s="106">
        <f>PI5*PH19</f>
        <v>0</v>
      </c>
      <c r="PI5" s="105">
        <v>0</v>
      </c>
      <c r="PJ5" s="106">
        <f>PK5*PJ19</f>
        <v>0</v>
      </c>
      <c r="PK5" s="105">
        <v>0</v>
      </c>
      <c r="PL5" s="106">
        <f>PM5*PL19</f>
        <v>0</v>
      </c>
      <c r="PM5" s="105">
        <v>0</v>
      </c>
      <c r="PN5" s="105"/>
      <c r="PO5" s="105" t="e">
        <f>PN5/PN19</f>
        <v>#DIV/0!</v>
      </c>
      <c r="PP5" s="105"/>
      <c r="PQ5" s="105">
        <f>PP5/PP19</f>
        <v>0</v>
      </c>
      <c r="PR5">
        <v>2</v>
      </c>
      <c r="PS5" s="105">
        <f>PR5/PR19</f>
        <v>2.8248587570621469E-3</v>
      </c>
      <c r="PT5" s="106">
        <f>PU5*PT19</f>
        <v>3.9932999999999996</v>
      </c>
      <c r="PU5" s="105">
        <v>1.5299999999999999E-2</v>
      </c>
      <c r="PV5" s="105"/>
      <c r="PW5" s="105" t="e">
        <f>PV5/PV19</f>
        <v>#DIV/0!</v>
      </c>
      <c r="PX5" s="105">
        <f t="shared" si="19"/>
        <v>5.9932999999999996</v>
      </c>
      <c r="PY5" s="105">
        <f>PX5/PX19</f>
        <v>5.1269601214668581E-3</v>
      </c>
      <c r="PZ5" s="106">
        <f>QA5*PZ19</f>
        <v>0</v>
      </c>
      <c r="QA5" s="105">
        <v>0</v>
      </c>
      <c r="QB5" s="105"/>
      <c r="QC5" s="105" t="e">
        <f>QB5/QB19</f>
        <v>#DIV/0!</v>
      </c>
      <c r="QD5" s="106">
        <f>QE5*QD19</f>
        <v>0</v>
      </c>
      <c r="QE5" s="105">
        <v>0</v>
      </c>
      <c r="QF5" s="106">
        <f>QG5*QF19</f>
        <v>0</v>
      </c>
      <c r="QG5" s="105">
        <v>0</v>
      </c>
      <c r="QH5" s="106">
        <f>QI5*QH19</f>
        <v>0</v>
      </c>
      <c r="QI5" s="105">
        <v>0</v>
      </c>
      <c r="QJ5" s="105"/>
      <c r="QK5" s="105">
        <f>QJ5/QJ19</f>
        <v>0</v>
      </c>
      <c r="QL5" s="106">
        <f>QM5*QL19</f>
        <v>0</v>
      </c>
      <c r="QM5" s="107">
        <v>0</v>
      </c>
      <c r="QO5" s="105">
        <f>QN5/QN19</f>
        <v>0</v>
      </c>
      <c r="QP5" s="106">
        <f>QQ5*QP19</f>
        <v>1.0334999999999999</v>
      </c>
      <c r="QQ5" s="105">
        <v>6.4999999999999997E-3</v>
      </c>
      <c r="QR5" s="105"/>
      <c r="QS5" s="105" t="e">
        <f>QR5/QR19</f>
        <v>#DIV/0!</v>
      </c>
      <c r="QT5" s="106">
        <f t="shared" si="20"/>
        <v>1.0334999999999999</v>
      </c>
      <c r="QU5" s="105">
        <f>QT5/QT19</f>
        <v>6.8401820421626553E-4</v>
      </c>
      <c r="QV5" s="106">
        <f>QW5*QV19</f>
        <v>0</v>
      </c>
      <c r="QW5" s="105">
        <v>0</v>
      </c>
      <c r="QX5" s="106">
        <f>QY5*QX19</f>
        <v>0</v>
      </c>
      <c r="QY5" s="105">
        <v>0</v>
      </c>
      <c r="QZ5" s="106">
        <f>RA5*QZ19</f>
        <v>0</v>
      </c>
      <c r="RA5" s="105">
        <v>0</v>
      </c>
      <c r="RB5" s="106">
        <f>RC5*RB19</f>
        <v>0</v>
      </c>
      <c r="RC5" s="105">
        <v>0</v>
      </c>
      <c r="RD5" s="106">
        <f>RE5*RD19</f>
        <v>0</v>
      </c>
      <c r="RE5" s="107">
        <v>0</v>
      </c>
      <c r="RF5" s="105"/>
      <c r="RG5" s="105" t="e">
        <f>RF5/RF19</f>
        <v>#DIV/0!</v>
      </c>
      <c r="RH5" s="106">
        <f>RI5*RH19</f>
        <v>0</v>
      </c>
      <c r="RI5" s="107">
        <v>0</v>
      </c>
      <c r="RJ5" s="106">
        <f>RJ19*RK5</f>
        <v>0.9325</v>
      </c>
      <c r="RK5" s="105">
        <v>5.0000000000000001E-4</v>
      </c>
      <c r="RL5" s="106">
        <f>RL19*RM5</f>
        <v>1.0076000000000001</v>
      </c>
      <c r="RM5" s="105">
        <v>4.4000000000000003E-3</v>
      </c>
      <c r="RN5" s="105"/>
      <c r="RO5" s="105" t="e">
        <f>RN5/RN19</f>
        <v>#DIV/0!</v>
      </c>
      <c r="RP5" s="106">
        <f t="shared" si="21"/>
        <v>1.9401000000000002</v>
      </c>
      <c r="RQ5" s="105">
        <f>RP5/RP19</f>
        <v>8.2082361088264626E-4</v>
      </c>
      <c r="RR5" s="106">
        <f>RS5*RR19</f>
        <v>0</v>
      </c>
      <c r="RS5" s="105">
        <v>0</v>
      </c>
      <c r="RT5" s="106">
        <f>RU5*RT19</f>
        <v>0</v>
      </c>
      <c r="RU5" s="105">
        <v>0</v>
      </c>
      <c r="RV5" s="106">
        <f>RW5*RV19</f>
        <v>0</v>
      </c>
      <c r="RW5" s="105">
        <v>0</v>
      </c>
      <c r="RX5" s="106">
        <f>RY5*RX19</f>
        <v>0</v>
      </c>
      <c r="RY5" s="105">
        <v>0</v>
      </c>
      <c r="RZ5" s="106">
        <f>SA5*RZ19</f>
        <v>0</v>
      </c>
      <c r="SA5" s="107">
        <v>0</v>
      </c>
      <c r="SB5" s="105"/>
      <c r="SC5" s="105" t="e">
        <f>SB5/SB19</f>
        <v>#DIV/0!</v>
      </c>
      <c r="SD5" s="106">
        <f>SE5*SD19</f>
        <v>0</v>
      </c>
      <c r="SE5" s="107">
        <v>0</v>
      </c>
      <c r="SF5" s="106">
        <f>SF19*SG5</f>
        <v>0</v>
      </c>
      <c r="SG5" s="105">
        <v>0</v>
      </c>
      <c r="SH5" s="106">
        <f>SH19*SI5</f>
        <v>0</v>
      </c>
      <c r="SI5" s="105">
        <v>0</v>
      </c>
      <c r="SJ5" s="105"/>
      <c r="SK5" s="105" t="e">
        <f>SJ5/SJ19</f>
        <v>#DIV/0!</v>
      </c>
      <c r="SL5" s="106">
        <f t="shared" si="22"/>
        <v>0</v>
      </c>
      <c r="SM5" s="105">
        <f>SL5/SL19</f>
        <v>0</v>
      </c>
      <c r="SN5" s="106">
        <f>SO5*SN19</f>
        <v>0</v>
      </c>
      <c r="SO5" s="105">
        <v>0</v>
      </c>
      <c r="SP5" s="106">
        <f>SQ5*SP19</f>
        <v>0</v>
      </c>
      <c r="SQ5" s="105">
        <v>0</v>
      </c>
      <c r="SR5" s="106">
        <f>SS5*SR19</f>
        <v>0</v>
      </c>
      <c r="SS5" s="105">
        <v>0</v>
      </c>
      <c r="ST5" s="106">
        <f>SU5*ST19</f>
        <v>0</v>
      </c>
      <c r="SU5" s="105">
        <v>0</v>
      </c>
      <c r="SV5" s="106">
        <f>SW5*SV19</f>
        <v>0</v>
      </c>
      <c r="SW5" s="107">
        <v>0</v>
      </c>
      <c r="SX5" s="106">
        <f>SY5*SX19</f>
        <v>0</v>
      </c>
      <c r="SY5" s="105">
        <v>0</v>
      </c>
      <c r="SZ5" s="106">
        <f>TA5*SZ19</f>
        <v>0</v>
      </c>
      <c r="TA5" s="105">
        <v>0</v>
      </c>
      <c r="TB5" s="106">
        <f>TC5*TB19</f>
        <v>0</v>
      </c>
      <c r="TC5" s="105">
        <v>0</v>
      </c>
      <c r="TD5" s="106">
        <f>TE5*TD19</f>
        <v>0</v>
      </c>
      <c r="TE5" s="105">
        <v>0</v>
      </c>
      <c r="TF5" s="106">
        <f>TG5*TF19</f>
        <v>0</v>
      </c>
      <c r="TG5" s="105">
        <v>0</v>
      </c>
      <c r="TH5" s="106">
        <f t="shared" si="23"/>
        <v>0</v>
      </c>
      <c r="TI5" s="105">
        <f>TH5/TH19</f>
        <v>0</v>
      </c>
      <c r="TJ5" s="106">
        <f>TK5*TJ19</f>
        <v>0</v>
      </c>
      <c r="TK5" s="105">
        <v>0</v>
      </c>
      <c r="TL5" s="106">
        <v>0</v>
      </c>
      <c r="TM5" s="105">
        <v>0</v>
      </c>
      <c r="TN5" s="106">
        <v>0</v>
      </c>
      <c r="TO5" s="105">
        <f>TN5/TN19</f>
        <v>0</v>
      </c>
      <c r="TP5" s="106">
        <f>TQ5*TP19</f>
        <v>0</v>
      </c>
      <c r="TQ5" s="105">
        <v>0</v>
      </c>
      <c r="TR5" s="106">
        <v>0</v>
      </c>
      <c r="TS5" s="107">
        <v>0</v>
      </c>
      <c r="TT5" s="106">
        <f>TU5*TT19</f>
        <v>0</v>
      </c>
      <c r="TU5" s="105">
        <v>0</v>
      </c>
      <c r="TV5" s="106">
        <f>TW5*TV19</f>
        <v>0</v>
      </c>
      <c r="TW5" s="105">
        <v>0</v>
      </c>
      <c r="TX5" s="106">
        <v>0</v>
      </c>
      <c r="TY5" s="105">
        <v>0</v>
      </c>
      <c r="TZ5" s="106">
        <v>0</v>
      </c>
      <c r="UA5" s="105">
        <f>TZ5/TZ19</f>
        <v>0</v>
      </c>
      <c r="UB5" s="106">
        <f>UC5*UB19</f>
        <v>0</v>
      </c>
      <c r="UC5" s="105">
        <v>0</v>
      </c>
      <c r="UD5" s="106">
        <f t="shared" si="24"/>
        <v>0</v>
      </c>
      <c r="UE5" s="105">
        <f>UD5/UD19</f>
        <v>0</v>
      </c>
      <c r="UF5" s="106">
        <f>UG5*UF19</f>
        <v>0</v>
      </c>
      <c r="UG5" s="105">
        <v>0</v>
      </c>
      <c r="UH5" s="106">
        <v>0</v>
      </c>
      <c r="UI5" s="105">
        <v>0</v>
      </c>
      <c r="UJ5" s="106">
        <v>0</v>
      </c>
      <c r="UK5" s="105">
        <f>UJ5/UJ19</f>
        <v>0</v>
      </c>
      <c r="UL5" s="106">
        <f>UM5*UL19</f>
        <v>0</v>
      </c>
      <c r="UM5" s="105">
        <v>0</v>
      </c>
      <c r="UN5" s="106">
        <v>0</v>
      </c>
      <c r="UO5" s="107">
        <v>0</v>
      </c>
      <c r="UP5" s="106">
        <f>UQ5*UP19</f>
        <v>0</v>
      </c>
      <c r="UQ5" s="105">
        <v>0</v>
      </c>
      <c r="UR5" s="106">
        <f>US5*UR19</f>
        <v>0</v>
      </c>
      <c r="US5" s="105">
        <v>0</v>
      </c>
      <c r="UT5" s="106">
        <v>0</v>
      </c>
      <c r="UU5" s="105">
        <v>0</v>
      </c>
      <c r="UV5" s="106">
        <f>UW5*UV19</f>
        <v>0</v>
      </c>
      <c r="UW5" s="105">
        <v>0</v>
      </c>
      <c r="UX5" s="106">
        <f>UY5*UX19</f>
        <v>0</v>
      </c>
      <c r="UY5" s="105">
        <v>0</v>
      </c>
      <c r="UZ5" s="106">
        <f t="shared" si="25"/>
        <v>0</v>
      </c>
      <c r="VA5" s="105">
        <f>UZ5/UZ19</f>
        <v>0</v>
      </c>
      <c r="VB5" s="106">
        <f>VC5*VB19</f>
        <v>0</v>
      </c>
      <c r="VC5" s="105">
        <v>0</v>
      </c>
      <c r="VD5" s="106">
        <v>0</v>
      </c>
      <c r="VE5" s="105">
        <v>0</v>
      </c>
      <c r="VF5" s="106">
        <v>0</v>
      </c>
      <c r="VG5" s="105">
        <f>VF5/VF19</f>
        <v>0</v>
      </c>
      <c r="VH5" s="106">
        <f>VI5*VH19</f>
        <v>0</v>
      </c>
      <c r="VI5" s="105">
        <v>0</v>
      </c>
      <c r="VJ5" s="106">
        <v>0</v>
      </c>
      <c r="VK5" s="107">
        <f>VJ5/VJ19</f>
        <v>0</v>
      </c>
      <c r="VL5" s="106">
        <f>VM5*VL19</f>
        <v>0</v>
      </c>
      <c r="VM5" s="105">
        <v>0</v>
      </c>
      <c r="VN5" s="106">
        <v>0</v>
      </c>
      <c r="VO5" s="105">
        <f>VN5/VN19</f>
        <v>0</v>
      </c>
      <c r="VP5" s="106">
        <v>0</v>
      </c>
      <c r="VQ5" s="105">
        <v>0</v>
      </c>
      <c r="VR5" s="106">
        <v>0</v>
      </c>
      <c r="VS5" s="105">
        <f>VR5/VR19</f>
        <v>0</v>
      </c>
      <c r="VT5" s="106">
        <f>VU5*VT19</f>
        <v>0</v>
      </c>
      <c r="VU5" s="105">
        <v>0</v>
      </c>
      <c r="VV5" s="106">
        <f t="shared" si="26"/>
        <v>0</v>
      </c>
      <c r="VW5" s="105">
        <f>VV5/VV19</f>
        <v>0</v>
      </c>
      <c r="VX5" s="106">
        <f>VY5*VX19</f>
        <v>0</v>
      </c>
      <c r="VY5" s="105">
        <v>0</v>
      </c>
      <c r="VZ5" s="106">
        <v>0</v>
      </c>
      <c r="WA5" s="105">
        <v>0</v>
      </c>
      <c r="WB5" s="106">
        <v>0</v>
      </c>
      <c r="WC5" s="105">
        <f>WB5/WB19</f>
        <v>0</v>
      </c>
      <c r="WD5" s="106">
        <f>WE5*WD19</f>
        <v>0</v>
      </c>
      <c r="WE5" s="105">
        <v>0</v>
      </c>
      <c r="WF5" s="106">
        <v>0</v>
      </c>
      <c r="WG5" s="107">
        <f>WF5/WF19</f>
        <v>0</v>
      </c>
      <c r="WH5" s="106">
        <f>WI5*WH19</f>
        <v>0</v>
      </c>
      <c r="WI5" s="105">
        <v>0</v>
      </c>
      <c r="WJ5" s="106">
        <v>0</v>
      </c>
      <c r="WK5" s="105">
        <f>WJ5/WJ19</f>
        <v>0</v>
      </c>
      <c r="WL5" s="106">
        <v>0</v>
      </c>
      <c r="WM5" s="105">
        <v>0</v>
      </c>
      <c r="WN5" s="106">
        <v>0</v>
      </c>
      <c r="WO5" s="105">
        <f>WN5/WN19</f>
        <v>0</v>
      </c>
      <c r="WP5" s="106">
        <f>WQ5*WP19</f>
        <v>0</v>
      </c>
      <c r="WQ5" s="105">
        <v>0</v>
      </c>
      <c r="WR5" s="106">
        <f t="shared" si="27"/>
        <v>0</v>
      </c>
      <c r="WS5" s="105">
        <f>WR5/WR19</f>
        <v>0</v>
      </c>
      <c r="WT5" s="106">
        <f>WU5*WT19</f>
        <v>0</v>
      </c>
      <c r="WU5" s="105">
        <v>0</v>
      </c>
      <c r="WV5" s="106">
        <v>0</v>
      </c>
      <c r="WW5" s="105">
        <v>0</v>
      </c>
      <c r="WX5" s="106">
        <v>0</v>
      </c>
      <c r="WY5" s="105">
        <f>WX5/WX19</f>
        <v>0</v>
      </c>
      <c r="WZ5" s="106">
        <f>XA5*WZ19</f>
        <v>0</v>
      </c>
      <c r="XA5" s="105">
        <v>0</v>
      </c>
      <c r="XB5" s="106">
        <v>0</v>
      </c>
      <c r="XC5" s="107">
        <f>XB5/XB19</f>
        <v>0</v>
      </c>
      <c r="XD5" s="106">
        <f>XE5*XD19</f>
        <v>0</v>
      </c>
      <c r="XE5" s="105">
        <v>0</v>
      </c>
      <c r="XF5" s="106">
        <v>0</v>
      </c>
      <c r="XG5" s="105">
        <f>XF5/XF19</f>
        <v>0</v>
      </c>
      <c r="XH5" s="106">
        <v>0</v>
      </c>
      <c r="XI5" s="105">
        <v>0</v>
      </c>
      <c r="XJ5" s="106">
        <v>0</v>
      </c>
      <c r="XK5" s="105">
        <f>XJ5/XJ19</f>
        <v>0</v>
      </c>
      <c r="XL5" s="106">
        <f>XM5*XL19</f>
        <v>0</v>
      </c>
      <c r="XM5" s="105">
        <v>0</v>
      </c>
      <c r="XN5" s="106">
        <f t="shared" si="28"/>
        <v>0</v>
      </c>
      <c r="XO5" s="105">
        <f>XN5/XN19</f>
        <v>0</v>
      </c>
      <c r="XP5" s="106">
        <f>XQ5*XP19</f>
        <v>0</v>
      </c>
      <c r="XQ5" s="105">
        <v>0</v>
      </c>
      <c r="XR5" s="106">
        <v>0</v>
      </c>
      <c r="XS5" s="105">
        <v>0</v>
      </c>
      <c r="XT5" s="106">
        <v>0</v>
      </c>
      <c r="XU5" s="105">
        <f>XT5/XT19</f>
        <v>0</v>
      </c>
      <c r="XV5" s="106">
        <f>XW5*XV19</f>
        <v>0</v>
      </c>
      <c r="XW5" s="105">
        <v>0</v>
      </c>
      <c r="XX5" s="106">
        <v>0</v>
      </c>
      <c r="XY5" s="107">
        <f>XX5/XX19</f>
        <v>0</v>
      </c>
      <c r="XZ5" s="106">
        <f>YA5*XZ19</f>
        <v>0</v>
      </c>
      <c r="YA5" s="105">
        <v>0</v>
      </c>
      <c r="YB5" s="106">
        <v>0</v>
      </c>
      <c r="YC5" s="105">
        <f>YB5/YB19</f>
        <v>0</v>
      </c>
      <c r="YD5" s="106">
        <v>0</v>
      </c>
      <c r="YE5" s="105">
        <v>0</v>
      </c>
      <c r="YF5" s="106">
        <v>0</v>
      </c>
      <c r="YG5" s="105">
        <f>YF5/YF19</f>
        <v>0</v>
      </c>
      <c r="YH5" s="106">
        <f>YI5*YH19</f>
        <v>0</v>
      </c>
      <c r="YI5" s="105">
        <v>0</v>
      </c>
      <c r="YJ5" s="106">
        <f t="shared" si="29"/>
        <v>0</v>
      </c>
      <c r="YK5" s="105">
        <f>YJ5/YJ19</f>
        <v>0</v>
      </c>
      <c r="YL5" s="106">
        <f>YM5*YL19</f>
        <v>0</v>
      </c>
      <c r="YM5" s="105">
        <v>0</v>
      </c>
      <c r="YN5" s="106">
        <v>0</v>
      </c>
      <c r="YO5" s="105">
        <v>0</v>
      </c>
      <c r="YP5" s="106">
        <v>0</v>
      </c>
      <c r="YQ5" s="105">
        <f>YP5/YP19</f>
        <v>0</v>
      </c>
      <c r="YR5" s="106">
        <f>YS5*YR19</f>
        <v>0</v>
      </c>
      <c r="YS5" s="105">
        <v>0</v>
      </c>
      <c r="YT5" s="106">
        <v>0</v>
      </c>
      <c r="YU5" s="107">
        <f>YT5/YT19</f>
        <v>0</v>
      </c>
      <c r="YV5" s="106">
        <f>YW5*YV19</f>
        <v>0</v>
      </c>
      <c r="YW5" s="105">
        <v>0</v>
      </c>
      <c r="YX5" s="106">
        <v>0</v>
      </c>
      <c r="YY5" s="105">
        <f>YX5/YX19</f>
        <v>0</v>
      </c>
      <c r="YZ5" s="106">
        <v>0</v>
      </c>
      <c r="ZA5" s="105">
        <v>0</v>
      </c>
      <c r="ZB5" s="106">
        <v>0</v>
      </c>
      <c r="ZC5" s="105">
        <f>ZB5/ZB19</f>
        <v>0</v>
      </c>
      <c r="ZD5" s="106">
        <f>ZE5*ZD19</f>
        <v>0</v>
      </c>
      <c r="ZE5" s="105">
        <v>0</v>
      </c>
      <c r="ZF5" s="106">
        <f t="shared" si="30"/>
        <v>0</v>
      </c>
      <c r="ZG5" s="105">
        <f>ZF5/ZF19</f>
        <v>0</v>
      </c>
      <c r="ZH5" s="106">
        <f>ZI5*ZH19</f>
        <v>0</v>
      </c>
      <c r="ZI5" s="105">
        <v>0</v>
      </c>
      <c r="ZJ5" s="106">
        <v>0</v>
      </c>
      <c r="ZK5" s="105">
        <f>ZJ5/ZJ19</f>
        <v>0</v>
      </c>
      <c r="ZL5" s="106">
        <v>0</v>
      </c>
      <c r="ZM5" s="105">
        <f>ZL5/ZL19</f>
        <v>0</v>
      </c>
      <c r="ZN5" s="106">
        <v>0</v>
      </c>
      <c r="ZO5" s="105">
        <f>ZN5/ZN19</f>
        <v>0</v>
      </c>
      <c r="ZP5" s="106">
        <v>0</v>
      </c>
      <c r="ZQ5" s="107">
        <f>ZP5/ZP19</f>
        <v>0</v>
      </c>
      <c r="ZR5" s="106">
        <f>ZS5*ZR19</f>
        <v>0</v>
      </c>
      <c r="ZS5" s="105">
        <v>0</v>
      </c>
      <c r="ZT5" s="106">
        <v>0</v>
      </c>
      <c r="ZU5" s="105">
        <f>ZT5/ZT19</f>
        <v>0</v>
      </c>
      <c r="ZV5" s="106">
        <v>0</v>
      </c>
      <c r="ZW5" s="105">
        <v>0</v>
      </c>
      <c r="ZX5" s="106">
        <v>0</v>
      </c>
      <c r="ZY5" s="105">
        <f>ZX5/ZX19</f>
        <v>0</v>
      </c>
      <c r="ZZ5" s="106">
        <f>AAA5*ZZ19</f>
        <v>0</v>
      </c>
      <c r="AAA5" s="105">
        <v>0</v>
      </c>
      <c r="AAB5" s="106">
        <f t="shared" si="31"/>
        <v>0</v>
      </c>
      <c r="AAC5" s="105">
        <f>AAB5/AAB19</f>
        <v>0</v>
      </c>
      <c r="AAD5" s="106">
        <f>AAE5*AAD19</f>
        <v>0</v>
      </c>
      <c r="AAE5" s="105">
        <v>0</v>
      </c>
      <c r="AAF5" s="106">
        <v>0</v>
      </c>
      <c r="AAG5" s="105" t="e">
        <f>AAF5/AAF19</f>
        <v>#DIV/0!</v>
      </c>
      <c r="AAH5" s="106">
        <v>0</v>
      </c>
      <c r="AAI5" s="105" t="e">
        <f>AAH5/AAH19</f>
        <v>#DIV/0!</v>
      </c>
      <c r="AAJ5" s="106">
        <v>0</v>
      </c>
      <c r="AAK5" s="105" t="e">
        <f>AAJ5/AAJ19</f>
        <v>#DIV/0!</v>
      </c>
      <c r="AAL5" s="106">
        <v>0</v>
      </c>
      <c r="AAM5" s="107">
        <f>AAL5/AAL19</f>
        <v>0</v>
      </c>
      <c r="AAN5" s="106">
        <f>AAO5*AAN19</f>
        <v>0</v>
      </c>
      <c r="AAO5" s="105">
        <v>0</v>
      </c>
      <c r="AAP5" s="106">
        <v>0</v>
      </c>
      <c r="AAQ5" s="105">
        <f>AAP5/AAP19</f>
        <v>0</v>
      </c>
      <c r="AAR5" s="106">
        <v>0</v>
      </c>
      <c r="AAS5" s="105">
        <v>0</v>
      </c>
      <c r="AAT5" s="106">
        <v>0</v>
      </c>
      <c r="AAU5" s="105">
        <f>AAT5/AAT19</f>
        <v>0</v>
      </c>
      <c r="AAV5" s="106">
        <f>AAW5*AAV19</f>
        <v>0</v>
      </c>
      <c r="AAW5" s="105">
        <v>0</v>
      </c>
      <c r="AAX5" s="106">
        <f t="shared" si="32"/>
        <v>0</v>
      </c>
      <c r="AAY5" s="105">
        <f>AAX5/AAX19</f>
        <v>0</v>
      </c>
      <c r="AAZ5" s="106">
        <f>ABA5*AAZ19</f>
        <v>0</v>
      </c>
      <c r="ABA5" s="105">
        <v>0</v>
      </c>
      <c r="ABB5" s="106">
        <v>0</v>
      </c>
      <c r="ABC5" s="105" t="e">
        <f>ABB5/ABB19</f>
        <v>#DIV/0!</v>
      </c>
      <c r="ABD5" s="106">
        <v>0</v>
      </c>
      <c r="ABE5" s="105" t="e">
        <f>ABD5/ABD19</f>
        <v>#DIV/0!</v>
      </c>
      <c r="ABF5" s="106">
        <v>0</v>
      </c>
      <c r="ABG5" s="105" t="e">
        <f>ABF5/ABF19</f>
        <v>#DIV/0!</v>
      </c>
      <c r="ABH5" s="106">
        <v>0</v>
      </c>
      <c r="ABI5" s="107">
        <f>ABH5/ABH19</f>
        <v>0</v>
      </c>
      <c r="ABJ5" s="106">
        <f>ABK5*ABJ19</f>
        <v>0</v>
      </c>
      <c r="ABK5" s="105">
        <v>0</v>
      </c>
      <c r="ABL5" s="106">
        <v>0</v>
      </c>
      <c r="ABM5" s="105">
        <f>ABL5/ABL19</f>
        <v>0</v>
      </c>
      <c r="ABN5" s="106">
        <v>0</v>
      </c>
      <c r="ABO5" s="105">
        <v>0</v>
      </c>
      <c r="ABP5" s="106">
        <v>0</v>
      </c>
      <c r="ABQ5" s="105" t="e">
        <f>ABP5/ABP19</f>
        <v>#DIV/0!</v>
      </c>
      <c r="ABR5" s="106">
        <f>ABS5*ABR19</f>
        <v>0</v>
      </c>
      <c r="ABS5" s="105">
        <v>0</v>
      </c>
      <c r="ABT5" s="106">
        <f t="shared" si="33"/>
        <v>0</v>
      </c>
      <c r="ABU5" s="105">
        <f>ABT5/ABT19</f>
        <v>0</v>
      </c>
      <c r="ABV5" s="106">
        <f>ABW5*ABV19</f>
        <v>0</v>
      </c>
      <c r="ABW5" s="105">
        <v>0</v>
      </c>
      <c r="ABX5" s="106">
        <v>0</v>
      </c>
      <c r="ABY5" s="105" t="e">
        <f>ABX5/ABX19</f>
        <v>#DIV/0!</v>
      </c>
      <c r="ABZ5" s="106">
        <v>0</v>
      </c>
      <c r="ACA5" s="105" t="e">
        <f>ABZ5/ABZ19</f>
        <v>#DIV/0!</v>
      </c>
      <c r="ACB5" s="106">
        <v>0</v>
      </c>
      <c r="ACC5" s="105">
        <f>ACB5/ACB19</f>
        <v>0</v>
      </c>
      <c r="ACD5" s="106">
        <v>0</v>
      </c>
      <c r="ACE5" s="107">
        <f>ACD5/ACD19</f>
        <v>0</v>
      </c>
      <c r="ACF5" s="106">
        <f>ACG5*ACF19</f>
        <v>0</v>
      </c>
      <c r="ACG5" s="105">
        <v>0</v>
      </c>
      <c r="ACH5" s="106">
        <v>0</v>
      </c>
      <c r="ACI5" s="105">
        <f>ACH5/ACH19</f>
        <v>0</v>
      </c>
      <c r="ACJ5" s="106">
        <v>0</v>
      </c>
      <c r="ACK5" s="105">
        <v>0</v>
      </c>
      <c r="ACL5" s="106">
        <v>0</v>
      </c>
      <c r="ACM5" s="105">
        <f>ACL5/ACL19</f>
        <v>0</v>
      </c>
      <c r="ACN5" s="106">
        <f>ACO5*ACN19</f>
        <v>0</v>
      </c>
      <c r="ACO5" s="105">
        <v>0</v>
      </c>
      <c r="ACP5" s="106">
        <f t="shared" si="34"/>
        <v>0</v>
      </c>
      <c r="ACQ5" s="105">
        <f>ACP5/ACP19</f>
        <v>0</v>
      </c>
      <c r="ACR5" s="106">
        <f>ACS5*ACR19</f>
        <v>0</v>
      </c>
      <c r="ACS5" s="105">
        <v>0</v>
      </c>
      <c r="ACT5" s="106">
        <v>0</v>
      </c>
      <c r="ACU5" s="105" t="e">
        <f>ACT5/ACT19</f>
        <v>#DIV/0!</v>
      </c>
      <c r="ACV5" s="106">
        <v>0</v>
      </c>
      <c r="ACW5" s="105" t="e">
        <f>ACV5/ACV19</f>
        <v>#DIV/0!</v>
      </c>
      <c r="ACX5" s="106">
        <v>0</v>
      </c>
      <c r="ACY5" s="105">
        <f>ACX5/ACX19</f>
        <v>0</v>
      </c>
      <c r="ACZ5" s="106">
        <v>0</v>
      </c>
      <c r="ADA5" s="107">
        <f>ACZ5/ACZ19</f>
        <v>0</v>
      </c>
      <c r="ADB5" s="106">
        <f>ADC5*ADB19</f>
        <v>0</v>
      </c>
      <c r="ADC5" s="105">
        <v>0</v>
      </c>
      <c r="ADD5" s="106">
        <v>0</v>
      </c>
      <c r="ADE5" s="105" t="e">
        <f>ADD5/ADD19</f>
        <v>#DIV/0!</v>
      </c>
      <c r="ADF5" s="106">
        <v>0</v>
      </c>
      <c r="ADG5" s="105">
        <v>0</v>
      </c>
      <c r="ADH5" s="106">
        <v>0</v>
      </c>
      <c r="ADI5" s="105" t="e">
        <f>ADH5/ADH19</f>
        <v>#DIV/0!</v>
      </c>
      <c r="ADJ5" s="106">
        <f>ADK5*ADJ19</f>
        <v>0</v>
      </c>
      <c r="ADK5" s="105">
        <v>0</v>
      </c>
      <c r="ADL5" s="106">
        <f t="shared" si="35"/>
        <v>0</v>
      </c>
      <c r="ADM5" s="105">
        <f>ADL5/ADL19</f>
        <v>0</v>
      </c>
      <c r="ADN5" s="106">
        <f>ADO5*ADN19</f>
        <v>0</v>
      </c>
      <c r="ADO5" s="105">
        <v>0</v>
      </c>
      <c r="ADP5" s="106">
        <v>0</v>
      </c>
      <c r="ADQ5" s="105" t="e">
        <f>ADP5/ADP19</f>
        <v>#DIV/0!</v>
      </c>
      <c r="ADR5" s="106">
        <v>0</v>
      </c>
      <c r="ADS5" s="105" t="e">
        <f>ADR5/ADR19</f>
        <v>#DIV/0!</v>
      </c>
      <c r="ADT5" s="106">
        <v>0</v>
      </c>
      <c r="ADU5" s="105">
        <f>ADT5/ADT19</f>
        <v>0</v>
      </c>
      <c r="ADV5" s="106">
        <v>0</v>
      </c>
      <c r="ADW5" s="107">
        <f>ADV5/ADV19</f>
        <v>0</v>
      </c>
      <c r="ADX5" s="106">
        <f>ADY5*ADX19</f>
        <v>0</v>
      </c>
      <c r="ADY5" s="105">
        <v>0</v>
      </c>
      <c r="ADZ5" s="106">
        <v>0</v>
      </c>
      <c r="AEA5" s="105" t="e">
        <f>ADZ5/ADZ19</f>
        <v>#DIV/0!</v>
      </c>
      <c r="AEB5" s="106">
        <v>0</v>
      </c>
      <c r="AEC5" s="105">
        <v>0</v>
      </c>
      <c r="AED5" s="106">
        <v>0</v>
      </c>
      <c r="AEE5" s="105">
        <f>AED5/AED19</f>
        <v>0</v>
      </c>
      <c r="AEF5" s="106">
        <f>AEG5*AEF19</f>
        <v>0</v>
      </c>
      <c r="AEG5" s="105">
        <v>0</v>
      </c>
      <c r="AEH5" s="106">
        <f t="shared" si="36"/>
        <v>0</v>
      </c>
      <c r="AEI5" s="105">
        <f>AEH5/AEH19</f>
        <v>0</v>
      </c>
      <c r="AEJ5" s="106">
        <f>AEK5*AEJ19</f>
        <v>0</v>
      </c>
      <c r="AEK5" s="105">
        <v>0</v>
      </c>
      <c r="AEL5" s="106">
        <v>0</v>
      </c>
      <c r="AEM5" s="105">
        <f>AEL5/AEL19</f>
        <v>0</v>
      </c>
      <c r="AEN5" s="106">
        <v>0</v>
      </c>
      <c r="AEO5" s="105" t="e">
        <f>AEN5/AEN19</f>
        <v>#DIV/0!</v>
      </c>
      <c r="AEP5" s="106">
        <v>0</v>
      </c>
      <c r="AEQ5" s="105" t="e">
        <f>AEP5/AEP19</f>
        <v>#DIV/0!</v>
      </c>
      <c r="AER5" s="106">
        <v>0</v>
      </c>
      <c r="AES5" s="107" t="e">
        <f>AER5/AER19</f>
        <v>#DIV/0!</v>
      </c>
      <c r="AET5" s="106">
        <f>AEU5*AET19</f>
        <v>0</v>
      </c>
      <c r="AEU5" s="105">
        <v>0</v>
      </c>
      <c r="AEV5" s="106">
        <v>0</v>
      </c>
      <c r="AEW5" s="105">
        <f>AEV5/AEV19</f>
        <v>0</v>
      </c>
      <c r="AEX5" s="106">
        <v>0</v>
      </c>
      <c r="AEY5" s="105">
        <v>0</v>
      </c>
      <c r="AEZ5" s="106">
        <v>0</v>
      </c>
      <c r="AFA5" s="105">
        <f>AEZ5/AEZ19</f>
        <v>0</v>
      </c>
      <c r="AFB5" s="106">
        <f>AFC5*AFB19</f>
        <v>0</v>
      </c>
      <c r="AFC5" s="105">
        <v>0</v>
      </c>
      <c r="AFD5" s="106">
        <f t="shared" si="37"/>
        <v>0</v>
      </c>
      <c r="AFE5" s="105">
        <f>AFD5/AFD19</f>
        <v>0</v>
      </c>
      <c r="AFF5" s="106">
        <f>AFG5*AFF19</f>
        <v>0</v>
      </c>
      <c r="AFG5" s="105">
        <v>0</v>
      </c>
      <c r="AFH5" s="106">
        <v>0</v>
      </c>
      <c r="AFI5" s="105" t="e">
        <f>AFH5/AFH19</f>
        <v>#DIV/0!</v>
      </c>
      <c r="AFJ5" s="106">
        <v>0</v>
      </c>
      <c r="AFK5" s="105" t="e">
        <f>AFJ5/AFJ19</f>
        <v>#DIV/0!</v>
      </c>
      <c r="AFL5" s="106">
        <v>0</v>
      </c>
      <c r="AFM5" s="105" t="e">
        <f>AFL5/AFL19</f>
        <v>#DIV/0!</v>
      </c>
      <c r="AFN5" s="106">
        <v>0</v>
      </c>
      <c r="AFO5" s="107" t="e">
        <f>AFN5/AFN19</f>
        <v>#DIV/0!</v>
      </c>
      <c r="AFP5" s="106">
        <f>AFQ5*AFP19</f>
        <v>0</v>
      </c>
      <c r="AFQ5" s="105">
        <v>0</v>
      </c>
      <c r="AFR5" s="106">
        <v>0</v>
      </c>
      <c r="AFS5" s="105" t="e">
        <f>AFR5/AFR19</f>
        <v>#DIV/0!</v>
      </c>
      <c r="AFT5" s="106">
        <v>0</v>
      </c>
      <c r="AFU5" s="105">
        <v>0</v>
      </c>
      <c r="AFV5" s="106">
        <v>0</v>
      </c>
      <c r="AFW5" s="105" t="e">
        <f>AFV5/AFV19</f>
        <v>#DIV/0!</v>
      </c>
      <c r="AFX5" s="106">
        <f>AFY5*AFX19</f>
        <v>0</v>
      </c>
      <c r="AFY5" s="105">
        <v>0</v>
      </c>
      <c r="AFZ5" s="106">
        <f t="shared" si="38"/>
        <v>0</v>
      </c>
      <c r="AGA5" s="105">
        <f>AFZ5/AFZ19</f>
        <v>0</v>
      </c>
    </row>
    <row r="6" spans="1:859">
      <c r="A6" t="s">
        <v>198</v>
      </c>
      <c r="B6" s="105"/>
      <c r="C6" s="105">
        <f>B6/B19</f>
        <v>0</v>
      </c>
      <c r="D6" s="105"/>
      <c r="E6" s="105">
        <f>D6/D19</f>
        <v>0</v>
      </c>
      <c r="F6" s="105"/>
      <c r="G6" s="105">
        <f>F6/F19</f>
        <v>0</v>
      </c>
      <c r="H6" s="105"/>
      <c r="I6" s="105">
        <f>H6/H19</f>
        <v>0</v>
      </c>
      <c r="J6" s="105"/>
      <c r="K6" s="105">
        <f>J6/J19</f>
        <v>0</v>
      </c>
      <c r="L6" s="105"/>
      <c r="M6" s="105">
        <f>L6/L19</f>
        <v>0</v>
      </c>
      <c r="N6" s="105"/>
      <c r="O6" s="105">
        <f>N6/N19</f>
        <v>0</v>
      </c>
      <c r="P6" s="105"/>
      <c r="Q6" s="105">
        <f>P6/P19</f>
        <v>0</v>
      </c>
      <c r="R6" s="105"/>
      <c r="S6" s="105">
        <f>R6/R19</f>
        <v>0</v>
      </c>
      <c r="T6" s="105"/>
      <c r="U6" s="105">
        <f>T6/T19</f>
        <v>0</v>
      </c>
      <c r="V6" s="105">
        <f t="shared" si="0"/>
        <v>0</v>
      </c>
      <c r="W6" s="105">
        <f>V6/V19</f>
        <v>0</v>
      </c>
      <c r="X6" s="105"/>
      <c r="Y6" s="105">
        <f>X6/X19</f>
        <v>0</v>
      </c>
      <c r="Z6" s="105"/>
      <c r="AA6" s="105">
        <f>Z6/Z19</f>
        <v>0</v>
      </c>
      <c r="AB6" s="105"/>
      <c r="AC6" s="105">
        <f>AB6/AB19</f>
        <v>0</v>
      </c>
      <c r="AD6" s="105"/>
      <c r="AE6" s="105">
        <f>AD6/AD19</f>
        <v>0</v>
      </c>
      <c r="AF6" s="105"/>
      <c r="AG6" s="105">
        <f>AF6/AF19</f>
        <v>0</v>
      </c>
      <c r="AH6" s="105"/>
      <c r="AI6" s="105">
        <f>AH6/AH19</f>
        <v>0</v>
      </c>
      <c r="AJ6" s="105"/>
      <c r="AK6" s="105">
        <f>AJ6/AJ19</f>
        <v>0</v>
      </c>
      <c r="AL6" s="105"/>
      <c r="AM6" s="105">
        <f>AL6/AL19</f>
        <v>0</v>
      </c>
      <c r="AN6" s="105"/>
      <c r="AO6" s="105">
        <f>AN6/AN19</f>
        <v>0</v>
      </c>
      <c r="AP6" s="105"/>
      <c r="AQ6" s="105">
        <f>AP6/AP19</f>
        <v>0</v>
      </c>
      <c r="AR6" s="105">
        <f t="shared" si="1"/>
        <v>0</v>
      </c>
      <c r="AS6" s="105">
        <f>AR6/AR19</f>
        <v>0</v>
      </c>
      <c r="AT6" s="105"/>
      <c r="AU6" s="105">
        <f>AT6/AT19</f>
        <v>0</v>
      </c>
      <c r="AV6" s="105"/>
      <c r="AW6" s="105">
        <f>AV6/AV19</f>
        <v>0</v>
      </c>
      <c r="AX6" s="105"/>
      <c r="AY6" s="105">
        <f>AX6/AX19</f>
        <v>0</v>
      </c>
      <c r="AZ6" s="105"/>
      <c r="BA6" s="105">
        <f>AZ6/AZ19</f>
        <v>0</v>
      </c>
      <c r="BB6" s="105"/>
      <c r="BC6" s="105">
        <f>BB6/BB19</f>
        <v>0</v>
      </c>
      <c r="BD6" s="105"/>
      <c r="BE6" s="105">
        <f>BD6/BD19</f>
        <v>0</v>
      </c>
      <c r="BF6" s="105"/>
      <c r="BG6" s="105">
        <f>BF6/BF19</f>
        <v>0</v>
      </c>
      <c r="BH6" s="105"/>
      <c r="BI6" s="105">
        <f>BH6/BH19</f>
        <v>0</v>
      </c>
      <c r="BJ6" s="105"/>
      <c r="BK6" s="105">
        <f>BJ6/BJ19</f>
        <v>0</v>
      </c>
      <c r="BL6" s="105"/>
      <c r="BM6" s="105">
        <f>BL6/BL19</f>
        <v>0</v>
      </c>
      <c r="BN6" s="105">
        <f t="shared" si="2"/>
        <v>0</v>
      </c>
      <c r="BO6" s="105">
        <f>BN6/BN19</f>
        <v>0</v>
      </c>
      <c r="BP6" s="105"/>
      <c r="BQ6" s="105">
        <f>BP6/BP19</f>
        <v>0</v>
      </c>
      <c r="BR6" s="105"/>
      <c r="BS6" s="105">
        <f>BR6/BR19</f>
        <v>0</v>
      </c>
      <c r="BT6" s="105"/>
      <c r="BU6" s="105">
        <f>BT6/BT19</f>
        <v>0</v>
      </c>
      <c r="BV6" s="105"/>
      <c r="BW6" s="105">
        <f>BV6/BV19</f>
        <v>0</v>
      </c>
      <c r="BX6" s="105"/>
      <c r="BY6" s="105">
        <f>BX6/BX19</f>
        <v>0</v>
      </c>
      <c r="BZ6" s="105"/>
      <c r="CA6" s="105" t="e">
        <f>BZ6/BZ19</f>
        <v>#DIV/0!</v>
      </c>
      <c r="CB6" s="105"/>
      <c r="CC6" s="105">
        <f>CB6/CB19</f>
        <v>0</v>
      </c>
      <c r="CD6" s="105"/>
      <c r="CE6" s="105">
        <f>CD6/CD19</f>
        <v>0</v>
      </c>
      <c r="CF6" s="105"/>
      <c r="CG6" s="105">
        <f>CF6/CF19</f>
        <v>0</v>
      </c>
      <c r="CH6" s="105"/>
      <c r="CI6" s="105">
        <f>CH6/CH19</f>
        <v>0</v>
      </c>
      <c r="CJ6" s="105">
        <f t="shared" si="3"/>
        <v>0</v>
      </c>
      <c r="CK6" s="105">
        <f>CJ6/CJ19</f>
        <v>0</v>
      </c>
      <c r="CL6" s="105"/>
      <c r="CM6" s="105">
        <f>CL6/CL19</f>
        <v>0</v>
      </c>
      <c r="CN6" s="105"/>
      <c r="CO6" s="105">
        <f>CN6/CN19</f>
        <v>0</v>
      </c>
      <c r="CP6" s="105"/>
      <c r="CQ6" s="105">
        <f>CP6/CP19</f>
        <v>0</v>
      </c>
      <c r="CR6" s="105"/>
      <c r="CS6" s="105">
        <f>CR6/CR19</f>
        <v>0</v>
      </c>
      <c r="CT6" s="105">
        <v>1</v>
      </c>
      <c r="CU6" s="105">
        <f>CT6/CT19</f>
        <v>6.5019505851755528E-4</v>
      </c>
      <c r="CV6" s="105"/>
      <c r="CW6" s="105" t="e">
        <f>CV6/CV19</f>
        <v>#DIV/0!</v>
      </c>
      <c r="CX6" s="105"/>
      <c r="CY6" s="105">
        <f>CX6/CX19</f>
        <v>0</v>
      </c>
      <c r="CZ6" s="105"/>
      <c r="DA6" s="105">
        <f>CZ6/CZ19</f>
        <v>0</v>
      </c>
      <c r="DB6" s="105"/>
      <c r="DC6" s="105">
        <f>DB6/DB19</f>
        <v>0</v>
      </c>
      <c r="DD6" s="105"/>
      <c r="DE6" s="105">
        <f>DD6/DD19</f>
        <v>0</v>
      </c>
      <c r="DF6" s="105">
        <f t="shared" si="4"/>
        <v>1</v>
      </c>
      <c r="DG6" s="105">
        <f>DF6/DF19</f>
        <v>1.6289297931259162E-4</v>
      </c>
      <c r="DH6" s="105"/>
      <c r="DI6" s="105">
        <f>DH6/DH19</f>
        <v>0</v>
      </c>
      <c r="DJ6" s="105"/>
      <c r="DK6" s="105">
        <f>DJ6/DJ19</f>
        <v>0</v>
      </c>
      <c r="DL6" s="105"/>
      <c r="DM6" s="105">
        <f>DL6/DL19</f>
        <v>0</v>
      </c>
      <c r="DN6" s="105"/>
      <c r="DO6" s="105">
        <f>DN6/DN19</f>
        <v>0</v>
      </c>
      <c r="DP6" s="105"/>
      <c r="DQ6" s="105">
        <f>DP6/DP19</f>
        <v>0</v>
      </c>
      <c r="DR6" s="105"/>
      <c r="DS6" s="105" t="e">
        <f>DR6/DR19</f>
        <v>#DIV/0!</v>
      </c>
      <c r="DT6" s="105"/>
      <c r="DU6" s="105">
        <f>DT6/DT19</f>
        <v>0</v>
      </c>
      <c r="DV6" s="105"/>
      <c r="DW6" s="105">
        <f>DV6/DV19</f>
        <v>0</v>
      </c>
      <c r="DX6" s="105"/>
      <c r="DY6" s="105">
        <f>DX6/DX19</f>
        <v>0</v>
      </c>
      <c r="DZ6" s="105"/>
      <c r="EA6" s="105">
        <f>DZ6/DZ19</f>
        <v>0</v>
      </c>
      <c r="EB6" s="105">
        <f t="shared" si="5"/>
        <v>0</v>
      </c>
      <c r="EC6" s="105">
        <f>EB6/EB19</f>
        <v>0</v>
      </c>
      <c r="ED6" s="105"/>
      <c r="EE6" s="105">
        <f>ED6/ED19</f>
        <v>0</v>
      </c>
      <c r="EF6" s="105"/>
      <c r="EG6" s="105">
        <f>EF6/EF19</f>
        <v>0</v>
      </c>
      <c r="EH6" s="105"/>
      <c r="EI6" s="105">
        <f>EH6/EH19</f>
        <v>0</v>
      </c>
      <c r="EJ6" s="105"/>
      <c r="EK6" s="105">
        <f>EJ6/EJ19</f>
        <v>0</v>
      </c>
      <c r="EL6" s="105"/>
      <c r="EM6" s="105">
        <f>EL6/EL19</f>
        <v>0</v>
      </c>
      <c r="EN6" s="105"/>
      <c r="EO6" s="105">
        <f>EN6/EN19</f>
        <v>0</v>
      </c>
      <c r="EP6" s="105"/>
      <c r="EQ6" s="105">
        <f>EP6/EP19</f>
        <v>0</v>
      </c>
      <c r="ER6" s="105"/>
      <c r="ES6" s="105">
        <f>ER6/ER19</f>
        <v>0</v>
      </c>
      <c r="ET6" s="105"/>
      <c r="EU6" s="105">
        <f>ET6/ET19</f>
        <v>0</v>
      </c>
      <c r="EV6" s="105"/>
      <c r="EW6" s="105">
        <f>EV6/EV19</f>
        <v>0</v>
      </c>
      <c r="EX6" s="105">
        <f t="shared" si="6"/>
        <v>0</v>
      </c>
      <c r="EY6" s="105">
        <f>EX6/EX19</f>
        <v>0</v>
      </c>
      <c r="EZ6" s="105"/>
      <c r="FA6" s="105">
        <f>EZ6/EZ19</f>
        <v>0</v>
      </c>
      <c r="FB6" s="105"/>
      <c r="FC6" s="105">
        <f>FB6/FB19</f>
        <v>0</v>
      </c>
      <c r="FD6" s="105"/>
      <c r="FE6" s="105">
        <f>FD6/FD19</f>
        <v>0</v>
      </c>
      <c r="FF6" s="105"/>
      <c r="FG6" s="105">
        <f>FF6/FF19</f>
        <v>0</v>
      </c>
      <c r="FH6" s="105"/>
      <c r="FI6" s="105">
        <f>FH6/FH19</f>
        <v>0</v>
      </c>
      <c r="FJ6" s="105"/>
      <c r="FK6" s="105" t="e">
        <f>FJ6/FJ19</f>
        <v>#DIV/0!</v>
      </c>
      <c r="FL6" s="105"/>
      <c r="FM6" s="105">
        <f>FL6/FL19</f>
        <v>0</v>
      </c>
      <c r="FN6" s="105"/>
      <c r="FO6" s="105">
        <f>FN6/FN19</f>
        <v>0</v>
      </c>
      <c r="FP6" s="105"/>
      <c r="FQ6" s="105">
        <f>FP6/FP19</f>
        <v>0</v>
      </c>
      <c r="FR6" s="105"/>
      <c r="FS6" s="105">
        <f>FR6/FR19</f>
        <v>0</v>
      </c>
      <c r="FT6" s="105">
        <f t="shared" si="7"/>
        <v>0</v>
      </c>
      <c r="FU6" s="105">
        <f>FT6/FT19</f>
        <v>0</v>
      </c>
      <c r="FV6" s="105"/>
      <c r="FW6" s="105">
        <f>FV6/FV19</f>
        <v>0</v>
      </c>
      <c r="FX6" s="105"/>
      <c r="FY6" s="105">
        <f>FX6/FX19</f>
        <v>0</v>
      </c>
      <c r="FZ6" s="105"/>
      <c r="GA6" s="105">
        <f>FZ6/FZ19</f>
        <v>0</v>
      </c>
      <c r="GB6" s="105"/>
      <c r="GC6" s="105">
        <f>GB6/GB19</f>
        <v>0</v>
      </c>
      <c r="GD6" s="105"/>
      <c r="GE6" s="105">
        <f>GD6/GD19</f>
        <v>0</v>
      </c>
      <c r="GF6" s="105"/>
      <c r="GG6" s="105">
        <f>GF6/GF19</f>
        <v>0</v>
      </c>
      <c r="GH6" s="105"/>
      <c r="GI6" s="105">
        <f>GH6/GH19</f>
        <v>0</v>
      </c>
      <c r="GJ6" s="105"/>
      <c r="GK6" s="105">
        <f>GJ6/GJ19</f>
        <v>0</v>
      </c>
      <c r="GL6" s="105">
        <v>4</v>
      </c>
      <c r="GM6" s="105">
        <f>GL6/GL19</f>
        <v>4.7058823529411761E-3</v>
      </c>
      <c r="GN6" s="105"/>
      <c r="GO6" s="105">
        <f>GN6/GN19</f>
        <v>0</v>
      </c>
      <c r="GP6" s="105">
        <f t="shared" si="8"/>
        <v>4</v>
      </c>
      <c r="GQ6" s="105">
        <f>GP6/GP19</f>
        <v>5.0690660245849705E-4</v>
      </c>
      <c r="GR6" s="105"/>
      <c r="GS6" s="105">
        <f>GR6/GR19</f>
        <v>0</v>
      </c>
      <c r="GT6" s="105"/>
      <c r="GU6" s="105">
        <f>GT6/GT19</f>
        <v>0</v>
      </c>
      <c r="GV6" s="105">
        <v>5</v>
      </c>
      <c r="GW6" s="105">
        <f>GV6/GV19</f>
        <v>1.6339869281045752E-3</v>
      </c>
      <c r="GX6" s="105"/>
      <c r="GY6" s="105">
        <f>GX6/GX19</f>
        <v>0</v>
      </c>
      <c r="GZ6" s="105">
        <v>1</v>
      </c>
      <c r="HA6" s="105">
        <f>GZ6/GZ19</f>
        <v>7.8186082877247849E-4</v>
      </c>
      <c r="HB6" s="105"/>
      <c r="HC6" s="105">
        <f>HB6/HB19</f>
        <v>0</v>
      </c>
      <c r="HD6" s="105"/>
      <c r="HE6" s="105">
        <f>HD6/HD19</f>
        <v>0</v>
      </c>
      <c r="HF6" s="105">
        <v>1</v>
      </c>
      <c r="HG6" s="105">
        <f>HF6/HF19</f>
        <v>6.2972292191435767E-4</v>
      </c>
      <c r="HH6" s="105">
        <v>26</v>
      </c>
      <c r="HI6" s="105">
        <f>HH6/HH19</f>
        <v>2.6584867075664622E-2</v>
      </c>
      <c r="HJ6" s="105"/>
      <c r="HK6" s="105">
        <f>HJ6/HJ19</f>
        <v>0</v>
      </c>
      <c r="HL6" s="105">
        <f t="shared" si="9"/>
        <v>33</v>
      </c>
      <c r="HM6" s="105">
        <f>HL6/HL19</f>
        <v>3.7974683544303796E-3</v>
      </c>
      <c r="HN6" s="105">
        <v>9</v>
      </c>
      <c r="HO6" s="105">
        <f>HN6/HN19</f>
        <v>2.3746701846965697E-2</v>
      </c>
      <c r="HP6" s="105"/>
      <c r="HQ6" s="105">
        <f>HP6/HP19</f>
        <v>0</v>
      </c>
      <c r="HR6" s="105">
        <v>14</v>
      </c>
      <c r="HS6" s="105">
        <f>HR6/HR19</f>
        <v>3.4696406443618338E-3</v>
      </c>
      <c r="HT6" s="105">
        <v>3</v>
      </c>
      <c r="HU6" s="105">
        <f>HT6/HT19</f>
        <v>6.6666666666666666E-2</v>
      </c>
      <c r="HV6" s="105">
        <v>44</v>
      </c>
      <c r="HW6" s="105">
        <f>HV6/HV19</f>
        <v>1.6485575121768452E-2</v>
      </c>
      <c r="HX6" s="105"/>
      <c r="HY6" s="105" t="e">
        <f>HX6/HX19</f>
        <v>#DIV/0!</v>
      </c>
      <c r="HZ6" s="105"/>
      <c r="IA6" s="105">
        <f>HZ6/HZ19</f>
        <v>0</v>
      </c>
      <c r="IB6" s="105">
        <v>19</v>
      </c>
      <c r="IC6" s="105">
        <f>IB6/IB19</f>
        <v>1.3437057991513438E-2</v>
      </c>
      <c r="ID6" s="105">
        <v>139</v>
      </c>
      <c r="IE6" s="105">
        <f>ID6/ID19</f>
        <v>6.3325740318906601E-2</v>
      </c>
      <c r="IF6" s="105">
        <v>1</v>
      </c>
      <c r="IG6" s="105">
        <f>IF6/IF19</f>
        <v>4.4052863436123352E-3</v>
      </c>
      <c r="IH6" s="105">
        <f t="shared" si="10"/>
        <v>229</v>
      </c>
      <c r="II6" s="105">
        <f>IH6/IH19</f>
        <v>1.9380501015572104E-2</v>
      </c>
      <c r="IJ6" s="105">
        <v>7</v>
      </c>
      <c r="IK6" s="105">
        <f>IJ6/IJ19</f>
        <v>1.8087855297157621E-2</v>
      </c>
      <c r="IL6" s="105">
        <v>20</v>
      </c>
      <c r="IM6" s="105">
        <f>IL6/IL19</f>
        <v>0.14705882352941177</v>
      </c>
      <c r="IN6" s="105">
        <v>23</v>
      </c>
      <c r="IO6" s="105">
        <f>IN6/IN19</f>
        <v>1.6487455197132617E-2</v>
      </c>
      <c r="IP6" s="105">
        <v>3</v>
      </c>
      <c r="IQ6" s="105">
        <f>IP6/IP19</f>
        <v>3.8461538461538464E-2</v>
      </c>
      <c r="IR6" s="105">
        <v>65</v>
      </c>
      <c r="IS6" s="105">
        <f>IR6/IR19</f>
        <v>5.4530201342281877E-2</v>
      </c>
      <c r="IT6" s="105"/>
      <c r="IU6" s="105">
        <f>IT6/IT19</f>
        <v>0</v>
      </c>
      <c r="IV6" s="105"/>
      <c r="IW6" s="105">
        <f>IV6/IV19</f>
        <v>0</v>
      </c>
      <c r="IX6" s="105">
        <v>56</v>
      </c>
      <c r="IY6" s="105">
        <f>IX6/IX19</f>
        <v>3.4934497816593885E-2</v>
      </c>
      <c r="IZ6" s="105">
        <v>76</v>
      </c>
      <c r="JA6" s="105">
        <f>IZ6/IZ19</f>
        <v>5.6254626202812734E-2</v>
      </c>
      <c r="JB6" s="105">
        <v>1</v>
      </c>
      <c r="JC6" s="105">
        <f>JB6/JB19</f>
        <v>5.1813471502590676E-3</v>
      </c>
      <c r="JD6" s="105">
        <f t="shared" si="11"/>
        <v>251</v>
      </c>
      <c r="JE6" s="105">
        <f>JD6/JD19</f>
        <v>3.8268028662905934E-2</v>
      </c>
      <c r="JF6" s="105">
        <v>5</v>
      </c>
      <c r="JG6" s="105">
        <f>JF6/JF19</f>
        <v>1.2886597938144329E-2</v>
      </c>
      <c r="JH6" s="105">
        <v>3</v>
      </c>
      <c r="JI6" s="105">
        <f>JH6/JH19</f>
        <v>0.17647058823529413</v>
      </c>
      <c r="JJ6" s="105">
        <v>19</v>
      </c>
      <c r="JK6" s="105">
        <f>JJ6/JJ19</f>
        <v>3.9256198347107439E-2</v>
      </c>
      <c r="JL6" s="105"/>
      <c r="JM6" s="105">
        <f>JL6/JL19</f>
        <v>0</v>
      </c>
      <c r="JN6" s="105">
        <v>65</v>
      </c>
      <c r="JO6" s="105">
        <f>JN6/JN19</f>
        <v>0.14976958525345621</v>
      </c>
      <c r="JP6" s="105"/>
      <c r="JQ6" s="105">
        <f>JP6/JP19</f>
        <v>0</v>
      </c>
      <c r="JR6" s="105"/>
      <c r="JS6" s="105">
        <f>JR6/JR19</f>
        <v>0</v>
      </c>
      <c r="JT6" s="105">
        <v>145</v>
      </c>
      <c r="JU6" s="105">
        <f>JT6/JT19</f>
        <v>0.13110307414104883</v>
      </c>
      <c r="JV6" s="105">
        <v>30</v>
      </c>
      <c r="JW6" s="105">
        <f>JV6/JV19</f>
        <v>6.2240663900414939E-2</v>
      </c>
      <c r="JX6" s="105"/>
      <c r="JY6" s="105">
        <f>JX6/JX19</f>
        <v>0</v>
      </c>
      <c r="JZ6" s="105">
        <f t="shared" si="12"/>
        <v>267</v>
      </c>
      <c r="KA6" s="105">
        <f>JZ6/JZ19</f>
        <v>8.6463730569948188E-2</v>
      </c>
      <c r="KB6" s="105">
        <v>3</v>
      </c>
      <c r="KC6" s="105">
        <f>KB6/KB19</f>
        <v>9.8039215686274508E-3</v>
      </c>
      <c r="KD6" s="105">
        <v>1</v>
      </c>
      <c r="KE6" s="105">
        <f>KD6/KD19</f>
        <v>0.125</v>
      </c>
      <c r="KF6" s="105">
        <v>11</v>
      </c>
      <c r="KG6" s="105">
        <f>KF6/KF19</f>
        <v>2.9100529100529099E-2</v>
      </c>
      <c r="KH6" s="105"/>
      <c r="KI6" s="105">
        <f>KH6/KH19</f>
        <v>0</v>
      </c>
      <c r="KJ6" s="105">
        <v>35</v>
      </c>
      <c r="KK6" s="105">
        <f>KJ6/KJ19</f>
        <v>0.13108614232209737</v>
      </c>
      <c r="KL6" s="105"/>
      <c r="KM6" s="105" t="e">
        <f>KL6/KL19</f>
        <v>#DIV/0!</v>
      </c>
      <c r="KN6" s="105"/>
      <c r="KO6" s="105">
        <f>KN6/KN19</f>
        <v>0</v>
      </c>
      <c r="KP6" s="105">
        <v>117</v>
      </c>
      <c r="KQ6" s="105">
        <f>KP6/KP19</f>
        <v>0.11830131445904954</v>
      </c>
      <c r="KR6" s="105">
        <v>16</v>
      </c>
      <c r="KS6" s="105">
        <f>KR6/KR19</f>
        <v>5.9259259259259262E-2</v>
      </c>
      <c r="KT6" s="105"/>
      <c r="KU6" s="105">
        <f>KT6/KT19</f>
        <v>0</v>
      </c>
      <c r="KV6" s="105">
        <f t="shared" si="13"/>
        <v>183</v>
      </c>
      <c r="KW6" s="105">
        <f>KV6/KV19</f>
        <v>7.5308641975308649E-2</v>
      </c>
      <c r="KX6" s="105"/>
      <c r="KY6" s="105">
        <f>KX6/KX19</f>
        <v>0</v>
      </c>
      <c r="KZ6" s="105"/>
      <c r="LA6" s="105">
        <f>KZ6/KZ19</f>
        <v>0</v>
      </c>
      <c r="LB6" s="105">
        <v>13</v>
      </c>
      <c r="LC6" s="105">
        <f>LB6/LB19</f>
        <v>1.3065326633165829E-2</v>
      </c>
      <c r="LD6" s="105"/>
      <c r="LE6" s="105">
        <f>LD6/LD19</f>
        <v>0</v>
      </c>
      <c r="LF6" s="105">
        <v>24</v>
      </c>
      <c r="LG6" s="105">
        <f>LF6/LF19</f>
        <v>4.4692737430167599E-2</v>
      </c>
      <c r="LH6" s="105"/>
      <c r="LI6" s="105" t="e">
        <f>LH6/LH19</f>
        <v>#DIV/0!</v>
      </c>
      <c r="LJ6" s="105"/>
      <c r="LK6" s="105">
        <f>LJ6/LJ19</f>
        <v>0</v>
      </c>
      <c r="LL6" s="105"/>
      <c r="LM6" s="105">
        <f>LL6/LL19</f>
        <v>0</v>
      </c>
      <c r="LN6" s="105">
        <v>11</v>
      </c>
      <c r="LO6" s="105">
        <f>LN6/LN19</f>
        <v>3.793103448275862E-2</v>
      </c>
      <c r="LP6" s="105">
        <v>1</v>
      </c>
      <c r="LQ6" s="105">
        <f>LP6/LP19</f>
        <v>1.5384615384615385E-2</v>
      </c>
      <c r="LR6" s="105">
        <f t="shared" si="14"/>
        <v>49</v>
      </c>
      <c r="LS6" s="105">
        <f>LR6/LR19</f>
        <v>1.5302935665209244E-2</v>
      </c>
      <c r="LT6" s="105"/>
      <c r="LU6" s="105">
        <f>LT6/LT19</f>
        <v>0</v>
      </c>
      <c r="LV6" s="105"/>
      <c r="LW6" s="105">
        <f>LV6/LV19</f>
        <v>0</v>
      </c>
      <c r="LX6" s="106">
        <f>LY6*LX19</f>
        <v>7.0424999999999995</v>
      </c>
      <c r="LY6" s="105">
        <v>4.4999999999999997E-3</v>
      </c>
      <c r="LZ6" s="105"/>
      <c r="MA6" s="105">
        <f>LZ6/LZ19</f>
        <v>0</v>
      </c>
      <c r="MB6" s="105">
        <v>34</v>
      </c>
      <c r="MC6" s="105">
        <f>MB6/MB19</f>
        <v>3.1716417910447763E-2</v>
      </c>
      <c r="MD6" s="105"/>
      <c r="ME6" s="105">
        <f>MD6/MD19</f>
        <v>0</v>
      </c>
      <c r="MF6" s="105"/>
      <c r="MG6" s="105">
        <f>MF6/MF19</f>
        <v>0</v>
      </c>
      <c r="MH6" s="105">
        <v>28</v>
      </c>
      <c r="MI6" s="105">
        <f>MH6/MH19</f>
        <v>1.6082711085582999E-2</v>
      </c>
      <c r="MJ6" s="105">
        <v>3</v>
      </c>
      <c r="MK6" s="105">
        <f>MJ6/MJ19</f>
        <v>4.5112781954887221E-3</v>
      </c>
      <c r="ML6" s="105">
        <v>2</v>
      </c>
      <c r="MM6" s="105">
        <f>ML6/ML19</f>
        <v>4.2826552462526769E-3</v>
      </c>
      <c r="MN6" s="105">
        <f t="shared" si="15"/>
        <v>74.042500000000004</v>
      </c>
      <c r="MO6" s="105">
        <f>MN6/MN19</f>
        <v>1.2119816810996579E-2</v>
      </c>
      <c r="MP6" s="105"/>
      <c r="MQ6" s="105">
        <f>MP6/MP19</f>
        <v>0</v>
      </c>
      <c r="MR6" s="105"/>
      <c r="MS6" s="105">
        <f>MR6/MR19</f>
        <v>0</v>
      </c>
      <c r="MT6" s="106">
        <f>MU6*MT19</f>
        <v>0</v>
      </c>
      <c r="MU6" s="105">
        <v>0</v>
      </c>
      <c r="MV6" s="105"/>
      <c r="MW6" s="105">
        <f>MV6/MV19</f>
        <v>0</v>
      </c>
      <c r="MX6" s="105">
        <v>21</v>
      </c>
      <c r="MY6" s="105">
        <f>MX6/MX19</f>
        <v>1.596958174904943E-2</v>
      </c>
      <c r="MZ6" s="105"/>
      <c r="NA6" s="105">
        <f>MZ6/MZ19</f>
        <v>0</v>
      </c>
      <c r="NB6" s="105"/>
      <c r="NC6" s="105">
        <f>NB6/NB19</f>
        <v>0</v>
      </c>
      <c r="ND6" s="105">
        <v>11</v>
      </c>
      <c r="NE6" s="105">
        <f>ND6/ND19</f>
        <v>5.8981233243967828E-3</v>
      </c>
      <c r="NF6" s="105">
        <v>5</v>
      </c>
      <c r="NG6" s="105">
        <f>NF6/NF19</f>
        <v>4.7303689687795648E-3</v>
      </c>
      <c r="NH6" s="105"/>
      <c r="NI6" s="105">
        <f>NH6/NH19</f>
        <v>0</v>
      </c>
      <c r="NJ6" s="105">
        <f t="shared" si="16"/>
        <v>37</v>
      </c>
      <c r="NK6" s="105">
        <f>NJ6/NJ19</f>
        <v>5.7958377614055973E-3</v>
      </c>
      <c r="NL6" s="105">
        <v>1</v>
      </c>
      <c r="NM6" s="105">
        <f>NL6/NL19</f>
        <v>6.8493150684931503E-3</v>
      </c>
      <c r="NN6" s="105"/>
      <c r="NO6" s="105">
        <f>NN6/NN19</f>
        <v>0</v>
      </c>
      <c r="NP6" s="106">
        <f>NQ6*NP19</f>
        <v>0</v>
      </c>
      <c r="NQ6" s="105">
        <v>0</v>
      </c>
      <c r="NR6" s="106">
        <f>NS6*NR19</f>
        <v>0</v>
      </c>
      <c r="NS6" s="105">
        <v>0</v>
      </c>
      <c r="NT6" s="105">
        <v>4</v>
      </c>
      <c r="NU6" s="105">
        <f>NT6/NT19</f>
        <v>9.5465393794749408E-3</v>
      </c>
      <c r="NV6" s="105"/>
      <c r="NW6" s="105">
        <f>NV6/NV19</f>
        <v>0</v>
      </c>
      <c r="NX6" s="105"/>
      <c r="NY6" s="105">
        <f>NX6/NX19</f>
        <v>0</v>
      </c>
      <c r="NZ6" s="105">
        <v>6</v>
      </c>
      <c r="OA6" s="105">
        <f>NZ6/NZ19</f>
        <v>4.8622366288492711E-3</v>
      </c>
      <c r="OB6" s="105"/>
      <c r="OC6" s="105">
        <f>OB6/OB19</f>
        <v>0</v>
      </c>
      <c r="OD6" s="105"/>
      <c r="OE6" s="105">
        <f>OD6/OD19</f>
        <v>0</v>
      </c>
      <c r="OF6" s="105">
        <f t="shared" si="17"/>
        <v>11</v>
      </c>
      <c r="OG6" s="105">
        <f>OF6/OF19</f>
        <v>4.2421612284280798E-3</v>
      </c>
      <c r="OH6" s="105"/>
      <c r="OI6" s="105">
        <f>OH6/OH19</f>
        <v>0</v>
      </c>
      <c r="OJ6" s="105"/>
      <c r="OK6" s="105" t="e">
        <f>OJ6/OJ19</f>
        <v>#DIV/0!</v>
      </c>
      <c r="OL6" s="106">
        <f>OM6*OL19</f>
        <v>0</v>
      </c>
      <c r="OM6" s="105">
        <v>0</v>
      </c>
      <c r="ON6" s="106">
        <f>OO6*ON19</f>
        <v>0</v>
      </c>
      <c r="OO6" s="105">
        <v>0</v>
      </c>
      <c r="OP6" s="106">
        <f>OQ6*OP19</f>
        <v>0.99959999999999993</v>
      </c>
      <c r="OQ6" s="107">
        <v>6.7999999999999996E-3</v>
      </c>
      <c r="OR6" s="105"/>
      <c r="OS6" s="105">
        <f>OR6/OR19</f>
        <v>0</v>
      </c>
      <c r="OT6" s="105"/>
      <c r="OU6" s="105">
        <f>OT6/OT19</f>
        <v>0</v>
      </c>
      <c r="OV6" s="105">
        <v>6</v>
      </c>
      <c r="OW6" s="105">
        <f>OV6/OV19</f>
        <v>8.130081300813009E-3</v>
      </c>
      <c r="OX6" s="105"/>
      <c r="OY6" s="105">
        <f>OX6/OX19</f>
        <v>0</v>
      </c>
      <c r="OZ6" s="105"/>
      <c r="PA6" s="105" t="e">
        <f>OZ6/OZ19</f>
        <v>#DIV/0!</v>
      </c>
      <c r="PB6" s="105">
        <f t="shared" si="18"/>
        <v>6.9996</v>
      </c>
      <c r="PC6" s="105">
        <f>PB6/PB19</f>
        <v>5.143014087226682E-3</v>
      </c>
      <c r="PD6" s="105"/>
      <c r="PE6" s="105">
        <f>PD6/PD19</f>
        <v>0</v>
      </c>
      <c r="PF6" s="105"/>
      <c r="PG6" s="105" t="e">
        <f>PF6/PF19</f>
        <v>#DIV/0!</v>
      </c>
      <c r="PH6" s="106">
        <f>PI6*PH19</f>
        <v>0</v>
      </c>
      <c r="PI6" s="105">
        <v>0</v>
      </c>
      <c r="PJ6" s="106">
        <f>PK6*PJ19</f>
        <v>0</v>
      </c>
      <c r="PK6" s="105">
        <v>0</v>
      </c>
      <c r="PL6" s="106">
        <f>PM6*PL19</f>
        <v>0</v>
      </c>
      <c r="PM6" s="105">
        <v>0</v>
      </c>
      <c r="PN6" s="105"/>
      <c r="PO6" s="105" t="e">
        <f>PN6/PN19</f>
        <v>#DIV/0!</v>
      </c>
      <c r="PP6" s="105"/>
      <c r="PQ6" s="105">
        <f>PP6/PP19</f>
        <v>0</v>
      </c>
      <c r="PR6" s="105">
        <v>1</v>
      </c>
      <c r="PS6" s="105">
        <f>PR6/PR19</f>
        <v>1.4124293785310734E-3</v>
      </c>
      <c r="PT6" s="106">
        <f>PU6*PT19</f>
        <v>0.99180000000000001</v>
      </c>
      <c r="PU6" s="105">
        <v>3.8E-3</v>
      </c>
      <c r="PV6" s="105"/>
      <c r="PW6" s="105" t="e">
        <f>PV6/PV19</f>
        <v>#DIV/0!</v>
      </c>
      <c r="PX6" s="105">
        <f t="shared" si="19"/>
        <v>1.9918</v>
      </c>
      <c r="PY6" s="105">
        <f>PX6/PX19</f>
        <v>1.7038825304819863E-3</v>
      </c>
      <c r="PZ6" s="106">
        <f>QA6*PZ19</f>
        <v>0</v>
      </c>
      <c r="QA6" s="105">
        <v>0</v>
      </c>
      <c r="QB6" s="105"/>
      <c r="QC6" s="105" t="e">
        <f>QB6/QB19</f>
        <v>#DIV/0!</v>
      </c>
      <c r="QD6" s="106">
        <f>QE6*QD19</f>
        <v>0</v>
      </c>
      <c r="QE6" s="105">
        <v>0</v>
      </c>
      <c r="QF6" s="106">
        <f>QG6*QF19</f>
        <v>0</v>
      </c>
      <c r="QG6" s="105">
        <v>0</v>
      </c>
      <c r="QH6" s="106">
        <f>QI6*QH19</f>
        <v>0</v>
      </c>
      <c r="QI6" s="105">
        <v>0</v>
      </c>
      <c r="QJ6" s="105"/>
      <c r="QK6" s="105">
        <f>QJ6/QJ19</f>
        <v>0</v>
      </c>
      <c r="QL6" s="106">
        <f>QM6*QL19</f>
        <v>0</v>
      </c>
      <c r="QM6" s="107">
        <v>0</v>
      </c>
      <c r="QN6" s="105">
        <v>6</v>
      </c>
      <c r="QO6" s="105">
        <f>QN6/QN19</f>
        <v>5.1724137931034482E-3</v>
      </c>
      <c r="QP6" s="106">
        <f>QQ6*QP19</f>
        <v>4.1021999999999998</v>
      </c>
      <c r="QQ6" s="105">
        <v>2.58E-2</v>
      </c>
      <c r="QR6" s="105"/>
      <c r="QS6" s="105" t="e">
        <f>QR6/QR19</f>
        <v>#DIV/0!</v>
      </c>
      <c r="QT6" s="105">
        <f t="shared" si="20"/>
        <v>10.1022</v>
      </c>
      <c r="QU6" s="105">
        <f>QT6/QT19</f>
        <v>6.6861042115467419E-3</v>
      </c>
      <c r="QV6" s="106">
        <f>QW6*QV19</f>
        <v>0</v>
      </c>
      <c r="QW6" s="105">
        <v>0</v>
      </c>
      <c r="QX6" s="106">
        <f>QY6*QX19</f>
        <v>0</v>
      </c>
      <c r="QY6" s="105">
        <v>0</v>
      </c>
      <c r="QZ6" s="106">
        <f>RA6*QZ19</f>
        <v>0</v>
      </c>
      <c r="RA6" s="105">
        <v>0</v>
      </c>
      <c r="RB6" s="106">
        <f>RC6*RB19</f>
        <v>0</v>
      </c>
      <c r="RC6" s="105">
        <v>0</v>
      </c>
      <c r="RD6" s="106">
        <f>RE6*RD19</f>
        <v>0</v>
      </c>
      <c r="RE6" s="107">
        <v>0</v>
      </c>
      <c r="RF6" s="105"/>
      <c r="RG6" s="105" t="e">
        <f>RF6/RF19</f>
        <v>#DIV/0!</v>
      </c>
      <c r="RH6" s="106">
        <f>RI6*RH19</f>
        <v>0</v>
      </c>
      <c r="RI6" s="107">
        <v>0</v>
      </c>
      <c r="RJ6" s="106">
        <f>RJ19*RK6</f>
        <v>3.9164999999999996</v>
      </c>
      <c r="RK6" s="105">
        <v>2.0999999999999999E-3</v>
      </c>
      <c r="RL6" s="106">
        <f>RL19*RM6</f>
        <v>1.9923</v>
      </c>
      <c r="RM6" s="105">
        <v>8.6999999999999994E-3</v>
      </c>
      <c r="RN6" s="105"/>
      <c r="RO6" s="105" t="e">
        <f>RN6/RN19</f>
        <v>#DIV/0!</v>
      </c>
      <c r="RP6" s="106">
        <f t="shared" si="21"/>
        <v>5.9087999999999994</v>
      </c>
      <c r="RQ6" s="105">
        <f>RP6/RP19</f>
        <v>2.4999136910382864E-3</v>
      </c>
      <c r="RR6" s="106">
        <f>RS6*RR19</f>
        <v>0</v>
      </c>
      <c r="RS6" s="105">
        <v>0</v>
      </c>
      <c r="RT6" s="106">
        <f>RU6*RT19</f>
        <v>0</v>
      </c>
      <c r="RU6" s="105">
        <v>0</v>
      </c>
      <c r="RV6" s="106">
        <f>RW6*RV19</f>
        <v>0</v>
      </c>
      <c r="RW6" s="105">
        <v>0</v>
      </c>
      <c r="RX6" s="106">
        <f>RY6*RX19</f>
        <v>0</v>
      </c>
      <c r="RY6" s="105">
        <v>0</v>
      </c>
      <c r="RZ6" s="106">
        <f>SA6*RZ19</f>
        <v>0</v>
      </c>
      <c r="SA6" s="107">
        <v>0</v>
      </c>
      <c r="SB6" s="105"/>
      <c r="SC6" s="105" t="e">
        <f>SB6/SB19</f>
        <v>#DIV/0!</v>
      </c>
      <c r="SD6" s="106">
        <f>SE6*SD19</f>
        <v>0</v>
      </c>
      <c r="SE6" s="107">
        <v>0</v>
      </c>
      <c r="SF6" s="106">
        <f>SF19*SG6</f>
        <v>0.92600000000000005</v>
      </c>
      <c r="SG6" s="105">
        <v>5.0000000000000001E-4</v>
      </c>
      <c r="SH6" s="106">
        <f>SH19*SI6</f>
        <v>0</v>
      </c>
      <c r="SI6" s="105">
        <v>0</v>
      </c>
      <c r="SJ6" s="105"/>
      <c r="SK6" s="105" t="e">
        <f>SJ6/SJ19</f>
        <v>#DIV/0!</v>
      </c>
      <c r="SL6" s="106">
        <f t="shared" si="22"/>
        <v>0.92600000000000005</v>
      </c>
      <c r="SM6" s="105">
        <f>SL6/SL19</f>
        <v>4.401471003931331E-4</v>
      </c>
      <c r="SN6" s="106">
        <f>SO6*SN19</f>
        <v>0</v>
      </c>
      <c r="SO6" s="105">
        <v>0</v>
      </c>
      <c r="SP6" s="106">
        <f>SQ6*SP19</f>
        <v>0</v>
      </c>
      <c r="SQ6" s="105">
        <v>0</v>
      </c>
      <c r="SR6" s="106">
        <f>SS6*SR19</f>
        <v>0</v>
      </c>
      <c r="SS6" s="105">
        <v>0</v>
      </c>
      <c r="ST6" s="106">
        <f>SU6*ST19</f>
        <v>0</v>
      </c>
      <c r="SU6" s="105">
        <v>0</v>
      </c>
      <c r="SV6" s="106">
        <f>SW6*SV19</f>
        <v>0</v>
      </c>
      <c r="SW6" s="107">
        <v>0</v>
      </c>
      <c r="SX6" s="106">
        <f>SY6*SX19</f>
        <v>0</v>
      </c>
      <c r="SY6" s="105">
        <v>0</v>
      </c>
      <c r="SZ6" s="106">
        <f>TA6*SZ19</f>
        <v>0</v>
      </c>
      <c r="TA6" s="105">
        <v>0</v>
      </c>
      <c r="TB6" s="106">
        <f>TC6*TB19</f>
        <v>0</v>
      </c>
      <c r="TC6" s="105">
        <v>0</v>
      </c>
      <c r="TD6" s="106">
        <f>TE6*TD19</f>
        <v>0</v>
      </c>
      <c r="TE6" s="105">
        <v>0</v>
      </c>
      <c r="TF6" s="106">
        <f>TG6*TF19</f>
        <v>0</v>
      </c>
      <c r="TG6" s="105">
        <v>0</v>
      </c>
      <c r="TH6" s="106">
        <f t="shared" si="23"/>
        <v>0</v>
      </c>
      <c r="TI6" s="105">
        <f>TH6/TH19</f>
        <v>0</v>
      </c>
      <c r="TJ6" s="106">
        <f>TK6*TJ19</f>
        <v>0</v>
      </c>
      <c r="TK6" s="105">
        <v>0</v>
      </c>
      <c r="TL6" s="106">
        <v>0</v>
      </c>
      <c r="TM6" s="105">
        <v>0</v>
      </c>
      <c r="TN6" s="106">
        <v>0</v>
      </c>
      <c r="TO6" s="105">
        <f>TN6/TN15</f>
        <v>0</v>
      </c>
      <c r="TP6" s="106">
        <f>TQ6*TP19</f>
        <v>0</v>
      </c>
      <c r="TQ6" s="105">
        <v>0</v>
      </c>
      <c r="TR6" s="106">
        <v>0</v>
      </c>
      <c r="TS6" s="107">
        <v>0</v>
      </c>
      <c r="TT6" s="106">
        <f>TU6*TT19</f>
        <v>0</v>
      </c>
      <c r="TU6" s="105">
        <v>0</v>
      </c>
      <c r="TV6" s="106">
        <f>TW6*TV19</f>
        <v>0</v>
      </c>
      <c r="TW6" s="105">
        <v>0</v>
      </c>
      <c r="TX6" s="106">
        <v>0</v>
      </c>
      <c r="TY6" s="105">
        <v>0</v>
      </c>
      <c r="TZ6" s="106">
        <v>0</v>
      </c>
      <c r="UA6" s="105">
        <f>TZ6/TZ19</f>
        <v>0</v>
      </c>
      <c r="UB6" s="106">
        <f>UC6*UB19</f>
        <v>0</v>
      </c>
      <c r="UC6" s="105">
        <v>0</v>
      </c>
      <c r="UD6" s="106">
        <f t="shared" si="24"/>
        <v>0</v>
      </c>
      <c r="UE6" s="105">
        <f>UD6/UD19</f>
        <v>0</v>
      </c>
      <c r="UF6" s="106">
        <f>UG6*UF19</f>
        <v>0</v>
      </c>
      <c r="UG6" s="105">
        <v>0</v>
      </c>
      <c r="UH6" s="106">
        <v>0</v>
      </c>
      <c r="UI6" s="105">
        <v>0</v>
      </c>
      <c r="UJ6" s="106">
        <v>0</v>
      </c>
      <c r="UK6" s="105">
        <f>UJ6/UJ15</f>
        <v>0</v>
      </c>
      <c r="UL6" s="106">
        <f>UM6*UL19</f>
        <v>0</v>
      </c>
      <c r="UM6" s="105">
        <v>0</v>
      </c>
      <c r="UN6" s="106">
        <v>0</v>
      </c>
      <c r="UO6" s="107">
        <v>0</v>
      </c>
      <c r="UP6" s="106">
        <f>UQ6*UP19</f>
        <v>0</v>
      </c>
      <c r="UQ6" s="105">
        <v>0</v>
      </c>
      <c r="UR6" s="106">
        <f>US6*UR19</f>
        <v>0</v>
      </c>
      <c r="US6" s="105">
        <v>0</v>
      </c>
      <c r="UT6" s="106">
        <v>0</v>
      </c>
      <c r="UU6" s="105">
        <v>0</v>
      </c>
      <c r="UV6" s="106">
        <f>UW6*UV19</f>
        <v>0</v>
      </c>
      <c r="UW6" s="105">
        <v>0</v>
      </c>
      <c r="UX6" s="106">
        <f>UY6*UX19</f>
        <v>0</v>
      </c>
      <c r="UY6" s="105">
        <v>0</v>
      </c>
      <c r="UZ6" s="106">
        <f t="shared" si="25"/>
        <v>0</v>
      </c>
      <c r="VA6" s="105">
        <f>UZ6/UZ19</f>
        <v>0</v>
      </c>
      <c r="VB6" s="106">
        <f>VC6*VB19</f>
        <v>0</v>
      </c>
      <c r="VC6" s="105">
        <v>0</v>
      </c>
      <c r="VD6" s="106">
        <v>0</v>
      </c>
      <c r="VE6" s="105">
        <v>0</v>
      </c>
      <c r="VF6" s="106">
        <v>0</v>
      </c>
      <c r="VG6" s="105">
        <f>VF6/VF19</f>
        <v>0</v>
      </c>
      <c r="VH6" s="106">
        <f>VI6*VH19</f>
        <v>0</v>
      </c>
      <c r="VI6" s="105">
        <v>0</v>
      </c>
      <c r="VJ6" s="106">
        <v>0</v>
      </c>
      <c r="VK6" s="107">
        <f>VJ6/VJ19</f>
        <v>0</v>
      </c>
      <c r="VL6" s="106">
        <f>VM6*VL19</f>
        <v>0</v>
      </c>
      <c r="VM6" s="105">
        <v>0</v>
      </c>
      <c r="VN6" s="106">
        <v>0</v>
      </c>
      <c r="VO6" s="105">
        <f>VN6/VN19</f>
        <v>0</v>
      </c>
      <c r="VP6" s="106">
        <v>0</v>
      </c>
      <c r="VQ6" s="105">
        <v>0</v>
      </c>
      <c r="VR6" s="106">
        <v>0</v>
      </c>
      <c r="VS6" s="105">
        <f>VR6/VR19</f>
        <v>0</v>
      </c>
      <c r="VT6" s="106">
        <f>VU6*VT19</f>
        <v>0</v>
      </c>
      <c r="VU6" s="105">
        <v>0</v>
      </c>
      <c r="VV6" s="106">
        <f t="shared" si="26"/>
        <v>0</v>
      </c>
      <c r="VW6" s="105">
        <f>VV6/VV19</f>
        <v>0</v>
      </c>
      <c r="VX6" s="106">
        <f>VY6*VX19</f>
        <v>0</v>
      </c>
      <c r="VY6" s="105">
        <v>0</v>
      </c>
      <c r="VZ6" s="106">
        <v>0</v>
      </c>
      <c r="WA6" s="105">
        <v>0</v>
      </c>
      <c r="WB6" s="106">
        <v>0</v>
      </c>
      <c r="WC6" s="105">
        <f>WB6/WB19</f>
        <v>0</v>
      </c>
      <c r="WD6" s="106">
        <f>WE6*WD19</f>
        <v>0</v>
      </c>
      <c r="WE6" s="105">
        <v>0</v>
      </c>
      <c r="WF6" s="106">
        <v>0</v>
      </c>
      <c r="WG6" s="107">
        <f>WF6/WF19</f>
        <v>0</v>
      </c>
      <c r="WH6" s="106">
        <f>WI6*WH19</f>
        <v>0</v>
      </c>
      <c r="WI6" s="105">
        <v>0</v>
      </c>
      <c r="WJ6" s="106">
        <v>0</v>
      </c>
      <c r="WK6" s="105">
        <f>WJ6/WJ19</f>
        <v>0</v>
      </c>
      <c r="WL6" s="106">
        <v>0</v>
      </c>
      <c r="WM6" s="105">
        <v>0</v>
      </c>
      <c r="WN6" s="106">
        <v>0</v>
      </c>
      <c r="WO6" s="105">
        <f>WN6/WN19</f>
        <v>0</v>
      </c>
      <c r="WP6" s="106">
        <f>WQ6*WP19</f>
        <v>0</v>
      </c>
      <c r="WQ6" s="105">
        <v>0</v>
      </c>
      <c r="WR6" s="106">
        <f t="shared" si="27"/>
        <v>0</v>
      </c>
      <c r="WS6" s="105">
        <f>WR6/WR19</f>
        <v>0</v>
      </c>
      <c r="WT6" s="106">
        <f>WU6*WT19</f>
        <v>0</v>
      </c>
      <c r="WU6" s="105">
        <v>0</v>
      </c>
      <c r="WV6" s="106">
        <v>0</v>
      </c>
      <c r="WW6" s="105">
        <v>0</v>
      </c>
      <c r="WX6" s="106">
        <v>0</v>
      </c>
      <c r="WY6" s="105">
        <f>WX6/WX19</f>
        <v>0</v>
      </c>
      <c r="WZ6" s="106">
        <f>XA6*WZ19</f>
        <v>0</v>
      </c>
      <c r="XA6" s="105">
        <v>0</v>
      </c>
      <c r="XB6" s="106">
        <v>0</v>
      </c>
      <c r="XC6" s="107">
        <f>XB6/XB19</f>
        <v>0</v>
      </c>
      <c r="XD6" s="106">
        <f>XE6*XD19</f>
        <v>0</v>
      </c>
      <c r="XE6" s="105">
        <v>0</v>
      </c>
      <c r="XF6" s="106">
        <v>0</v>
      </c>
      <c r="XG6" s="105">
        <f>XF6/XF19</f>
        <v>0</v>
      </c>
      <c r="XH6" s="106">
        <v>0</v>
      </c>
      <c r="XI6" s="105">
        <v>0</v>
      </c>
      <c r="XJ6" s="106">
        <v>0</v>
      </c>
      <c r="XK6" s="105">
        <f>XJ6/XJ19</f>
        <v>0</v>
      </c>
      <c r="XL6" s="106">
        <f>XM6*XL19</f>
        <v>0</v>
      </c>
      <c r="XM6" s="105">
        <v>0</v>
      </c>
      <c r="XN6" s="106">
        <f t="shared" si="28"/>
        <v>0</v>
      </c>
      <c r="XO6" s="105">
        <f>XN6/XN19</f>
        <v>0</v>
      </c>
      <c r="XP6" s="106">
        <f>XQ6*XP19</f>
        <v>0</v>
      </c>
      <c r="XQ6" s="105">
        <v>0</v>
      </c>
      <c r="XR6" s="106">
        <v>0</v>
      </c>
      <c r="XS6" s="105">
        <v>0</v>
      </c>
      <c r="XT6" s="106">
        <v>0</v>
      </c>
      <c r="XU6" s="105">
        <f>XT6/XT19</f>
        <v>0</v>
      </c>
      <c r="XV6" s="106">
        <f>XW6*XV19</f>
        <v>0</v>
      </c>
      <c r="XW6" s="105">
        <v>0</v>
      </c>
      <c r="XX6" s="106">
        <v>0</v>
      </c>
      <c r="XY6" s="107">
        <f>XX6/XX19</f>
        <v>0</v>
      </c>
      <c r="XZ6" s="106">
        <f>YA6*XZ19</f>
        <v>0</v>
      </c>
      <c r="YA6" s="105">
        <v>0</v>
      </c>
      <c r="YB6" s="106">
        <v>0</v>
      </c>
      <c r="YC6" s="105">
        <f>YB6/YB19</f>
        <v>0</v>
      </c>
      <c r="YD6" s="106">
        <v>0</v>
      </c>
      <c r="YE6" s="105">
        <v>0</v>
      </c>
      <c r="YF6" s="106">
        <v>0</v>
      </c>
      <c r="YG6" s="105">
        <f>YF6/YF19</f>
        <v>0</v>
      </c>
      <c r="YH6" s="106">
        <f>YI6*YH19</f>
        <v>0</v>
      </c>
      <c r="YI6" s="105">
        <v>0</v>
      </c>
      <c r="YJ6" s="106">
        <f t="shared" si="29"/>
        <v>0</v>
      </c>
      <c r="YK6" s="105">
        <f>YJ6/YJ19</f>
        <v>0</v>
      </c>
      <c r="YL6" s="106">
        <f>YM6*YL19</f>
        <v>0</v>
      </c>
      <c r="YM6" s="105">
        <v>0</v>
      </c>
      <c r="YN6" s="106">
        <v>0</v>
      </c>
      <c r="YO6" s="105">
        <v>0</v>
      </c>
      <c r="YP6" s="106">
        <v>0</v>
      </c>
      <c r="YQ6" s="105">
        <f>YP6/YP19</f>
        <v>0</v>
      </c>
      <c r="YR6" s="106">
        <f>YS6*YR19</f>
        <v>0</v>
      </c>
      <c r="YS6" s="105">
        <v>0</v>
      </c>
      <c r="YT6" s="106">
        <v>0</v>
      </c>
      <c r="YU6" s="107">
        <f>YT6/YT19</f>
        <v>0</v>
      </c>
      <c r="YV6" s="106">
        <f>YW6*YV19</f>
        <v>0</v>
      </c>
      <c r="YW6" s="105">
        <v>0</v>
      </c>
      <c r="YX6" s="106">
        <v>0</v>
      </c>
      <c r="YY6" s="105">
        <f>YX6/YX19</f>
        <v>0</v>
      </c>
      <c r="YZ6" s="106">
        <v>0</v>
      </c>
      <c r="ZA6" s="105">
        <v>0</v>
      </c>
      <c r="ZB6" s="106">
        <v>0</v>
      </c>
      <c r="ZC6" s="105">
        <f>ZB6/ZB19</f>
        <v>0</v>
      </c>
      <c r="ZD6" s="106">
        <f>ZE6*ZD19</f>
        <v>0</v>
      </c>
      <c r="ZE6" s="105">
        <v>0</v>
      </c>
      <c r="ZF6" s="106">
        <f t="shared" si="30"/>
        <v>0</v>
      </c>
      <c r="ZG6" s="105">
        <f>ZF6/ZF19</f>
        <v>0</v>
      </c>
      <c r="ZH6" s="106">
        <f>ZI6*ZH19</f>
        <v>0</v>
      </c>
      <c r="ZI6" s="105">
        <v>0</v>
      </c>
      <c r="ZJ6" s="106">
        <v>0</v>
      </c>
      <c r="ZK6" s="105">
        <f>ZJ6/ZJ19</f>
        <v>0</v>
      </c>
      <c r="ZL6" s="106">
        <v>0</v>
      </c>
      <c r="ZM6" s="105">
        <f>ZL6/ZL19</f>
        <v>0</v>
      </c>
      <c r="ZN6" s="106">
        <v>0</v>
      </c>
      <c r="ZO6" s="105">
        <f>ZN6/ZN19</f>
        <v>0</v>
      </c>
      <c r="ZP6" s="106">
        <v>0</v>
      </c>
      <c r="ZQ6" s="107">
        <f>ZP6/ZP19</f>
        <v>0</v>
      </c>
      <c r="ZR6" s="106">
        <f>ZS6*ZR19</f>
        <v>0</v>
      </c>
      <c r="ZS6" s="105">
        <v>0</v>
      </c>
      <c r="ZT6" s="106">
        <v>0</v>
      </c>
      <c r="ZU6" s="105">
        <f>ZT6/ZT19</f>
        <v>0</v>
      </c>
      <c r="ZV6" s="106">
        <v>0</v>
      </c>
      <c r="ZW6" s="105">
        <v>0</v>
      </c>
      <c r="ZX6" s="106">
        <v>0</v>
      </c>
      <c r="ZY6" s="105">
        <f>ZX6/ZX19</f>
        <v>0</v>
      </c>
      <c r="ZZ6" s="106">
        <f>AAA6*ZZ19</f>
        <v>0</v>
      </c>
      <c r="AAA6" s="105">
        <v>0</v>
      </c>
      <c r="AAB6" s="106">
        <f t="shared" si="31"/>
        <v>0</v>
      </c>
      <c r="AAC6" s="105">
        <f>AAB6/AAB19</f>
        <v>0</v>
      </c>
      <c r="AAD6" s="106">
        <f>AAE6*AAD19</f>
        <v>0</v>
      </c>
      <c r="AAE6" s="105">
        <v>0</v>
      </c>
      <c r="AAF6" s="106">
        <v>0</v>
      </c>
      <c r="AAG6" s="105" t="e">
        <f>AAF6/AAF19</f>
        <v>#DIV/0!</v>
      </c>
      <c r="AAH6" s="106">
        <v>0</v>
      </c>
      <c r="AAI6" s="105" t="e">
        <f>AAH6/AAH19</f>
        <v>#DIV/0!</v>
      </c>
      <c r="AAJ6" s="106">
        <v>0</v>
      </c>
      <c r="AAK6" s="105" t="e">
        <f>AAJ6/AAJ19</f>
        <v>#DIV/0!</v>
      </c>
      <c r="AAL6" s="106">
        <v>0</v>
      </c>
      <c r="AAM6" s="107">
        <f>AAL6/AAL19</f>
        <v>0</v>
      </c>
      <c r="AAN6" s="106">
        <f>AAO6*AAN19</f>
        <v>0</v>
      </c>
      <c r="AAO6" s="105">
        <v>0</v>
      </c>
      <c r="AAP6" s="106">
        <v>0</v>
      </c>
      <c r="AAQ6" s="105">
        <f>AAP6/AAP19</f>
        <v>0</v>
      </c>
      <c r="AAR6" s="106">
        <v>0</v>
      </c>
      <c r="AAS6" s="105">
        <v>0</v>
      </c>
      <c r="AAT6" s="106">
        <v>0</v>
      </c>
      <c r="AAU6" s="105">
        <f>AAT6/AAT19</f>
        <v>0</v>
      </c>
      <c r="AAV6" s="106">
        <f>AAW6*AAV19</f>
        <v>0</v>
      </c>
      <c r="AAW6" s="105">
        <v>0</v>
      </c>
      <c r="AAX6" s="106">
        <f t="shared" si="32"/>
        <v>0</v>
      </c>
      <c r="AAY6" s="105">
        <f>AAX6/AAX19</f>
        <v>0</v>
      </c>
      <c r="AAZ6" s="106">
        <f>ABA6*AAZ19</f>
        <v>0</v>
      </c>
      <c r="ABA6" s="105">
        <v>0</v>
      </c>
      <c r="ABB6" s="106">
        <v>0</v>
      </c>
      <c r="ABC6" s="105" t="e">
        <f>ABB6/ABB19</f>
        <v>#DIV/0!</v>
      </c>
      <c r="ABD6" s="106">
        <v>0</v>
      </c>
      <c r="ABE6" s="105" t="e">
        <f>ABD6/ABD19</f>
        <v>#DIV/0!</v>
      </c>
      <c r="ABF6" s="106">
        <v>0</v>
      </c>
      <c r="ABG6" s="105" t="e">
        <f>ABF6/ABF19</f>
        <v>#DIV/0!</v>
      </c>
      <c r="ABH6" s="106">
        <v>0</v>
      </c>
      <c r="ABI6" s="107">
        <f>ABH6/ABH19</f>
        <v>0</v>
      </c>
      <c r="ABJ6" s="106">
        <f>ABK6*ABJ19</f>
        <v>0</v>
      </c>
      <c r="ABK6" s="105">
        <v>0</v>
      </c>
      <c r="ABL6" s="106">
        <v>0</v>
      </c>
      <c r="ABM6" s="105">
        <f>ABL6/ABL19</f>
        <v>0</v>
      </c>
      <c r="ABN6" s="106">
        <v>0</v>
      </c>
      <c r="ABO6" s="105">
        <v>0</v>
      </c>
      <c r="ABP6" s="106">
        <v>0</v>
      </c>
      <c r="ABQ6" s="105" t="e">
        <f>ABP6/ABP19</f>
        <v>#DIV/0!</v>
      </c>
      <c r="ABR6" s="106">
        <f>ABS6*ABR19</f>
        <v>0</v>
      </c>
      <c r="ABS6" s="105">
        <v>0</v>
      </c>
      <c r="ABT6" s="106">
        <f t="shared" si="33"/>
        <v>0</v>
      </c>
      <c r="ABU6" s="105">
        <f>ABT6/ABT19</f>
        <v>0</v>
      </c>
      <c r="ABV6" s="106">
        <f>ABW6*ABV19</f>
        <v>0</v>
      </c>
      <c r="ABW6" s="105">
        <v>0</v>
      </c>
      <c r="ABX6" s="106">
        <v>0</v>
      </c>
      <c r="ABY6" s="105" t="e">
        <f>ABX6/ABX19</f>
        <v>#DIV/0!</v>
      </c>
      <c r="ABZ6" s="106">
        <v>0</v>
      </c>
      <c r="ACA6" s="105" t="e">
        <f>ABZ6/ABZ19</f>
        <v>#DIV/0!</v>
      </c>
      <c r="ACB6" s="106">
        <v>0</v>
      </c>
      <c r="ACC6" s="105">
        <f>ACB6/ACB19</f>
        <v>0</v>
      </c>
      <c r="ACD6" s="106">
        <v>0</v>
      </c>
      <c r="ACE6" s="107">
        <f>ACD6/ACD19</f>
        <v>0</v>
      </c>
      <c r="ACF6" s="106">
        <f>ACG6*ACF19</f>
        <v>0</v>
      </c>
      <c r="ACG6" s="105">
        <v>0</v>
      </c>
      <c r="ACH6" s="106">
        <v>0</v>
      </c>
      <c r="ACI6" s="105">
        <f>ACH6/ACH19</f>
        <v>0</v>
      </c>
      <c r="ACJ6" s="106">
        <v>0</v>
      </c>
      <c r="ACK6" s="105">
        <v>0</v>
      </c>
      <c r="ACL6" s="106">
        <v>0</v>
      </c>
      <c r="ACM6" s="105">
        <f>ACL6/ACL19</f>
        <v>0</v>
      </c>
      <c r="ACN6" s="106">
        <f>ACO6*ACN19</f>
        <v>0</v>
      </c>
      <c r="ACO6" s="105">
        <v>0</v>
      </c>
      <c r="ACP6" s="106">
        <f t="shared" si="34"/>
        <v>0</v>
      </c>
      <c r="ACQ6" s="105">
        <f>ACP6/ACP19</f>
        <v>0</v>
      </c>
      <c r="ACR6" s="106">
        <f>ACS6*ACR19</f>
        <v>0</v>
      </c>
      <c r="ACS6" s="105">
        <v>0</v>
      </c>
      <c r="ACT6" s="106">
        <v>0</v>
      </c>
      <c r="ACU6" s="105" t="e">
        <f>ACT6/ACT19</f>
        <v>#DIV/0!</v>
      </c>
      <c r="ACV6" s="106">
        <v>0</v>
      </c>
      <c r="ACW6" s="105" t="e">
        <f>ACV6/ACV19</f>
        <v>#DIV/0!</v>
      </c>
      <c r="ACX6" s="106">
        <v>0</v>
      </c>
      <c r="ACY6" s="105">
        <f>ACX6/ACX19</f>
        <v>0</v>
      </c>
      <c r="ACZ6" s="106">
        <v>0</v>
      </c>
      <c r="ADA6" s="107">
        <f>ACZ6/ACZ19</f>
        <v>0</v>
      </c>
      <c r="ADB6" s="106">
        <f>ADC6*ADB19</f>
        <v>0</v>
      </c>
      <c r="ADC6" s="105">
        <v>0</v>
      </c>
      <c r="ADD6" s="106">
        <v>0</v>
      </c>
      <c r="ADE6" s="105" t="e">
        <f>ADD6/ADD19</f>
        <v>#DIV/0!</v>
      </c>
      <c r="ADF6" s="106">
        <v>0</v>
      </c>
      <c r="ADG6" s="105">
        <v>0</v>
      </c>
      <c r="ADH6" s="106">
        <v>0</v>
      </c>
      <c r="ADI6" s="105" t="e">
        <f>ADH6/ADH19</f>
        <v>#DIV/0!</v>
      </c>
      <c r="ADJ6" s="106">
        <f>ADK6*ADJ19</f>
        <v>0</v>
      </c>
      <c r="ADK6" s="105">
        <v>0</v>
      </c>
      <c r="ADL6" s="106">
        <f t="shared" si="35"/>
        <v>0</v>
      </c>
      <c r="ADM6" s="105">
        <f>ADL6/ADL19</f>
        <v>0</v>
      </c>
      <c r="ADN6" s="106">
        <f>ADO6*ADN19</f>
        <v>0</v>
      </c>
      <c r="ADO6" s="105">
        <v>0</v>
      </c>
      <c r="ADP6" s="106">
        <v>0</v>
      </c>
      <c r="ADQ6" s="105" t="e">
        <f>ADP6/ADP19</f>
        <v>#DIV/0!</v>
      </c>
      <c r="ADR6" s="106">
        <v>0</v>
      </c>
      <c r="ADS6" s="105" t="e">
        <f>ADR6/ADR19</f>
        <v>#DIV/0!</v>
      </c>
      <c r="ADT6" s="106">
        <v>0</v>
      </c>
      <c r="ADU6" s="105">
        <f>ADT6/ADT19</f>
        <v>0</v>
      </c>
      <c r="ADV6" s="106">
        <v>0</v>
      </c>
      <c r="ADW6" s="107">
        <f>ADV6/ADV19</f>
        <v>0</v>
      </c>
      <c r="ADX6" s="106">
        <f>ADY6*ADX19</f>
        <v>0</v>
      </c>
      <c r="ADY6" s="105">
        <v>0</v>
      </c>
      <c r="ADZ6" s="106">
        <v>0</v>
      </c>
      <c r="AEA6" s="105" t="e">
        <f>ADZ6/ADZ19</f>
        <v>#DIV/0!</v>
      </c>
      <c r="AEB6" s="106">
        <v>0</v>
      </c>
      <c r="AEC6" s="105">
        <v>0</v>
      </c>
      <c r="AED6" s="106">
        <v>0</v>
      </c>
      <c r="AEE6" s="105">
        <f>AED6/AED19</f>
        <v>0</v>
      </c>
      <c r="AEF6" s="106">
        <f>AEG6*AEF19</f>
        <v>0</v>
      </c>
      <c r="AEG6" s="105">
        <v>0</v>
      </c>
      <c r="AEH6" s="106">
        <f t="shared" si="36"/>
        <v>0</v>
      </c>
      <c r="AEI6" s="105">
        <f>AEH6/AEH19</f>
        <v>0</v>
      </c>
      <c r="AEJ6" s="106">
        <f>AEK6*AEJ19</f>
        <v>0</v>
      </c>
      <c r="AEK6" s="105">
        <v>0</v>
      </c>
      <c r="AEL6" s="106">
        <v>0</v>
      </c>
      <c r="AEM6" s="105">
        <f>AEL6/AEL19</f>
        <v>0</v>
      </c>
      <c r="AEN6" s="106">
        <v>0</v>
      </c>
      <c r="AEO6" s="105" t="e">
        <f>AEN6/AEN19</f>
        <v>#DIV/0!</v>
      </c>
      <c r="AEP6" s="106">
        <v>0</v>
      </c>
      <c r="AEQ6" s="105" t="e">
        <f>AEP6/AEP19</f>
        <v>#DIV/0!</v>
      </c>
      <c r="AER6" s="106">
        <v>0</v>
      </c>
      <c r="AES6" s="107" t="e">
        <f>AER6/AER19</f>
        <v>#DIV/0!</v>
      </c>
      <c r="AET6" s="106">
        <f>AEU6*AET19</f>
        <v>0</v>
      </c>
      <c r="AEU6" s="105">
        <v>0</v>
      </c>
      <c r="AEV6" s="106">
        <v>0</v>
      </c>
      <c r="AEW6" s="105">
        <f>AEV6/AEV19</f>
        <v>0</v>
      </c>
      <c r="AEX6" s="106">
        <v>0</v>
      </c>
      <c r="AEY6" s="105">
        <v>0</v>
      </c>
      <c r="AEZ6" s="106">
        <v>0</v>
      </c>
      <c r="AFA6" s="105">
        <f>AEZ6/AEZ19</f>
        <v>0</v>
      </c>
      <c r="AFB6" s="106">
        <f>AFC6*AFB19</f>
        <v>0</v>
      </c>
      <c r="AFC6" s="105">
        <v>0</v>
      </c>
      <c r="AFD6" s="106">
        <f t="shared" si="37"/>
        <v>0</v>
      </c>
      <c r="AFE6" s="105">
        <f>AFD6/AFD19</f>
        <v>0</v>
      </c>
      <c r="AFF6" s="106">
        <f>AFG6*AFF19</f>
        <v>0</v>
      </c>
      <c r="AFG6" s="105">
        <v>0</v>
      </c>
      <c r="AFH6" s="106">
        <v>0</v>
      </c>
      <c r="AFI6" s="105" t="e">
        <f>AFH6/AFH19</f>
        <v>#DIV/0!</v>
      </c>
      <c r="AFJ6" s="106">
        <v>0</v>
      </c>
      <c r="AFK6" s="105" t="e">
        <f>AFJ6/AFJ19</f>
        <v>#DIV/0!</v>
      </c>
      <c r="AFL6" s="106">
        <v>0</v>
      </c>
      <c r="AFM6" s="105" t="e">
        <f>AFL6/AFL19</f>
        <v>#DIV/0!</v>
      </c>
      <c r="AFN6" s="106">
        <v>0</v>
      </c>
      <c r="AFO6" s="107" t="e">
        <f>AFN6/AFN19</f>
        <v>#DIV/0!</v>
      </c>
      <c r="AFP6" s="106">
        <f>AFQ6*AFP19</f>
        <v>0</v>
      </c>
      <c r="AFQ6" s="105">
        <v>0</v>
      </c>
      <c r="AFR6" s="106">
        <v>0</v>
      </c>
      <c r="AFS6" s="105" t="e">
        <f>AFR6/AFR19</f>
        <v>#DIV/0!</v>
      </c>
      <c r="AFT6" s="106">
        <v>0</v>
      </c>
      <c r="AFU6" s="105">
        <v>0</v>
      </c>
      <c r="AFV6" s="106">
        <v>0</v>
      </c>
      <c r="AFW6" s="105" t="e">
        <f>AFV6/AFV19</f>
        <v>#DIV/0!</v>
      </c>
      <c r="AFX6" s="106">
        <f>AFY6*AFX19</f>
        <v>0</v>
      </c>
      <c r="AFY6" s="105">
        <v>0</v>
      </c>
      <c r="AFZ6" s="106">
        <f t="shared" si="38"/>
        <v>0</v>
      </c>
      <c r="AGA6" s="105">
        <f>AFZ6/AFZ19</f>
        <v>0</v>
      </c>
    </row>
    <row r="7" spans="1:859" ht="15" customHeight="1">
      <c r="A7" t="s">
        <v>199</v>
      </c>
      <c r="B7" s="105"/>
      <c r="C7" s="105">
        <f>B7/B19</f>
        <v>0</v>
      </c>
      <c r="D7" s="105"/>
      <c r="E7" s="105">
        <f>D7/D19</f>
        <v>0</v>
      </c>
      <c r="F7" s="105"/>
      <c r="G7" s="105">
        <f>F7/F19</f>
        <v>0</v>
      </c>
      <c r="H7" s="105"/>
      <c r="I7" s="105">
        <f>H7/H19</f>
        <v>0</v>
      </c>
      <c r="J7" s="105"/>
      <c r="K7" s="105">
        <f>J7/J19</f>
        <v>0</v>
      </c>
      <c r="L7" s="105"/>
      <c r="M7" s="105">
        <f>L7/L19</f>
        <v>0</v>
      </c>
      <c r="N7" s="105"/>
      <c r="O7" s="105">
        <f>N7/N19</f>
        <v>0</v>
      </c>
      <c r="P7" s="105"/>
      <c r="Q7" s="105">
        <f>P7/P19</f>
        <v>0</v>
      </c>
      <c r="R7" s="105"/>
      <c r="S7" s="105">
        <f>R7/R19</f>
        <v>0</v>
      </c>
      <c r="T7" s="105"/>
      <c r="U7" s="105">
        <f>T7/T19</f>
        <v>0</v>
      </c>
      <c r="V7" s="105">
        <f t="shared" si="0"/>
        <v>0</v>
      </c>
      <c r="W7" s="105">
        <f>V7/V19</f>
        <v>0</v>
      </c>
      <c r="X7" s="105"/>
      <c r="Y7" s="105">
        <f>X7/X19</f>
        <v>0</v>
      </c>
      <c r="Z7" s="105"/>
      <c r="AA7" s="105">
        <f>Z7/Z19</f>
        <v>0</v>
      </c>
      <c r="AB7" s="105"/>
      <c r="AC7" s="105">
        <f>AB7/AB19</f>
        <v>0</v>
      </c>
      <c r="AD7" s="105"/>
      <c r="AE7" s="105">
        <f>AD7/AD19</f>
        <v>0</v>
      </c>
      <c r="AF7" s="105"/>
      <c r="AG7" s="105">
        <f>AF7/AF19</f>
        <v>0</v>
      </c>
      <c r="AH7" s="105"/>
      <c r="AI7" s="105">
        <f>AH7/AH19</f>
        <v>0</v>
      </c>
      <c r="AJ7" s="105"/>
      <c r="AK7" s="105">
        <f>AJ7/AJ19</f>
        <v>0</v>
      </c>
      <c r="AL7" s="105"/>
      <c r="AM7" s="105">
        <f>AL7/AL19</f>
        <v>0</v>
      </c>
      <c r="AN7" s="105"/>
      <c r="AO7" s="105">
        <f>AN7/AN19</f>
        <v>0</v>
      </c>
      <c r="AP7" s="105"/>
      <c r="AQ7" s="105">
        <f>AP7/AP19</f>
        <v>0</v>
      </c>
      <c r="AR7" s="105">
        <f t="shared" si="1"/>
        <v>0</v>
      </c>
      <c r="AS7" s="105">
        <f>AR7/AR19</f>
        <v>0</v>
      </c>
      <c r="AT7" s="105"/>
      <c r="AU7" s="105">
        <f>AT7/AT19</f>
        <v>0</v>
      </c>
      <c r="AV7" s="105"/>
      <c r="AW7" s="105">
        <f>AV7/AV19</f>
        <v>0</v>
      </c>
      <c r="AX7" s="105"/>
      <c r="AY7" s="105">
        <f>AX7/AX19</f>
        <v>0</v>
      </c>
      <c r="AZ7" s="105"/>
      <c r="BA7" s="105">
        <f>AZ7/AZ19</f>
        <v>0</v>
      </c>
      <c r="BB7" s="105"/>
      <c r="BC7" s="105">
        <f>BB7/BB19</f>
        <v>0</v>
      </c>
      <c r="BD7" s="105"/>
      <c r="BE7" s="105">
        <f>BD7/BD19</f>
        <v>0</v>
      </c>
      <c r="BF7" s="105"/>
      <c r="BG7" s="105">
        <f>BF7/BF19</f>
        <v>0</v>
      </c>
      <c r="BH7" s="105"/>
      <c r="BI7" s="105">
        <f>BH7/BH19</f>
        <v>0</v>
      </c>
      <c r="BJ7" s="105"/>
      <c r="BK7" s="105">
        <f>BJ7/BJ19</f>
        <v>0</v>
      </c>
      <c r="BL7" s="105"/>
      <c r="BM7" s="105">
        <f>BL7/BL19</f>
        <v>0</v>
      </c>
      <c r="BN7" s="105">
        <f t="shared" si="2"/>
        <v>0</v>
      </c>
      <c r="BO7" s="105">
        <f>BN7/BN19</f>
        <v>0</v>
      </c>
      <c r="BP7" s="105"/>
      <c r="BQ7" s="105">
        <f>BP7/BP19</f>
        <v>0</v>
      </c>
      <c r="BR7" s="105"/>
      <c r="BS7" s="105">
        <f>BR7/BR19</f>
        <v>0</v>
      </c>
      <c r="BT7" s="105"/>
      <c r="BU7" s="105">
        <f>BT7/BT19</f>
        <v>0</v>
      </c>
      <c r="BV7" s="105"/>
      <c r="BW7" s="105">
        <f>BV7/BV19</f>
        <v>0</v>
      </c>
      <c r="BX7" s="105"/>
      <c r="BY7" s="105">
        <f>BX7/BX19</f>
        <v>0</v>
      </c>
      <c r="BZ7" s="105"/>
      <c r="CA7" s="105" t="e">
        <f>BZ7/BZ19</f>
        <v>#DIV/0!</v>
      </c>
      <c r="CB7" s="105"/>
      <c r="CC7" s="105">
        <f>CB7/CB19</f>
        <v>0</v>
      </c>
      <c r="CD7" s="105"/>
      <c r="CE7" s="105">
        <f>CD7/CD19</f>
        <v>0</v>
      </c>
      <c r="CF7" s="105"/>
      <c r="CG7" s="105">
        <f>CF7/CF19</f>
        <v>0</v>
      </c>
      <c r="CH7" s="105"/>
      <c r="CI7" s="105">
        <f>CH7/CH19</f>
        <v>0</v>
      </c>
      <c r="CJ7" s="105">
        <f t="shared" si="3"/>
        <v>0</v>
      </c>
      <c r="CK7" s="105">
        <f>CJ7/CJ19</f>
        <v>0</v>
      </c>
      <c r="CL7" s="105"/>
      <c r="CM7" s="105">
        <f>CL7/CL19</f>
        <v>0</v>
      </c>
      <c r="CN7" s="105"/>
      <c r="CO7" s="105">
        <f>CN7/CN19</f>
        <v>0</v>
      </c>
      <c r="CP7" s="105"/>
      <c r="CQ7" s="105">
        <f>CP7/CP19</f>
        <v>0</v>
      </c>
      <c r="CR7" s="105"/>
      <c r="CS7" s="105">
        <f>CR7/CR19</f>
        <v>0</v>
      </c>
      <c r="CT7" s="105"/>
      <c r="CU7" s="105">
        <f>CT7/CT19</f>
        <v>0</v>
      </c>
      <c r="CV7" s="105"/>
      <c r="CW7" s="105" t="e">
        <f>CV7/CV19</f>
        <v>#DIV/0!</v>
      </c>
      <c r="CX7" s="105"/>
      <c r="CY7" s="105">
        <f>CX7/CX19</f>
        <v>0</v>
      </c>
      <c r="CZ7" s="105"/>
      <c r="DA7" s="105">
        <f>CZ7/CZ19</f>
        <v>0</v>
      </c>
      <c r="DB7" s="105"/>
      <c r="DC7" s="105">
        <f>DB7/DB19</f>
        <v>0</v>
      </c>
      <c r="DD7" s="105"/>
      <c r="DE7" s="105">
        <f>DD7/DD19</f>
        <v>0</v>
      </c>
      <c r="DF7" s="105">
        <f t="shared" si="4"/>
        <v>0</v>
      </c>
      <c r="DG7" s="105">
        <f>DF7/DF19</f>
        <v>0</v>
      </c>
      <c r="DH7" s="105"/>
      <c r="DI7" s="105">
        <f>DH7/DH19</f>
        <v>0</v>
      </c>
      <c r="DJ7" s="105"/>
      <c r="DK7" s="105">
        <f>DJ7/DJ19</f>
        <v>0</v>
      </c>
      <c r="DL7" s="105"/>
      <c r="DM7" s="105">
        <f>DL7/DL19</f>
        <v>0</v>
      </c>
      <c r="DN7" s="105"/>
      <c r="DO7" s="105">
        <f>DN7/DN19</f>
        <v>0</v>
      </c>
      <c r="DP7" s="105"/>
      <c r="DQ7" s="105">
        <f>DP7/DP19</f>
        <v>0</v>
      </c>
      <c r="DR7" s="105"/>
      <c r="DS7" s="105" t="e">
        <f>DR7/DR19</f>
        <v>#DIV/0!</v>
      </c>
      <c r="DT7" s="105"/>
      <c r="DU7" s="105">
        <f>DT7/DT19</f>
        <v>0</v>
      </c>
      <c r="DV7" s="105"/>
      <c r="DW7" s="105">
        <f>DV7/DV19</f>
        <v>0</v>
      </c>
      <c r="DX7" s="105"/>
      <c r="DY7" s="105">
        <f>DX7/DX19</f>
        <v>0</v>
      </c>
      <c r="DZ7" s="105"/>
      <c r="EA7" s="105">
        <f>DZ7/DZ19</f>
        <v>0</v>
      </c>
      <c r="EB7" s="105">
        <f t="shared" si="5"/>
        <v>0</v>
      </c>
      <c r="EC7" s="105">
        <f>EB7/EB19</f>
        <v>0</v>
      </c>
      <c r="ED7" s="105"/>
      <c r="EE7" s="105">
        <f>ED7/ED19</f>
        <v>0</v>
      </c>
      <c r="EF7" s="105"/>
      <c r="EG7" s="105">
        <f>EF7/EF19</f>
        <v>0</v>
      </c>
      <c r="EH7" s="105"/>
      <c r="EI7" s="105">
        <f>EH7/EH19</f>
        <v>0</v>
      </c>
      <c r="EJ7" s="105"/>
      <c r="EK7" s="105">
        <f>EJ7/EJ19</f>
        <v>0</v>
      </c>
      <c r="EL7" s="105"/>
      <c r="EM7" s="105">
        <f>EL7/EL19</f>
        <v>0</v>
      </c>
      <c r="EN7" s="105"/>
      <c r="EO7" s="105">
        <f>EN7/EN19</f>
        <v>0</v>
      </c>
      <c r="EP7" s="105"/>
      <c r="EQ7" s="105">
        <f>EP7/EP19</f>
        <v>0</v>
      </c>
      <c r="ER7" s="105"/>
      <c r="ES7" s="105">
        <f>ER7/ER19</f>
        <v>0</v>
      </c>
      <c r="ET7" s="105"/>
      <c r="EU7" s="105">
        <f>ET7/ET19</f>
        <v>0</v>
      </c>
      <c r="EV7" s="105"/>
      <c r="EW7" s="105">
        <f>EV7/EV19</f>
        <v>0</v>
      </c>
      <c r="EX7" s="105">
        <f t="shared" si="6"/>
        <v>0</v>
      </c>
      <c r="EY7" s="105">
        <f>EX7/EX19</f>
        <v>0</v>
      </c>
      <c r="EZ7" s="105"/>
      <c r="FA7" s="105">
        <f>EZ7/EZ19</f>
        <v>0</v>
      </c>
      <c r="FB7" s="105"/>
      <c r="FC7" s="105">
        <f>FB7/FB19</f>
        <v>0</v>
      </c>
      <c r="FD7" s="105"/>
      <c r="FE7" s="105">
        <f>FD7/FD19</f>
        <v>0</v>
      </c>
      <c r="FF7" s="105"/>
      <c r="FG7" s="105">
        <f>FF7/FF19</f>
        <v>0</v>
      </c>
      <c r="FH7" s="105"/>
      <c r="FI7" s="105">
        <f>FH7/FH19</f>
        <v>0</v>
      </c>
      <c r="FJ7" s="105"/>
      <c r="FK7" s="105" t="e">
        <f>FJ7/FJ19</f>
        <v>#DIV/0!</v>
      </c>
      <c r="FL7" s="105"/>
      <c r="FM7" s="105">
        <f>FL7/FL19</f>
        <v>0</v>
      </c>
      <c r="FN7" s="105"/>
      <c r="FO7" s="105">
        <f>FN7/FN19</f>
        <v>0</v>
      </c>
      <c r="FP7" s="105"/>
      <c r="FQ7" s="105">
        <f>FP7/FP19</f>
        <v>0</v>
      </c>
      <c r="FR7" s="105"/>
      <c r="FS7" s="105">
        <f>FR7/FR19</f>
        <v>0</v>
      </c>
      <c r="FT7" s="105">
        <f t="shared" si="7"/>
        <v>0</v>
      </c>
      <c r="FU7" s="105">
        <f>FT7/FT19</f>
        <v>0</v>
      </c>
      <c r="FV7" s="105"/>
      <c r="FW7" s="105">
        <f>FV7/FV19</f>
        <v>0</v>
      </c>
      <c r="FX7" s="105"/>
      <c r="FY7" s="105">
        <f>FX7/FX19</f>
        <v>0</v>
      </c>
      <c r="FZ7" s="105"/>
      <c r="GA7" s="105">
        <f>FZ7/FZ19</f>
        <v>0</v>
      </c>
      <c r="GB7" s="105"/>
      <c r="GC7" s="105">
        <f>GB7/GB19</f>
        <v>0</v>
      </c>
      <c r="GD7" s="105"/>
      <c r="GE7" s="105">
        <f>GD7/GD19</f>
        <v>0</v>
      </c>
      <c r="GF7" s="105"/>
      <c r="GG7" s="105">
        <f>GF7/GF19</f>
        <v>0</v>
      </c>
      <c r="GH7" s="105"/>
      <c r="GI7" s="105">
        <f>GH7/GH19</f>
        <v>0</v>
      </c>
      <c r="GJ7" s="105"/>
      <c r="GK7" s="105">
        <f>GJ7/GJ19</f>
        <v>0</v>
      </c>
      <c r="GL7" s="105"/>
      <c r="GM7" s="105">
        <f>GL7/GL19</f>
        <v>0</v>
      </c>
      <c r="GN7" s="105"/>
      <c r="GO7" s="105">
        <f>GN7/GN19</f>
        <v>0</v>
      </c>
      <c r="GP7" s="105">
        <f t="shared" si="8"/>
        <v>0</v>
      </c>
      <c r="GQ7" s="105">
        <f>GP7/GP19</f>
        <v>0</v>
      </c>
      <c r="GR7" s="105"/>
      <c r="GS7" s="105">
        <f>GR7/GR19</f>
        <v>0</v>
      </c>
      <c r="GT7" s="105"/>
      <c r="GU7" s="105">
        <f>GT7/GT19</f>
        <v>0</v>
      </c>
      <c r="GV7" s="105"/>
      <c r="GW7" s="105">
        <f>GV7/GV19</f>
        <v>0</v>
      </c>
      <c r="GX7" s="105"/>
      <c r="GY7" s="105">
        <f>GX7/GX19</f>
        <v>0</v>
      </c>
      <c r="GZ7" s="105"/>
      <c r="HA7" s="105">
        <f>GZ7/GZ19</f>
        <v>0</v>
      </c>
      <c r="HB7" s="105"/>
      <c r="HC7" s="105">
        <f>HB7/HB19</f>
        <v>0</v>
      </c>
      <c r="HD7" s="105"/>
      <c r="HE7" s="105">
        <f>HD7/HD19</f>
        <v>0</v>
      </c>
      <c r="HF7" s="105"/>
      <c r="HG7" s="105">
        <f>HF7/HF19</f>
        <v>0</v>
      </c>
      <c r="HH7" s="105"/>
      <c r="HI7" s="105">
        <f>HH7/HH19</f>
        <v>0</v>
      </c>
      <c r="HJ7" s="105"/>
      <c r="HK7" s="105">
        <f>HJ7/HJ19</f>
        <v>0</v>
      </c>
      <c r="HL7" s="105">
        <f t="shared" si="9"/>
        <v>0</v>
      </c>
      <c r="HM7" s="105">
        <f>HL7/HL19</f>
        <v>0</v>
      </c>
      <c r="HN7" s="105"/>
      <c r="HO7" s="105">
        <f>HN7/HN19</f>
        <v>0</v>
      </c>
      <c r="HP7" s="105"/>
      <c r="HQ7" s="105">
        <f>HP7/HP19</f>
        <v>0</v>
      </c>
      <c r="HR7" s="105"/>
      <c r="HS7" s="105">
        <f>HR7/HR19</f>
        <v>0</v>
      </c>
      <c r="HT7" s="105"/>
      <c r="HU7" s="105">
        <f>HT7/HT19</f>
        <v>0</v>
      </c>
      <c r="HV7" s="105"/>
      <c r="HW7" s="105">
        <f>HV7/HV19</f>
        <v>0</v>
      </c>
      <c r="HX7" s="105"/>
      <c r="HY7" s="105" t="e">
        <f>HX7/HX19</f>
        <v>#DIV/0!</v>
      </c>
      <c r="HZ7" s="105"/>
      <c r="IA7" s="105">
        <f>HZ7/HZ19</f>
        <v>0</v>
      </c>
      <c r="IB7" s="105"/>
      <c r="IC7" s="105">
        <f>IB7/IB19</f>
        <v>0</v>
      </c>
      <c r="ID7" s="105"/>
      <c r="IE7" s="105">
        <f>ID7/ID19</f>
        <v>0</v>
      </c>
      <c r="IF7" s="105"/>
      <c r="IG7" s="105">
        <f>IF7/IF19</f>
        <v>0</v>
      </c>
      <c r="IH7" s="105">
        <f t="shared" si="10"/>
        <v>0</v>
      </c>
      <c r="II7" s="105">
        <f>IH7/IH19</f>
        <v>0</v>
      </c>
      <c r="IJ7" s="105"/>
      <c r="IK7" s="105">
        <f>IJ7/IJ19</f>
        <v>0</v>
      </c>
      <c r="IL7" s="105"/>
      <c r="IM7" s="105">
        <f>IL7/IL19</f>
        <v>0</v>
      </c>
      <c r="IN7" s="105"/>
      <c r="IO7" s="105">
        <f>IN7/IN19</f>
        <v>0</v>
      </c>
      <c r="IP7" s="105"/>
      <c r="IQ7" s="105">
        <f>IP7/IP19</f>
        <v>0</v>
      </c>
      <c r="IR7" s="105"/>
      <c r="IS7" s="105">
        <f>IR7/IR19</f>
        <v>0</v>
      </c>
      <c r="IT7" s="105"/>
      <c r="IU7" s="105">
        <f>IT7/IT19</f>
        <v>0</v>
      </c>
      <c r="IV7" s="105"/>
      <c r="IW7" s="105">
        <f>IV7/IV19</f>
        <v>0</v>
      </c>
      <c r="IX7" s="105"/>
      <c r="IY7" s="105">
        <f>IX7/IX19</f>
        <v>0</v>
      </c>
      <c r="IZ7" s="105"/>
      <c r="JA7" s="105">
        <f>IZ7/IZ19</f>
        <v>0</v>
      </c>
      <c r="JB7" s="105"/>
      <c r="JC7" s="105">
        <f>JB7/JB19</f>
        <v>0</v>
      </c>
      <c r="JD7" s="105">
        <f t="shared" si="11"/>
        <v>0</v>
      </c>
      <c r="JE7" s="105">
        <f>JD7/JD19</f>
        <v>0</v>
      </c>
      <c r="JF7" s="105"/>
      <c r="JG7" s="105">
        <f>JF7/JF19</f>
        <v>0</v>
      </c>
      <c r="JH7" s="105"/>
      <c r="JI7" s="105">
        <f>JH7/JH19</f>
        <v>0</v>
      </c>
      <c r="JJ7" s="105"/>
      <c r="JK7" s="105">
        <f>JJ7/JJ19</f>
        <v>0</v>
      </c>
      <c r="JL7" s="105"/>
      <c r="JM7" s="105">
        <f>JL7/JL19</f>
        <v>0</v>
      </c>
      <c r="JN7" s="105"/>
      <c r="JO7" s="105">
        <f>JN7/JN19</f>
        <v>0</v>
      </c>
      <c r="JP7" s="105"/>
      <c r="JQ7" s="105">
        <f>JP7/JP19</f>
        <v>0</v>
      </c>
      <c r="JR7" s="105"/>
      <c r="JS7" s="105">
        <f>JR7/JR19</f>
        <v>0</v>
      </c>
      <c r="JT7" s="105"/>
      <c r="JU7" s="105">
        <f>JT7/JT19</f>
        <v>0</v>
      </c>
      <c r="JV7" s="105"/>
      <c r="JW7" s="105">
        <f>JV7/JV19</f>
        <v>0</v>
      </c>
      <c r="JX7" s="105"/>
      <c r="JY7" s="105">
        <f>JX7/JX19</f>
        <v>0</v>
      </c>
      <c r="JZ7" s="105">
        <f t="shared" si="12"/>
        <v>0</v>
      </c>
      <c r="KA7" s="105">
        <f>JZ7/JZ19</f>
        <v>0</v>
      </c>
      <c r="KB7" s="105"/>
      <c r="KC7" s="105">
        <f>KB7/KB19</f>
        <v>0</v>
      </c>
      <c r="KD7" s="105"/>
      <c r="KE7" s="105">
        <f>KD7/KD19</f>
        <v>0</v>
      </c>
      <c r="KF7" s="105">
        <v>1</v>
      </c>
      <c r="KG7" s="105">
        <f>KF7/KF19</f>
        <v>2.6455026455026454E-3</v>
      </c>
      <c r="KH7" s="105"/>
      <c r="KI7" s="105">
        <f>KH7/KH19</f>
        <v>0</v>
      </c>
      <c r="KJ7" s="105"/>
      <c r="KK7" s="105">
        <f>KJ7/KJ19</f>
        <v>0</v>
      </c>
      <c r="KL7" s="105"/>
      <c r="KM7" s="105" t="e">
        <f>KL7/KL19</f>
        <v>#DIV/0!</v>
      </c>
      <c r="KN7" s="105"/>
      <c r="KO7" s="105">
        <f>KN7/KN19</f>
        <v>0</v>
      </c>
      <c r="KP7" s="105"/>
      <c r="KQ7" s="105">
        <f>KP7/KP19</f>
        <v>0</v>
      </c>
      <c r="KR7" s="105"/>
      <c r="KS7" s="105">
        <f>KR7/KR19</f>
        <v>0</v>
      </c>
      <c r="KT7" s="105"/>
      <c r="KU7" s="105">
        <f>KT7/KT19</f>
        <v>0</v>
      </c>
      <c r="KV7" s="105">
        <f t="shared" si="13"/>
        <v>1</v>
      </c>
      <c r="KW7" s="105">
        <f>KV7/KV19</f>
        <v>4.1152263374485596E-4</v>
      </c>
      <c r="KX7" s="105"/>
      <c r="KY7" s="105">
        <f>KX7/KX19</f>
        <v>0</v>
      </c>
      <c r="KZ7" s="105"/>
      <c r="LA7" s="105">
        <f>KZ7/KZ19</f>
        <v>0</v>
      </c>
      <c r="LB7" s="105">
        <v>14</v>
      </c>
      <c r="LC7" s="105">
        <f>LB7/LB19</f>
        <v>1.407035175879397E-2</v>
      </c>
      <c r="LD7" s="105"/>
      <c r="LE7" s="105">
        <f>LD7/LD19</f>
        <v>0</v>
      </c>
      <c r="LF7" s="105"/>
      <c r="LG7" s="105">
        <f>LF7/LF19</f>
        <v>0</v>
      </c>
      <c r="LH7" s="105"/>
      <c r="LI7" s="105" t="e">
        <f>LH7/LH19</f>
        <v>#DIV/0!</v>
      </c>
      <c r="LJ7" s="105"/>
      <c r="LK7" s="105">
        <f>LJ7/LJ19</f>
        <v>0</v>
      </c>
      <c r="LL7" s="105"/>
      <c r="LM7" s="105">
        <f>LL7/LL19</f>
        <v>0</v>
      </c>
      <c r="LN7" s="105"/>
      <c r="LO7" s="105">
        <f>LN7/LN19</f>
        <v>0</v>
      </c>
      <c r="LP7" s="105"/>
      <c r="LQ7" s="105">
        <f>LP7/LP19</f>
        <v>0</v>
      </c>
      <c r="LR7" s="105">
        <f t="shared" si="14"/>
        <v>14</v>
      </c>
      <c r="LS7" s="105">
        <f>LR7/LR19</f>
        <v>4.3722673329169267E-3</v>
      </c>
      <c r="LT7" s="105"/>
      <c r="LU7" s="105">
        <f>LT7/LT19</f>
        <v>0</v>
      </c>
      <c r="LV7" s="105"/>
      <c r="LW7" s="105">
        <f>LV7/LV19</f>
        <v>0</v>
      </c>
      <c r="LX7" s="106">
        <f>LY7*LX19</f>
        <v>17.058499999999999</v>
      </c>
      <c r="LY7" s="105">
        <v>1.09E-2</v>
      </c>
      <c r="LZ7" s="105"/>
      <c r="MA7" s="105">
        <f>LZ7/LZ19</f>
        <v>0</v>
      </c>
      <c r="MB7" s="105">
        <v>6</v>
      </c>
      <c r="MC7" s="105">
        <f>MB7/MB19</f>
        <v>5.597014925373134E-3</v>
      </c>
      <c r="MD7" s="105"/>
      <c r="ME7" s="105">
        <f>MD7/MD19</f>
        <v>0</v>
      </c>
      <c r="MF7" s="105"/>
      <c r="MG7" s="105">
        <f>MF7/MF19</f>
        <v>0</v>
      </c>
      <c r="MH7" s="105">
        <v>4</v>
      </c>
      <c r="MI7" s="105">
        <f>MH7/MH19</f>
        <v>2.2975301550832855E-3</v>
      </c>
      <c r="MJ7" s="105">
        <v>1</v>
      </c>
      <c r="MK7" s="105">
        <f>MJ7/MJ19</f>
        <v>1.5037593984962407E-3</v>
      </c>
      <c r="ML7" s="105"/>
      <c r="MM7" s="105">
        <f>ML7/ML19</f>
        <v>0</v>
      </c>
      <c r="MN7" s="105">
        <f t="shared" si="15"/>
        <v>28.058499999999999</v>
      </c>
      <c r="MO7" s="105">
        <f>MN7/MN19</f>
        <v>4.5928200694377889E-3</v>
      </c>
      <c r="MP7" s="105">
        <v>3</v>
      </c>
      <c r="MQ7" s="105">
        <f>MP7/MP19</f>
        <v>1.3043478260869565E-2</v>
      </c>
      <c r="MR7" s="105"/>
      <c r="MS7" s="105">
        <f>MR7/MR19</f>
        <v>0</v>
      </c>
      <c r="MT7" s="106">
        <f>MU7*MT19</f>
        <v>13.9434</v>
      </c>
      <c r="MU7" s="105">
        <v>1.0200000000000001E-2</v>
      </c>
      <c r="MV7" s="105">
        <v>7</v>
      </c>
      <c r="MW7" s="105">
        <f>MV7/MV19</f>
        <v>0.20588235294117646</v>
      </c>
      <c r="MX7" s="105">
        <v>9</v>
      </c>
      <c r="MY7" s="105">
        <f>MX7/MX19</f>
        <v>6.8441064638783272E-3</v>
      </c>
      <c r="MZ7" s="105"/>
      <c r="NA7" s="105">
        <f>MZ7/MZ19</f>
        <v>0</v>
      </c>
      <c r="NB7" s="105"/>
      <c r="NC7" s="105">
        <f>NB7/NB19</f>
        <v>0</v>
      </c>
      <c r="ND7" s="105">
        <v>9</v>
      </c>
      <c r="NE7" s="105">
        <f>ND7/ND19</f>
        <v>4.8257372654155499E-3</v>
      </c>
      <c r="NF7" s="105">
        <v>3</v>
      </c>
      <c r="NG7" s="105">
        <f>NF7/NF19</f>
        <v>2.8382213812677389E-3</v>
      </c>
      <c r="NH7" s="105"/>
      <c r="NI7" s="105">
        <f>NH7/NH19</f>
        <v>0</v>
      </c>
      <c r="NJ7" s="105">
        <f t="shared" si="16"/>
        <v>44.943399999999997</v>
      </c>
      <c r="NK7" s="105">
        <f>NJ7/NJ19</f>
        <v>7.0401258066474671E-3</v>
      </c>
      <c r="NL7" s="105">
        <v>1</v>
      </c>
      <c r="NM7" s="105">
        <f>NL7/NL19</f>
        <v>6.8493150684931503E-3</v>
      </c>
      <c r="NN7" s="105"/>
      <c r="NO7" s="105">
        <f>NN7/NN19</f>
        <v>0</v>
      </c>
      <c r="NP7" s="106">
        <f>NQ7*NP19</f>
        <v>2.0024999999999999</v>
      </c>
      <c r="NQ7" s="105">
        <v>2.2499999999999999E-2</v>
      </c>
      <c r="NR7" s="106">
        <f>NS7*NR19</f>
        <v>6.0029999999999992</v>
      </c>
      <c r="NS7" s="105">
        <v>6.6699999999999995E-2</v>
      </c>
      <c r="NT7" s="105">
        <v>7</v>
      </c>
      <c r="NU7" s="105">
        <f>NT7/NT19</f>
        <v>1.6706443914081145E-2</v>
      </c>
      <c r="NV7" s="105"/>
      <c r="NW7" s="105">
        <f>NV7/NV19</f>
        <v>0</v>
      </c>
      <c r="NX7" s="105"/>
      <c r="NY7" s="105">
        <f>NX7/NX19</f>
        <v>0</v>
      </c>
      <c r="NZ7" s="105">
        <v>57</v>
      </c>
      <c r="OA7" s="105">
        <f>NZ7/NZ19</f>
        <v>4.6191247974068074E-2</v>
      </c>
      <c r="OB7" s="105">
        <v>1</v>
      </c>
      <c r="OC7" s="105">
        <f>OB7/OB19</f>
        <v>2.0449897750511249E-3</v>
      </c>
      <c r="OD7" s="105"/>
      <c r="OE7" s="105">
        <f>OD7/OD19</f>
        <v>0</v>
      </c>
      <c r="OF7" s="105">
        <f t="shared" si="17"/>
        <v>74.005499999999998</v>
      </c>
      <c r="OG7" s="105">
        <f>OF7/OF19</f>
        <v>2.8540296617312208E-2</v>
      </c>
      <c r="OH7" s="105">
        <v>4</v>
      </c>
      <c r="OI7" s="105">
        <f>OH7/OH19</f>
        <v>4.7619047619047616E-2</v>
      </c>
      <c r="OJ7" s="105"/>
      <c r="OK7" s="105" t="e">
        <f>OJ7/OJ19</f>
        <v>#DIV/0!</v>
      </c>
      <c r="OL7" s="106">
        <f>OM7*OL19</f>
        <v>1.0002</v>
      </c>
      <c r="OM7" s="105">
        <v>0.16669999999999999</v>
      </c>
      <c r="ON7" s="106">
        <f>OO7*ON19</f>
        <v>10.001399999999999</v>
      </c>
      <c r="OO7" s="105">
        <v>0.12659999999999999</v>
      </c>
      <c r="OP7" s="106">
        <f>OQ7*OP19</f>
        <v>2.9988000000000001</v>
      </c>
      <c r="OQ7" s="107">
        <v>2.0400000000000001E-2</v>
      </c>
      <c r="OR7" s="105"/>
      <c r="OS7" s="105">
        <f>OR7/OR19</f>
        <v>0</v>
      </c>
      <c r="OT7" s="105"/>
      <c r="OU7" s="105">
        <f>OT7/OT19</f>
        <v>0</v>
      </c>
      <c r="OV7" s="105">
        <v>136</v>
      </c>
      <c r="OW7" s="105">
        <f>OV7/OV19</f>
        <v>0.18428184281842819</v>
      </c>
      <c r="OX7" s="105">
        <v>11</v>
      </c>
      <c r="OY7" s="105">
        <f>OX7/OX19</f>
        <v>4.0145985401459854E-2</v>
      </c>
      <c r="OZ7" s="105"/>
      <c r="PA7" s="105" t="e">
        <f>OZ7/OZ19</f>
        <v>#DIV/0!</v>
      </c>
      <c r="PB7" s="105">
        <f t="shared" si="18"/>
        <v>165.00039999999998</v>
      </c>
      <c r="PC7" s="105">
        <f>PB7/PB19</f>
        <v>0.12123541082319522</v>
      </c>
      <c r="PD7" s="105">
        <v>8</v>
      </c>
      <c r="PE7" s="105">
        <f>PD7/PD19</f>
        <v>0.17777777777777778</v>
      </c>
      <c r="PF7" s="105"/>
      <c r="PG7" s="105" t="e">
        <f>PF7/PF19</f>
        <v>#DIV/0!</v>
      </c>
      <c r="PH7" s="106">
        <f>PI7*PH19</f>
        <v>0</v>
      </c>
      <c r="PI7" s="105">
        <v>0</v>
      </c>
      <c r="PJ7" s="106">
        <f>PK7*PJ19</f>
        <v>8</v>
      </c>
      <c r="PK7" s="105">
        <v>0.16</v>
      </c>
      <c r="PL7" s="106">
        <f>PM7*PL19</f>
        <v>11.002199999999998</v>
      </c>
      <c r="PM7" s="105">
        <v>0.16669999999999999</v>
      </c>
      <c r="PN7" s="105"/>
      <c r="PO7" s="105" t="e">
        <f>PN7/PN19</f>
        <v>#DIV/0!</v>
      </c>
      <c r="PP7" s="105">
        <v>2</v>
      </c>
      <c r="PQ7" s="105">
        <f>PP7/PP19</f>
        <v>4.878048780487805E-2</v>
      </c>
      <c r="PR7" s="105">
        <v>263</v>
      </c>
      <c r="PS7" s="105">
        <f>PR7/PR19</f>
        <v>0.37146892655367231</v>
      </c>
      <c r="PT7" s="106">
        <f>PU7*PT19</f>
        <v>35.000099999999996</v>
      </c>
      <c r="PU7" s="105">
        <v>0.1341</v>
      </c>
      <c r="PV7" s="105"/>
      <c r="PW7" s="105" t="e">
        <f>PV7/PV19</f>
        <v>#DIV/0!</v>
      </c>
      <c r="PX7" s="105">
        <f t="shared" si="19"/>
        <v>327.00229999999999</v>
      </c>
      <c r="PY7" s="105">
        <f>PX7/PX19</f>
        <v>0.27973366120967447</v>
      </c>
      <c r="PZ7" s="106">
        <f>QA7*PZ19</f>
        <v>9.9987999999999992</v>
      </c>
      <c r="QA7" s="105">
        <v>0.35709999999999997</v>
      </c>
      <c r="QB7" s="105"/>
      <c r="QC7" s="105" t="e">
        <f>QB7/QB19</f>
        <v>#DIV/0!</v>
      </c>
      <c r="QD7" s="106">
        <f>QE7*QD19</f>
        <v>5</v>
      </c>
      <c r="QE7" s="105">
        <v>0.5</v>
      </c>
      <c r="QF7" s="106">
        <f>QG7*QF19</f>
        <v>8.9994999999999994</v>
      </c>
      <c r="QG7" s="105">
        <v>0.2195</v>
      </c>
      <c r="QH7" s="106">
        <f>QI7*QH19</f>
        <v>15.0024</v>
      </c>
      <c r="QI7" s="105">
        <v>0.19739999999999999</v>
      </c>
      <c r="QJ7" s="105">
        <v>1</v>
      </c>
      <c r="QK7" s="105">
        <f>QJ7/QJ19</f>
        <v>0.5</v>
      </c>
      <c r="QL7" s="106">
        <f>QM7*QL19</f>
        <v>0</v>
      </c>
      <c r="QM7" s="107">
        <v>0</v>
      </c>
      <c r="QN7" s="105">
        <v>852</v>
      </c>
      <c r="QO7" s="105">
        <f>QN7/QN19</f>
        <v>0.73448275862068968</v>
      </c>
      <c r="QP7" s="106">
        <f>QQ7*QP19</f>
        <v>38.986800000000002</v>
      </c>
      <c r="QQ7" s="105">
        <v>0.2452</v>
      </c>
      <c r="QR7" s="105"/>
      <c r="QS7" s="105" t="e">
        <f>QR7/QR19</f>
        <v>#DIV/0!</v>
      </c>
      <c r="QT7" s="105">
        <f t="shared" si="20"/>
        <v>930.98749999999995</v>
      </c>
      <c r="QU7" s="105">
        <f>QT7/QT19</f>
        <v>0.61617068011397247</v>
      </c>
      <c r="QV7" s="106">
        <f>QW7*QV19</f>
        <v>17.0015</v>
      </c>
      <c r="QW7" s="105">
        <v>0.45950000000000002</v>
      </c>
      <c r="QX7" s="106">
        <f>QY7*QX19</f>
        <v>2</v>
      </c>
      <c r="QY7" s="105">
        <v>0.5</v>
      </c>
      <c r="QZ7" s="106">
        <f>RA7*QZ19</f>
        <v>3.0004</v>
      </c>
      <c r="RA7" s="105">
        <v>0.23080000000000001</v>
      </c>
      <c r="RB7" s="106">
        <f>RC7*RB19</f>
        <v>1</v>
      </c>
      <c r="RC7" s="105">
        <v>0.1</v>
      </c>
      <c r="RD7" s="106">
        <f>RE7*RD19</f>
        <v>102.00290000000001</v>
      </c>
      <c r="RE7" s="107">
        <v>0.64970000000000006</v>
      </c>
      <c r="RF7" s="105"/>
      <c r="RG7" s="105" t="e">
        <f>RF7/RF19</f>
        <v>#DIV/0!</v>
      </c>
      <c r="RH7" s="106">
        <f>RI7*RH19</f>
        <v>0</v>
      </c>
      <c r="RI7" s="107">
        <v>0</v>
      </c>
      <c r="RJ7" s="106">
        <f>RJ19*RK7</f>
        <v>1572.0084999999999</v>
      </c>
      <c r="RK7" s="105">
        <v>0.84289999999999998</v>
      </c>
      <c r="RL7" s="106">
        <f>RL19*RM7</f>
        <v>109.00399999999999</v>
      </c>
      <c r="RM7" s="105">
        <v>0.47599999999999998</v>
      </c>
      <c r="RN7" s="105"/>
      <c r="RO7" s="105" t="e">
        <f>RN7/RN19</f>
        <v>#DIV/0!</v>
      </c>
      <c r="RP7" s="106">
        <f t="shared" si="21"/>
        <v>1806.0172999999998</v>
      </c>
      <c r="RQ7" s="105">
        <f>RP7/RP19</f>
        <v>0.76409548038891151</v>
      </c>
      <c r="RR7" s="106">
        <f>RS7*RR19</f>
        <v>0</v>
      </c>
      <c r="RS7" s="105">
        <v>0</v>
      </c>
      <c r="RT7" s="106">
        <f>RU7*RT19</f>
        <v>3</v>
      </c>
      <c r="RU7" s="105">
        <v>0.75</v>
      </c>
      <c r="RV7" s="106">
        <f>RW7*RV19</f>
        <v>8.0010999999999992</v>
      </c>
      <c r="RW7" s="105">
        <v>0.27589999999999998</v>
      </c>
      <c r="RX7" s="106">
        <f>RY7*RX19</f>
        <v>0.99990000000000001</v>
      </c>
      <c r="RY7" s="105">
        <v>0.33329999999999999</v>
      </c>
      <c r="RZ7" s="106">
        <f>SA7*RZ19</f>
        <v>72.00439999999999</v>
      </c>
      <c r="SA7" s="107">
        <v>0.59019999999999995</v>
      </c>
      <c r="SB7" s="105"/>
      <c r="SC7" s="105" t="e">
        <f>SB7/SB19</f>
        <v>#DIV/0!</v>
      </c>
      <c r="SD7" s="106">
        <f>SE7*SD19</f>
        <v>0</v>
      </c>
      <c r="SE7" s="107">
        <v>0</v>
      </c>
      <c r="SF7" s="106">
        <f>SF19*SG7</f>
        <v>1101.94</v>
      </c>
      <c r="SG7" s="105">
        <v>0.59499999999999997</v>
      </c>
      <c r="SH7" s="106">
        <f>SH19*SI7</f>
        <v>31.002299999999998</v>
      </c>
      <c r="SI7" s="105">
        <v>0.49209999999999998</v>
      </c>
      <c r="SJ7" s="105"/>
      <c r="SK7" s="105" t="e">
        <f>SJ7/SJ19</f>
        <v>#DIV/0!</v>
      </c>
      <c r="SL7" s="106">
        <f t="shared" si="22"/>
        <v>1216.9477000000002</v>
      </c>
      <c r="SM7" s="105">
        <f>SL7/SL19</f>
        <v>0.57844060635539141</v>
      </c>
      <c r="SN7" s="106">
        <f>SO7*SN19</f>
        <v>0</v>
      </c>
      <c r="SO7" s="105">
        <v>0</v>
      </c>
      <c r="SP7" s="106">
        <f>SQ7*SP19</f>
        <v>0</v>
      </c>
      <c r="SQ7" s="105">
        <v>0</v>
      </c>
      <c r="SR7" s="106">
        <f>SS7*SR19</f>
        <v>0</v>
      </c>
      <c r="SS7" s="105">
        <v>0</v>
      </c>
      <c r="ST7" s="106">
        <f>SU7*ST19</f>
        <v>0</v>
      </c>
      <c r="SU7" s="105">
        <v>0</v>
      </c>
      <c r="SV7" s="106">
        <f>SW7*SV19</f>
        <v>13.999499999999999</v>
      </c>
      <c r="SW7" s="107">
        <v>0.31109999999999999</v>
      </c>
      <c r="SX7" s="106">
        <f>SY7*SX19</f>
        <v>0</v>
      </c>
      <c r="SY7" s="105">
        <v>0</v>
      </c>
      <c r="SZ7" s="106">
        <f>TA7*SZ19</f>
        <v>0</v>
      </c>
      <c r="TA7" s="105">
        <v>0</v>
      </c>
      <c r="TB7" s="106">
        <f>TC7*TB19</f>
        <v>207.0162</v>
      </c>
      <c r="TC7" s="105">
        <v>0.2447</v>
      </c>
      <c r="TD7" s="106">
        <f>TE7*TD19</f>
        <v>0</v>
      </c>
      <c r="TE7" s="105">
        <v>0</v>
      </c>
      <c r="TF7" s="106">
        <f>TG7*TF19</f>
        <v>0</v>
      </c>
      <c r="TG7" s="105">
        <v>0</v>
      </c>
      <c r="TH7" s="106">
        <f t="shared" si="23"/>
        <v>221.01570000000001</v>
      </c>
      <c r="TI7" s="105">
        <f>TH7/TH19</f>
        <v>0.24719899257348416</v>
      </c>
      <c r="TJ7" s="106">
        <f>TK7*TJ19</f>
        <v>0</v>
      </c>
      <c r="TK7" s="105">
        <v>0</v>
      </c>
      <c r="TL7" s="106">
        <v>3</v>
      </c>
      <c r="TM7" s="105">
        <f>TL7/TL19</f>
        <v>0.42857142857142855</v>
      </c>
      <c r="TN7" s="106">
        <v>1</v>
      </c>
      <c r="TO7" s="105">
        <f>TN7/TN19</f>
        <v>4.5454545454545456E-2</v>
      </c>
      <c r="TP7" s="106">
        <f>TQ7*TP19</f>
        <v>0</v>
      </c>
      <c r="TQ7" s="105">
        <v>0</v>
      </c>
      <c r="TR7" s="106">
        <v>0</v>
      </c>
      <c r="TS7" s="107">
        <v>0</v>
      </c>
      <c r="TT7" s="106">
        <f>TU7*TT19</f>
        <v>0</v>
      </c>
      <c r="TU7" s="105">
        <v>0</v>
      </c>
      <c r="TV7" s="106">
        <f>TW7*TV19</f>
        <v>0</v>
      </c>
      <c r="TW7" s="105">
        <v>0</v>
      </c>
      <c r="TX7" s="106">
        <v>19</v>
      </c>
      <c r="TY7" s="105">
        <f>TX7/TX19</f>
        <v>4.1394335511982572E-2</v>
      </c>
      <c r="TZ7" s="106">
        <v>1</v>
      </c>
      <c r="UA7" s="105">
        <f>TZ7/TZ19</f>
        <v>0.25</v>
      </c>
      <c r="UB7" s="106">
        <f>UC7*UB19</f>
        <v>0</v>
      </c>
      <c r="UC7" s="105">
        <v>0</v>
      </c>
      <c r="UD7" s="106">
        <f t="shared" si="24"/>
        <v>24</v>
      </c>
      <c r="UE7" s="105">
        <f>UD7/UD19</f>
        <v>4.8192771084337352E-2</v>
      </c>
      <c r="UF7" s="106">
        <f>UG7*UF19</f>
        <v>0</v>
      </c>
      <c r="UG7" s="105">
        <v>0</v>
      </c>
      <c r="UH7" s="106">
        <v>3</v>
      </c>
      <c r="UI7" s="105">
        <f>UH7/UH19</f>
        <v>0.42857142857142855</v>
      </c>
      <c r="UJ7" s="106">
        <v>1</v>
      </c>
      <c r="UK7" s="105">
        <f>UJ7/UJ19</f>
        <v>4.1666666666666664E-2</v>
      </c>
      <c r="UL7" s="106">
        <f>UM7*UL19</f>
        <v>0</v>
      </c>
      <c r="UM7" s="105">
        <v>0</v>
      </c>
      <c r="UN7" s="106">
        <v>0</v>
      </c>
      <c r="UO7" s="107">
        <v>0</v>
      </c>
      <c r="UP7" s="106">
        <f>UQ7*UP19</f>
        <v>0</v>
      </c>
      <c r="UQ7" s="105">
        <v>0</v>
      </c>
      <c r="UR7" s="106">
        <f>US7*UR19</f>
        <v>0</v>
      </c>
      <c r="US7" s="105">
        <v>0</v>
      </c>
      <c r="UT7" s="106">
        <v>19</v>
      </c>
      <c r="UU7" s="105">
        <f>UT7/UT19</f>
        <v>4.1394335511982572E-2</v>
      </c>
      <c r="UV7" s="106">
        <f>UW7*UV19</f>
        <v>0</v>
      </c>
      <c r="UW7" s="105">
        <v>0</v>
      </c>
      <c r="UX7" s="106">
        <f>UY7*UX19</f>
        <v>0</v>
      </c>
      <c r="UY7" s="105">
        <v>0</v>
      </c>
      <c r="UZ7" s="106">
        <f t="shared" si="25"/>
        <v>23</v>
      </c>
      <c r="VA7" s="105">
        <f>UZ7/UZ19</f>
        <v>4.6277665995975853E-2</v>
      </c>
      <c r="VB7" s="106">
        <f>VC7*VB19</f>
        <v>0</v>
      </c>
      <c r="VC7" s="105">
        <v>0</v>
      </c>
      <c r="VD7" s="106">
        <v>0</v>
      </c>
      <c r="VE7" s="105" t="e">
        <f>VD7/VD19</f>
        <v>#DIV/0!</v>
      </c>
      <c r="VF7" s="106">
        <v>0</v>
      </c>
      <c r="VG7" s="105">
        <f>VF7/VF19</f>
        <v>0</v>
      </c>
      <c r="VH7" s="106">
        <f>VI7*VH19</f>
        <v>0</v>
      </c>
      <c r="VI7" s="105">
        <v>0</v>
      </c>
      <c r="VJ7" s="106">
        <v>3</v>
      </c>
      <c r="VK7" s="107">
        <f>VJ7/VJ19</f>
        <v>1.7647058823529412E-2</v>
      </c>
      <c r="VL7" s="106">
        <f>VM7*VL19</f>
        <v>0</v>
      </c>
      <c r="VM7" s="105">
        <v>0</v>
      </c>
      <c r="VN7" s="106">
        <v>0</v>
      </c>
      <c r="VO7" s="105">
        <f>VN7/VN19</f>
        <v>0</v>
      </c>
      <c r="VP7" s="106">
        <v>10</v>
      </c>
      <c r="VQ7" s="105">
        <f>VP7/VP19</f>
        <v>1.1723329425556858E-2</v>
      </c>
      <c r="VR7" s="106">
        <v>17</v>
      </c>
      <c r="VS7" s="105">
        <f>VR7/VR19</f>
        <v>0.29310344827586204</v>
      </c>
      <c r="VT7" s="106">
        <f>VU7*VT19</f>
        <v>0</v>
      </c>
      <c r="VU7" s="105">
        <v>0</v>
      </c>
      <c r="VV7" s="106">
        <f t="shared" si="26"/>
        <v>30</v>
      </c>
      <c r="VW7" s="105">
        <f>VV7/VV19</f>
        <v>2.4549918166939442E-2</v>
      </c>
      <c r="VX7" s="106">
        <f>VY7*VX19</f>
        <v>0</v>
      </c>
      <c r="VY7" s="105">
        <v>0</v>
      </c>
      <c r="VZ7" s="106">
        <v>0</v>
      </c>
      <c r="WA7" s="105" t="e">
        <f>VZ7/VZ19</f>
        <v>#DIV/0!</v>
      </c>
      <c r="WB7" s="106">
        <v>0</v>
      </c>
      <c r="WC7" s="105">
        <f>WB7/WB19</f>
        <v>0</v>
      </c>
      <c r="WD7" s="106">
        <f>WE7*WD19</f>
        <v>0</v>
      </c>
      <c r="WE7" s="105">
        <v>0</v>
      </c>
      <c r="WF7" s="106">
        <v>3</v>
      </c>
      <c r="WG7" s="107">
        <f>WF7/WF19</f>
        <v>1.7647058823529412E-2</v>
      </c>
      <c r="WH7" s="106">
        <f>WI7*WH19</f>
        <v>0</v>
      </c>
      <c r="WI7" s="105">
        <v>0</v>
      </c>
      <c r="WJ7" s="106">
        <v>0</v>
      </c>
      <c r="WK7" s="105">
        <f>WJ7/WJ19</f>
        <v>0</v>
      </c>
      <c r="WL7" s="106">
        <v>2</v>
      </c>
      <c r="WM7" s="105">
        <f>WL7/WL19</f>
        <v>2.2222222222222223E-2</v>
      </c>
      <c r="WN7" s="106">
        <v>17</v>
      </c>
      <c r="WO7" s="105">
        <f>WN7/WN19</f>
        <v>0.29310344827586204</v>
      </c>
      <c r="WP7" s="106">
        <f>WQ7*WP19</f>
        <v>0</v>
      </c>
      <c r="WQ7" s="105">
        <v>0</v>
      </c>
      <c r="WR7" s="106">
        <f t="shared" si="27"/>
        <v>22</v>
      </c>
      <c r="WS7" s="105">
        <f>WR7/WR19</f>
        <v>6.6666666666666666E-2</v>
      </c>
      <c r="WT7" s="106">
        <f>WU7*WT19</f>
        <v>0</v>
      </c>
      <c r="WU7" s="105">
        <v>0</v>
      </c>
      <c r="WV7" s="106">
        <v>0</v>
      </c>
      <c r="WW7" s="105" t="e">
        <f>WV7/WV19</f>
        <v>#DIV/0!</v>
      </c>
      <c r="WX7" s="106">
        <v>0</v>
      </c>
      <c r="WY7" s="105">
        <f>WX7/WX19</f>
        <v>0</v>
      </c>
      <c r="WZ7" s="106">
        <f>XA7*WZ19</f>
        <v>0</v>
      </c>
      <c r="XA7" s="105">
        <v>0</v>
      </c>
      <c r="XB7" s="106">
        <v>3</v>
      </c>
      <c r="XC7" s="107">
        <f>XB7/XB19</f>
        <v>0.3</v>
      </c>
      <c r="XD7" s="106">
        <f>XE7*XD19</f>
        <v>0</v>
      </c>
      <c r="XE7" s="105">
        <v>0</v>
      </c>
      <c r="XF7" s="106">
        <v>0</v>
      </c>
      <c r="XG7" s="105">
        <f>XF7/XF19</f>
        <v>0</v>
      </c>
      <c r="XH7" s="106">
        <v>1</v>
      </c>
      <c r="XI7" s="105">
        <f>XH7/XH19</f>
        <v>9.0909090909090905E-3</v>
      </c>
      <c r="XJ7" s="106">
        <v>17</v>
      </c>
      <c r="XK7" s="105">
        <f>XJ7/XJ19</f>
        <v>0.29310344827586204</v>
      </c>
      <c r="XL7" s="106">
        <f>XM7*XL19</f>
        <v>0</v>
      </c>
      <c r="XM7" s="105">
        <v>0</v>
      </c>
      <c r="XN7" s="106">
        <f t="shared" si="28"/>
        <v>21</v>
      </c>
      <c r="XO7" s="105">
        <f>XN7/XN19</f>
        <v>9.5022624434389136E-2</v>
      </c>
      <c r="XP7" s="106">
        <f>XQ7*XP19</f>
        <v>0</v>
      </c>
      <c r="XQ7" s="105">
        <v>0</v>
      </c>
      <c r="XR7" s="106">
        <v>0</v>
      </c>
      <c r="XS7" s="105" t="e">
        <f>XR7/XR19</f>
        <v>#DIV/0!</v>
      </c>
      <c r="XT7" s="106">
        <v>0</v>
      </c>
      <c r="XU7" s="105">
        <f>XT7/XT19</f>
        <v>0</v>
      </c>
      <c r="XV7" s="106">
        <f>XW7*XV19</f>
        <v>0</v>
      </c>
      <c r="XW7" s="105">
        <v>0</v>
      </c>
      <c r="XX7" s="106">
        <v>3</v>
      </c>
      <c r="XY7" s="107">
        <f>XX7/XX19</f>
        <v>0.3</v>
      </c>
      <c r="XZ7" s="106">
        <f>YA7*XZ19</f>
        <v>0</v>
      </c>
      <c r="YA7" s="105">
        <v>0</v>
      </c>
      <c r="YB7" s="106">
        <v>0</v>
      </c>
      <c r="YC7" s="105">
        <f>YB7/YB19</f>
        <v>0</v>
      </c>
      <c r="YD7" s="106">
        <v>1</v>
      </c>
      <c r="YE7" s="105">
        <f>YD7/YD19</f>
        <v>1.7271157167530224E-3</v>
      </c>
      <c r="YF7" s="106">
        <v>17</v>
      </c>
      <c r="YG7" s="105">
        <f>YF7/YF19</f>
        <v>0.12142857142857143</v>
      </c>
      <c r="YH7" s="106">
        <f>YI7*YH19</f>
        <v>0</v>
      </c>
      <c r="YI7" s="105">
        <v>0</v>
      </c>
      <c r="YJ7" s="106">
        <f t="shared" si="29"/>
        <v>21</v>
      </c>
      <c r="YK7" s="105">
        <f>YJ7/YJ19</f>
        <v>2.7202072538860103E-2</v>
      </c>
      <c r="YL7" s="106">
        <f>YM7*YL19</f>
        <v>0</v>
      </c>
      <c r="YM7" s="105">
        <v>0</v>
      </c>
      <c r="YN7" s="106">
        <v>0</v>
      </c>
      <c r="YO7" s="105" t="e">
        <f>YN7/YN19</f>
        <v>#DIV/0!</v>
      </c>
      <c r="YP7" s="106">
        <v>0</v>
      </c>
      <c r="YQ7" s="105">
        <f>YP7/YP19</f>
        <v>0</v>
      </c>
      <c r="YR7" s="106">
        <f>YS7*YR19</f>
        <v>0</v>
      </c>
      <c r="YS7" s="105">
        <v>0</v>
      </c>
      <c r="YT7" s="106">
        <v>3</v>
      </c>
      <c r="YU7" s="107">
        <f>YT7/YT19</f>
        <v>0.13043478260869565</v>
      </c>
      <c r="YV7" s="106">
        <f>YW7*YV19</f>
        <v>0</v>
      </c>
      <c r="YW7" s="105">
        <v>0</v>
      </c>
      <c r="YX7" s="106">
        <v>0</v>
      </c>
      <c r="YY7" s="105">
        <f>YX7/YX19</f>
        <v>0</v>
      </c>
      <c r="YZ7" s="106">
        <v>1</v>
      </c>
      <c r="ZA7" s="105">
        <f>YZ7/YZ19</f>
        <v>9.1074681238615665E-4</v>
      </c>
      <c r="ZB7" s="106">
        <v>17</v>
      </c>
      <c r="ZC7" s="105">
        <f>ZB7/ZB19</f>
        <v>7.9069767441860464E-2</v>
      </c>
      <c r="ZD7" s="106">
        <f>ZE7*ZD19</f>
        <v>0</v>
      </c>
      <c r="ZE7" s="105">
        <v>0</v>
      </c>
      <c r="ZF7" s="106">
        <f t="shared" si="30"/>
        <v>21</v>
      </c>
      <c r="ZG7" s="105">
        <f>ZF7/ZF19</f>
        <v>1.5228426395939087E-2</v>
      </c>
      <c r="ZH7" s="106">
        <f>ZI7*ZH19</f>
        <v>0</v>
      </c>
      <c r="ZI7" s="105">
        <v>0</v>
      </c>
      <c r="ZJ7" s="106">
        <v>0</v>
      </c>
      <c r="ZK7" s="105">
        <f>ZJ7/ZJ19</f>
        <v>0</v>
      </c>
      <c r="ZL7" s="106">
        <v>0</v>
      </c>
      <c r="ZM7" s="105">
        <f>ZL7/ZL19</f>
        <v>0</v>
      </c>
      <c r="ZN7" s="106">
        <v>0</v>
      </c>
      <c r="ZO7" s="105">
        <f>ZN7/ZN19</f>
        <v>0</v>
      </c>
      <c r="ZP7" s="106">
        <v>0</v>
      </c>
      <c r="ZQ7" s="107">
        <f>ZP7/ZP19</f>
        <v>0</v>
      </c>
      <c r="ZR7" s="106">
        <f>ZS7*ZR19</f>
        <v>0</v>
      </c>
      <c r="ZS7" s="105">
        <v>0</v>
      </c>
      <c r="ZT7" s="106">
        <v>0</v>
      </c>
      <c r="ZU7" s="105">
        <f>ZT7/ZT19</f>
        <v>0</v>
      </c>
      <c r="ZV7" s="106">
        <v>0</v>
      </c>
      <c r="ZW7" s="105">
        <f>ZV7/ZV19</f>
        <v>0</v>
      </c>
      <c r="ZX7" s="106">
        <v>17</v>
      </c>
      <c r="ZY7" s="105">
        <f>ZX7/ZX19</f>
        <v>7.5555555555555556E-2</v>
      </c>
      <c r="ZZ7" s="106">
        <f>AAA7*ZZ19</f>
        <v>0</v>
      </c>
      <c r="AAA7" s="105">
        <v>0</v>
      </c>
      <c r="AAB7" s="106">
        <f t="shared" si="31"/>
        <v>17</v>
      </c>
      <c r="AAC7" s="105">
        <f>AAB7/AAB19</f>
        <v>2.4147727272727272E-2</v>
      </c>
      <c r="AAD7" s="106">
        <f>AAE7*AAD19</f>
        <v>0</v>
      </c>
      <c r="AAE7" s="105">
        <v>0</v>
      </c>
      <c r="AAF7" s="106">
        <v>0</v>
      </c>
      <c r="AAG7" s="105" t="e">
        <f>AAF7/AAF19</f>
        <v>#DIV/0!</v>
      </c>
      <c r="AAH7" s="106">
        <v>0</v>
      </c>
      <c r="AAI7" s="105" t="e">
        <f>AAH7/AAH19</f>
        <v>#DIV/0!</v>
      </c>
      <c r="AAJ7" s="106">
        <v>0</v>
      </c>
      <c r="AAK7" s="105" t="e">
        <f>AAJ7/AAJ19</f>
        <v>#DIV/0!</v>
      </c>
      <c r="AAL7" s="106">
        <v>0</v>
      </c>
      <c r="AAM7" s="107">
        <f>AAL7/AAL19</f>
        <v>0</v>
      </c>
      <c r="AAN7" s="106">
        <f>AAO7*AAN19</f>
        <v>0</v>
      </c>
      <c r="AAO7" s="105">
        <v>0</v>
      </c>
      <c r="AAP7" s="106">
        <v>0</v>
      </c>
      <c r="AAQ7" s="105">
        <f>AAP7/AAP19</f>
        <v>0</v>
      </c>
      <c r="AAR7" s="106">
        <v>0</v>
      </c>
      <c r="AAS7" s="105">
        <f>AAR7/AAR19</f>
        <v>0</v>
      </c>
      <c r="AAT7" s="106">
        <v>0</v>
      </c>
      <c r="AAU7" s="105">
        <f>AAT7/AAT19</f>
        <v>0</v>
      </c>
      <c r="AAV7" s="106">
        <f>AAW7*AAV19</f>
        <v>0</v>
      </c>
      <c r="AAW7" s="105">
        <v>0</v>
      </c>
      <c r="AAX7" s="106">
        <f t="shared" si="32"/>
        <v>0</v>
      </c>
      <c r="AAY7" s="105">
        <f>AAX7/AAX19</f>
        <v>0</v>
      </c>
      <c r="AAZ7" s="106">
        <f>ABA7*AAZ19</f>
        <v>0</v>
      </c>
      <c r="ABA7" s="105">
        <v>0</v>
      </c>
      <c r="ABB7" s="106">
        <v>0</v>
      </c>
      <c r="ABC7" s="105" t="e">
        <f>ABB7/ABB19</f>
        <v>#DIV/0!</v>
      </c>
      <c r="ABD7" s="106">
        <v>0</v>
      </c>
      <c r="ABE7" s="105" t="e">
        <f>ABD7/ABD19</f>
        <v>#DIV/0!</v>
      </c>
      <c r="ABF7" s="106">
        <v>0</v>
      </c>
      <c r="ABG7" s="105" t="e">
        <f>ABF7/ABF19</f>
        <v>#DIV/0!</v>
      </c>
      <c r="ABH7" s="106">
        <v>0</v>
      </c>
      <c r="ABI7" s="107">
        <f>ABH7/ABH19</f>
        <v>0</v>
      </c>
      <c r="ABJ7" s="106">
        <f>ABK7*ABJ19</f>
        <v>0</v>
      </c>
      <c r="ABK7" s="105">
        <v>0</v>
      </c>
      <c r="ABL7" s="106">
        <v>0</v>
      </c>
      <c r="ABM7" s="105">
        <f>ABL7/ABL19</f>
        <v>0</v>
      </c>
      <c r="ABN7" s="106">
        <v>0</v>
      </c>
      <c r="ABO7" s="105">
        <f>ABN7/ABN19</f>
        <v>0</v>
      </c>
      <c r="ABP7" s="106">
        <v>0</v>
      </c>
      <c r="ABQ7" s="105" t="e">
        <f>ABP7/ABP19</f>
        <v>#DIV/0!</v>
      </c>
      <c r="ABR7" s="106">
        <f>ABS7*ABR19</f>
        <v>0</v>
      </c>
      <c r="ABS7" s="105">
        <v>0</v>
      </c>
      <c r="ABT7" s="106">
        <f t="shared" si="33"/>
        <v>0</v>
      </c>
      <c r="ABU7" s="105">
        <f>ABT7/ABT19</f>
        <v>0</v>
      </c>
      <c r="ABV7" s="106">
        <f>ABW7*ABV19</f>
        <v>0</v>
      </c>
      <c r="ABW7" s="105">
        <v>0</v>
      </c>
      <c r="ABX7" s="106">
        <v>0</v>
      </c>
      <c r="ABY7" s="105" t="e">
        <f>ABX7/ABX19</f>
        <v>#DIV/0!</v>
      </c>
      <c r="ABZ7" s="106">
        <v>0</v>
      </c>
      <c r="ACA7" s="105" t="e">
        <f>ABZ7/ABZ19</f>
        <v>#DIV/0!</v>
      </c>
      <c r="ACB7" s="106">
        <v>0</v>
      </c>
      <c r="ACC7" s="105">
        <f>ACB7/ACB19</f>
        <v>0</v>
      </c>
      <c r="ACD7" s="106">
        <v>0</v>
      </c>
      <c r="ACE7" s="107">
        <f>ACD7/ACD19</f>
        <v>0</v>
      </c>
      <c r="ACF7" s="106">
        <f>ACG7*ACF19</f>
        <v>0</v>
      </c>
      <c r="ACG7" s="105">
        <v>0</v>
      </c>
      <c r="ACH7" s="106">
        <v>0</v>
      </c>
      <c r="ACI7" s="105">
        <f>ACH7/ACH19</f>
        <v>0</v>
      </c>
      <c r="ACJ7" s="106">
        <v>0</v>
      </c>
      <c r="ACK7" s="105">
        <f>ACJ7/ACJ19</f>
        <v>0</v>
      </c>
      <c r="ACL7" s="106">
        <v>0</v>
      </c>
      <c r="ACM7" s="105">
        <f>ACL7/ACL19</f>
        <v>0</v>
      </c>
      <c r="ACN7" s="106">
        <f>ACO7*ACN19</f>
        <v>0</v>
      </c>
      <c r="ACO7" s="105">
        <v>0</v>
      </c>
      <c r="ACP7" s="106">
        <f t="shared" si="34"/>
        <v>0</v>
      </c>
      <c r="ACQ7" s="105">
        <f>ACP7/ACP19</f>
        <v>0</v>
      </c>
      <c r="ACR7" s="106">
        <f>ACS7*ACR19</f>
        <v>0</v>
      </c>
      <c r="ACS7" s="105">
        <v>0</v>
      </c>
      <c r="ACT7" s="106">
        <v>0</v>
      </c>
      <c r="ACU7" s="105" t="e">
        <f>ACT7/ACT19</f>
        <v>#DIV/0!</v>
      </c>
      <c r="ACV7" s="106">
        <v>0</v>
      </c>
      <c r="ACW7" s="105" t="e">
        <f>ACV7/ACV19</f>
        <v>#DIV/0!</v>
      </c>
      <c r="ACX7" s="106">
        <v>0</v>
      </c>
      <c r="ACY7" s="105">
        <f>ACX7/ACX19</f>
        <v>0</v>
      </c>
      <c r="ACZ7" s="106">
        <v>0</v>
      </c>
      <c r="ADA7" s="107">
        <f>ACZ7/ACZ19</f>
        <v>0</v>
      </c>
      <c r="ADB7" s="106">
        <f>ADC7*ADB19</f>
        <v>0</v>
      </c>
      <c r="ADC7" s="105">
        <v>0</v>
      </c>
      <c r="ADD7" s="106">
        <v>0</v>
      </c>
      <c r="ADE7" s="105" t="e">
        <f>ADD7/ADD19</f>
        <v>#DIV/0!</v>
      </c>
      <c r="ADF7" s="106">
        <v>0</v>
      </c>
      <c r="ADG7" s="105">
        <f>ADF7/ADF19</f>
        <v>0</v>
      </c>
      <c r="ADH7" s="106">
        <v>0</v>
      </c>
      <c r="ADI7" s="105" t="e">
        <f>ADH7/ADH19</f>
        <v>#DIV/0!</v>
      </c>
      <c r="ADJ7" s="106">
        <f>ADK7*ADJ19</f>
        <v>0</v>
      </c>
      <c r="ADK7" s="105">
        <v>0</v>
      </c>
      <c r="ADL7" s="106">
        <f t="shared" si="35"/>
        <v>0</v>
      </c>
      <c r="ADM7" s="105">
        <f>ADL7/ADL19</f>
        <v>0</v>
      </c>
      <c r="ADN7" s="106">
        <f>ADO7*ADN19</f>
        <v>0</v>
      </c>
      <c r="ADO7" s="105">
        <v>0</v>
      </c>
      <c r="ADP7" s="106">
        <v>0</v>
      </c>
      <c r="ADQ7" s="105" t="e">
        <f>ADP7/ADP19</f>
        <v>#DIV/0!</v>
      </c>
      <c r="ADR7" s="106">
        <v>0</v>
      </c>
      <c r="ADS7" s="105" t="e">
        <f>ADR7/ADR19</f>
        <v>#DIV/0!</v>
      </c>
      <c r="ADT7" s="106">
        <v>0</v>
      </c>
      <c r="ADU7" s="105">
        <f>ADT7/ADT19</f>
        <v>0</v>
      </c>
      <c r="ADV7" s="106">
        <v>0</v>
      </c>
      <c r="ADW7" s="107">
        <f>ADV7/ADV19</f>
        <v>0</v>
      </c>
      <c r="ADX7" s="106">
        <f>ADY7*ADX19</f>
        <v>0</v>
      </c>
      <c r="ADY7" s="105">
        <v>0</v>
      </c>
      <c r="ADZ7" s="106">
        <v>0</v>
      </c>
      <c r="AEA7" s="105" t="e">
        <f>ADZ7/ADZ19</f>
        <v>#DIV/0!</v>
      </c>
      <c r="AEB7" s="106">
        <v>0</v>
      </c>
      <c r="AEC7" s="105">
        <f>AEB7/AEB19</f>
        <v>0</v>
      </c>
      <c r="AED7" s="106">
        <v>0</v>
      </c>
      <c r="AEE7" s="105">
        <f>AED7/AED19</f>
        <v>0</v>
      </c>
      <c r="AEF7" s="106">
        <f>AEG7*AEF19</f>
        <v>0</v>
      </c>
      <c r="AEG7" s="105">
        <v>0</v>
      </c>
      <c r="AEH7" s="106">
        <f t="shared" si="36"/>
        <v>0</v>
      </c>
      <c r="AEI7" s="105">
        <f>AEH7/AEH19</f>
        <v>0</v>
      </c>
      <c r="AEJ7" s="106">
        <f>AEK7*AEJ19</f>
        <v>0</v>
      </c>
      <c r="AEK7" s="105">
        <v>0</v>
      </c>
      <c r="AEL7" s="106">
        <v>0</v>
      </c>
      <c r="AEM7" s="105">
        <f>AEL7/AEL19</f>
        <v>0</v>
      </c>
      <c r="AEN7" s="106">
        <v>0</v>
      </c>
      <c r="AEO7" s="105" t="e">
        <f>AEN7/AEN19</f>
        <v>#DIV/0!</v>
      </c>
      <c r="AEP7" s="106">
        <v>0</v>
      </c>
      <c r="AEQ7" s="105" t="e">
        <f>AEP7/AEP19</f>
        <v>#DIV/0!</v>
      </c>
      <c r="AER7" s="106">
        <v>0</v>
      </c>
      <c r="AES7" s="107" t="e">
        <f>AER7/AER19</f>
        <v>#DIV/0!</v>
      </c>
      <c r="AET7" s="106">
        <f>AEU7*AET19</f>
        <v>0</v>
      </c>
      <c r="AEU7" s="105">
        <v>0</v>
      </c>
      <c r="AEV7" s="106">
        <v>0</v>
      </c>
      <c r="AEW7" s="105">
        <f>AEV7/AEV19</f>
        <v>0</v>
      </c>
      <c r="AEX7" s="106">
        <v>0</v>
      </c>
      <c r="AEY7" s="105">
        <f>AEX7/AEX19</f>
        <v>0</v>
      </c>
      <c r="AEZ7" s="106">
        <v>0</v>
      </c>
      <c r="AFA7" s="105">
        <f>AEZ7/AEZ19</f>
        <v>0</v>
      </c>
      <c r="AFB7" s="106">
        <f>AFC7*AFB19</f>
        <v>0</v>
      </c>
      <c r="AFC7" s="105">
        <v>0</v>
      </c>
      <c r="AFD7" s="106">
        <f t="shared" si="37"/>
        <v>0</v>
      </c>
      <c r="AFE7" s="105">
        <f>AFD7/AFD19</f>
        <v>0</v>
      </c>
      <c r="AFF7" s="106">
        <f>AFG7*AFF19</f>
        <v>0</v>
      </c>
      <c r="AFG7" s="105">
        <v>0</v>
      </c>
      <c r="AFH7" s="106">
        <v>0</v>
      </c>
      <c r="AFI7" s="105" t="e">
        <f>AFH7/AFH19</f>
        <v>#DIV/0!</v>
      </c>
      <c r="AFJ7" s="106">
        <v>0</v>
      </c>
      <c r="AFK7" s="105" t="e">
        <f>AFJ7/AFJ19</f>
        <v>#DIV/0!</v>
      </c>
      <c r="AFL7" s="106">
        <v>0</v>
      </c>
      <c r="AFM7" s="105" t="e">
        <f>AFL7/AFL19</f>
        <v>#DIV/0!</v>
      </c>
      <c r="AFN7" s="106">
        <v>0</v>
      </c>
      <c r="AFO7" s="107" t="e">
        <f>AFN7/AFN19</f>
        <v>#DIV/0!</v>
      </c>
      <c r="AFP7" s="106">
        <f>AFQ7*AFP19</f>
        <v>0</v>
      </c>
      <c r="AFQ7" s="105">
        <v>0</v>
      </c>
      <c r="AFR7" s="106">
        <v>0</v>
      </c>
      <c r="AFS7" s="105" t="e">
        <f>AFR7/AFR19</f>
        <v>#DIV/0!</v>
      </c>
      <c r="AFT7" s="106">
        <v>0</v>
      </c>
      <c r="AFU7" s="105">
        <f>AFT7/AFT19</f>
        <v>0</v>
      </c>
      <c r="AFV7" s="106">
        <v>0</v>
      </c>
      <c r="AFW7" s="105" t="e">
        <f>AFV7/AFV19</f>
        <v>#DIV/0!</v>
      </c>
      <c r="AFX7" s="106">
        <f>AFY7*AFX19</f>
        <v>0</v>
      </c>
      <c r="AFY7" s="105">
        <v>0</v>
      </c>
      <c r="AFZ7" s="106">
        <f t="shared" si="38"/>
        <v>0</v>
      </c>
      <c r="AGA7" s="105">
        <f>AFZ7/AFZ19</f>
        <v>0</v>
      </c>
    </row>
    <row r="8" spans="1:859">
      <c r="A8" t="s">
        <v>200</v>
      </c>
      <c r="B8" s="105"/>
      <c r="C8" s="105">
        <f>B8/B19</f>
        <v>0</v>
      </c>
      <c r="D8" s="105"/>
      <c r="E8" s="105">
        <f>D8/D19</f>
        <v>0</v>
      </c>
      <c r="F8" s="105">
        <v>1</v>
      </c>
      <c r="G8" s="105">
        <f>F8/F19</f>
        <v>1.4102383302778171E-4</v>
      </c>
      <c r="H8" s="105"/>
      <c r="I8" s="105">
        <f>H8/H19</f>
        <v>0</v>
      </c>
      <c r="J8" s="105">
        <v>1</v>
      </c>
      <c r="K8" s="105">
        <f>J8/J19</f>
        <v>5.2714812862414342E-4</v>
      </c>
      <c r="L8" s="105"/>
      <c r="M8" s="105">
        <f>L8/L19</f>
        <v>0</v>
      </c>
      <c r="N8" s="105"/>
      <c r="O8" s="105">
        <f>N8/N19</f>
        <v>0</v>
      </c>
      <c r="P8" s="105"/>
      <c r="Q8" s="105">
        <f>P8/P19</f>
        <v>0</v>
      </c>
      <c r="R8" s="105"/>
      <c r="S8" s="105">
        <f>R8/R19</f>
        <v>0</v>
      </c>
      <c r="T8" s="105"/>
      <c r="U8" s="105">
        <f>T8/T19</f>
        <v>0</v>
      </c>
      <c r="V8" s="105">
        <f t="shared" si="0"/>
        <v>2</v>
      </c>
      <c r="W8" s="105">
        <f>V8/V19</f>
        <v>9.852702103551899E-5</v>
      </c>
      <c r="X8" s="105"/>
      <c r="Y8" s="105">
        <f>X8/X19</f>
        <v>0</v>
      </c>
      <c r="Z8" s="105"/>
      <c r="AA8" s="105">
        <f>Z8/Z19</f>
        <v>0</v>
      </c>
      <c r="AB8" s="105">
        <v>1</v>
      </c>
      <c r="AC8" s="105">
        <f>AB8/AB19</f>
        <v>4.0192926045016077E-4</v>
      </c>
      <c r="AD8" s="105"/>
      <c r="AE8" s="105">
        <f>AD8/AD19</f>
        <v>0</v>
      </c>
      <c r="AF8" s="105"/>
      <c r="AG8" s="105">
        <f>AF8/AF19</f>
        <v>0</v>
      </c>
      <c r="AH8" s="105"/>
      <c r="AI8" s="105">
        <f>AH8/AH19</f>
        <v>0</v>
      </c>
      <c r="AJ8" s="105"/>
      <c r="AK8" s="105">
        <f>AJ8/AJ19</f>
        <v>0</v>
      </c>
      <c r="AL8" s="105"/>
      <c r="AM8" s="105">
        <f>AL8/AL19</f>
        <v>0</v>
      </c>
      <c r="AN8" s="105"/>
      <c r="AO8" s="105">
        <f>AN8/AN19</f>
        <v>0</v>
      </c>
      <c r="AP8" s="105"/>
      <c r="AQ8" s="105">
        <f>AP8/AP19</f>
        <v>0</v>
      </c>
      <c r="AR8" s="105">
        <f t="shared" si="1"/>
        <v>1</v>
      </c>
      <c r="AS8" s="105">
        <f>AR8/AR19</f>
        <v>8.0231065468549417E-5</v>
      </c>
      <c r="AT8" s="105"/>
      <c r="AU8" s="105">
        <f>AT8/AT19</f>
        <v>0</v>
      </c>
      <c r="AV8" s="105"/>
      <c r="AW8" s="105">
        <f>AV8/AV19</f>
        <v>0</v>
      </c>
      <c r="AX8" s="105"/>
      <c r="AY8" s="105">
        <f>AX8/AX19</f>
        <v>0</v>
      </c>
      <c r="AZ8" s="105"/>
      <c r="BA8" s="105">
        <f>AZ8/AZ19</f>
        <v>0</v>
      </c>
      <c r="BB8" s="105"/>
      <c r="BC8" s="105">
        <f>BB8/BB19</f>
        <v>0</v>
      </c>
      <c r="BD8" s="105"/>
      <c r="BE8" s="105">
        <f>BD8/BD19</f>
        <v>0</v>
      </c>
      <c r="BF8" s="105"/>
      <c r="BG8" s="105">
        <f>BF8/BF19</f>
        <v>0</v>
      </c>
      <c r="BH8" s="105"/>
      <c r="BI8" s="105">
        <f>BH8/BH19</f>
        <v>0</v>
      </c>
      <c r="BJ8" s="105"/>
      <c r="BK8" s="105">
        <f>BJ8/BJ19</f>
        <v>0</v>
      </c>
      <c r="BL8" s="105"/>
      <c r="BM8" s="105">
        <f>BL8/BL19</f>
        <v>0</v>
      </c>
      <c r="BN8" s="105">
        <f t="shared" si="2"/>
        <v>0</v>
      </c>
      <c r="BO8" s="105">
        <f>BN8/BN19</f>
        <v>0</v>
      </c>
      <c r="BP8" s="105"/>
      <c r="BQ8" s="105">
        <f>BP8/BP19</f>
        <v>0</v>
      </c>
      <c r="BR8" s="105"/>
      <c r="BS8" s="105">
        <f>BR8/BR19</f>
        <v>0</v>
      </c>
      <c r="BT8" s="105"/>
      <c r="BU8" s="105">
        <f>BT8/BT19</f>
        <v>0</v>
      </c>
      <c r="BV8" s="105"/>
      <c r="BW8" s="105">
        <f>BV8/BV19</f>
        <v>0</v>
      </c>
      <c r="BX8" s="105">
        <v>3</v>
      </c>
      <c r="BY8" s="105">
        <f>BX8/BX19</f>
        <v>1.1402508551881414E-3</v>
      </c>
      <c r="BZ8" s="105"/>
      <c r="CA8" s="105" t="e">
        <f>BZ8/BZ19</f>
        <v>#DIV/0!</v>
      </c>
      <c r="CB8" s="105"/>
      <c r="CC8" s="105">
        <f>CB8/CB19</f>
        <v>0</v>
      </c>
      <c r="CD8" s="105"/>
      <c r="CE8" s="105">
        <f>CD8/CD19</f>
        <v>0</v>
      </c>
      <c r="CF8" s="105"/>
      <c r="CG8" s="105">
        <f>CF8/CF19</f>
        <v>0</v>
      </c>
      <c r="CH8" s="105"/>
      <c r="CI8" s="105">
        <f>CH8/CH19</f>
        <v>0</v>
      </c>
      <c r="CJ8" s="105">
        <f t="shared" si="3"/>
        <v>3</v>
      </c>
      <c r="CK8" s="105">
        <f>CJ8/CJ19</f>
        <v>4.187604690117253E-4</v>
      </c>
      <c r="CL8" s="105"/>
      <c r="CM8" s="105">
        <f>CL8/CL19</f>
        <v>0</v>
      </c>
      <c r="CN8" s="105"/>
      <c r="CO8" s="105">
        <f>CN8/CN19</f>
        <v>0</v>
      </c>
      <c r="CP8" s="105"/>
      <c r="CQ8" s="105">
        <f>CP8/CP19</f>
        <v>0</v>
      </c>
      <c r="CR8" s="105"/>
      <c r="CS8" s="105">
        <f>CR8/CR19</f>
        <v>0</v>
      </c>
      <c r="CT8" s="105">
        <v>2</v>
      </c>
      <c r="CU8" s="105">
        <f>CT8/CT19</f>
        <v>1.3003901170351106E-3</v>
      </c>
      <c r="CV8" s="105"/>
      <c r="CW8" s="105" t="e">
        <f>CV8/CV19</f>
        <v>#DIV/0!</v>
      </c>
      <c r="CX8" s="105"/>
      <c r="CY8" s="105">
        <f>CX8/CX19</f>
        <v>0</v>
      </c>
      <c r="CZ8" s="105"/>
      <c r="DA8" s="105">
        <f>CZ8/CZ19</f>
        <v>0</v>
      </c>
      <c r="DB8" s="105"/>
      <c r="DC8" s="105">
        <f>DB8/DB19</f>
        <v>0</v>
      </c>
      <c r="DD8" s="105"/>
      <c r="DE8" s="105">
        <f>DD8/DD19</f>
        <v>0</v>
      </c>
      <c r="DF8" s="105">
        <f t="shared" si="4"/>
        <v>2</v>
      </c>
      <c r="DG8" s="105">
        <f>DF8/DF19</f>
        <v>3.2578595862518323E-4</v>
      </c>
      <c r="DH8" s="105"/>
      <c r="DI8" s="105">
        <f>DH8/DH19</f>
        <v>0</v>
      </c>
      <c r="DJ8" s="105"/>
      <c r="DK8" s="105">
        <f>DJ8/DJ19</f>
        <v>0</v>
      </c>
      <c r="DL8" s="105">
        <v>1</v>
      </c>
      <c r="DM8" s="105">
        <f>DL8/DL19</f>
        <v>2.4207213749697409E-4</v>
      </c>
      <c r="DN8" s="105"/>
      <c r="DO8" s="105">
        <f>DN8/DN19</f>
        <v>0</v>
      </c>
      <c r="DP8" s="105">
        <v>1</v>
      </c>
      <c r="DQ8" s="105">
        <f>DP8/DP19</f>
        <v>4.7824007651841227E-4</v>
      </c>
      <c r="DR8" s="105"/>
      <c r="DS8" s="105" t="e">
        <f>DR8/DR19</f>
        <v>#DIV/0!</v>
      </c>
      <c r="DT8" s="105"/>
      <c r="DU8" s="105">
        <f>DT8/DT19</f>
        <v>0</v>
      </c>
      <c r="DV8" s="105"/>
      <c r="DW8" s="105">
        <f>DV8/DV19</f>
        <v>0</v>
      </c>
      <c r="DX8" s="105"/>
      <c r="DY8" s="105">
        <f>DX8/DX19</f>
        <v>0</v>
      </c>
      <c r="DZ8" s="105"/>
      <c r="EA8" s="105">
        <f>DZ8/DZ19</f>
        <v>0</v>
      </c>
      <c r="EB8" s="105">
        <f t="shared" si="5"/>
        <v>2</v>
      </c>
      <c r="EC8" s="105">
        <f>EB8/EB19</f>
        <v>1.786831055123738E-4</v>
      </c>
      <c r="ED8" s="105"/>
      <c r="EE8" s="105">
        <f>ED8/ED19</f>
        <v>0</v>
      </c>
      <c r="EF8" s="105"/>
      <c r="EG8" s="105">
        <f>EF8/EF19</f>
        <v>0</v>
      </c>
      <c r="EH8" s="105">
        <v>1</v>
      </c>
      <c r="EI8" s="105">
        <f>EH8/EH19</f>
        <v>2.4213075060532688E-4</v>
      </c>
      <c r="EJ8" s="105"/>
      <c r="EK8" s="105">
        <f>EJ8/EJ19</f>
        <v>0</v>
      </c>
      <c r="EL8" s="105"/>
      <c r="EM8" s="105">
        <f>EL8/EL19</f>
        <v>0</v>
      </c>
      <c r="EN8" s="105"/>
      <c r="EO8" s="105">
        <f>EN8/EN19</f>
        <v>0</v>
      </c>
      <c r="EP8" s="105"/>
      <c r="EQ8" s="105">
        <f>EP8/EP19</f>
        <v>0</v>
      </c>
      <c r="ER8" s="105"/>
      <c r="ES8" s="105">
        <f>ER8/ER19</f>
        <v>0</v>
      </c>
      <c r="ET8" s="105"/>
      <c r="EU8" s="105">
        <f>ET8/ET19</f>
        <v>0</v>
      </c>
      <c r="EV8" s="105"/>
      <c r="EW8" s="105">
        <f>EV8/EV19</f>
        <v>0</v>
      </c>
      <c r="EX8" s="105">
        <f t="shared" si="6"/>
        <v>1</v>
      </c>
      <c r="EY8" s="105">
        <f>EX8/EX19</f>
        <v>7.773027594247959E-5</v>
      </c>
      <c r="EZ8" s="105"/>
      <c r="FA8" s="105">
        <f>EZ8/EZ19</f>
        <v>0</v>
      </c>
      <c r="FB8" s="105"/>
      <c r="FC8" s="105">
        <f>FB8/FB19</f>
        <v>0</v>
      </c>
      <c r="FD8" s="105">
        <v>1</v>
      </c>
      <c r="FE8" s="105">
        <f>FD8/FD19</f>
        <v>2.8161081385525203E-4</v>
      </c>
      <c r="FF8" s="105"/>
      <c r="FG8" s="105">
        <f>FF8/FF19</f>
        <v>0</v>
      </c>
      <c r="FH8" s="105">
        <v>1</v>
      </c>
      <c r="FI8" s="105">
        <f>FH8/FH19</f>
        <v>4.5977011494252872E-4</v>
      </c>
      <c r="FJ8" s="105"/>
      <c r="FK8" s="105" t="e">
        <f>FJ8/FJ19</f>
        <v>#DIV/0!</v>
      </c>
      <c r="FL8" s="105"/>
      <c r="FM8" s="105">
        <f>FL8/FL19</f>
        <v>0</v>
      </c>
      <c r="FN8" s="105"/>
      <c r="FO8" s="105">
        <f>FN8/FN19</f>
        <v>0</v>
      </c>
      <c r="FP8" s="105"/>
      <c r="FQ8" s="105">
        <f>FP8/FP19</f>
        <v>0</v>
      </c>
      <c r="FR8" s="105"/>
      <c r="FS8" s="105">
        <f>FR8/FR19</f>
        <v>0</v>
      </c>
      <c r="FT8" s="105">
        <f t="shared" si="7"/>
        <v>2</v>
      </c>
      <c r="FU8" s="105">
        <f>FT8/FT19</f>
        <v>1.6679176048703195E-4</v>
      </c>
      <c r="FV8" s="105">
        <v>8</v>
      </c>
      <c r="FW8" s="105">
        <f>FV8/FV19</f>
        <v>2.0887728459530026E-2</v>
      </c>
      <c r="FX8" s="105"/>
      <c r="FY8" s="105">
        <f>FX8/FX19</f>
        <v>0</v>
      </c>
      <c r="FZ8" s="105">
        <v>3</v>
      </c>
      <c r="GA8" s="105">
        <f>FZ8/FZ19</f>
        <v>1.2760527435133986E-3</v>
      </c>
      <c r="GB8" s="105"/>
      <c r="GC8" s="105">
        <f>GB8/GB19</f>
        <v>0</v>
      </c>
      <c r="GD8" s="105">
        <v>7</v>
      </c>
      <c r="GE8" s="105">
        <f>GD8/GD19</f>
        <v>5.3763440860215058E-3</v>
      </c>
      <c r="GF8" s="105"/>
      <c r="GG8" s="105">
        <f>GF8/GF19</f>
        <v>0</v>
      </c>
      <c r="GH8" s="105">
        <v>26</v>
      </c>
      <c r="GI8" s="105">
        <f>GH8/GH19</f>
        <v>3.0444964871194378E-2</v>
      </c>
      <c r="GJ8" s="105">
        <v>234</v>
      </c>
      <c r="GK8" s="105">
        <f>GJ8/GJ19</f>
        <v>0.1581081081081081</v>
      </c>
      <c r="GL8" s="105">
        <v>1</v>
      </c>
      <c r="GM8" s="105">
        <f>GL8/GL19</f>
        <v>1.176470588235294E-3</v>
      </c>
      <c r="GN8" s="105"/>
      <c r="GO8" s="105">
        <f>GN8/GN19</f>
        <v>0</v>
      </c>
      <c r="GP8" s="105">
        <f t="shared" si="8"/>
        <v>279</v>
      </c>
      <c r="GQ8" s="105">
        <f>GP8/GP19</f>
        <v>3.5356735521480165E-2</v>
      </c>
      <c r="GR8" s="105">
        <v>91</v>
      </c>
      <c r="GS8" s="105">
        <f>GR8/GR19</f>
        <v>0.228643216080402</v>
      </c>
      <c r="GT8" s="105">
        <v>2</v>
      </c>
      <c r="GU8" s="105">
        <f>GT8/GT19</f>
        <v>3.2258064516129031E-2</v>
      </c>
      <c r="GV8" s="105">
        <v>350</v>
      </c>
      <c r="GW8" s="105">
        <f>GV8/GV19</f>
        <v>0.11437908496732026</v>
      </c>
      <c r="GX8" s="105"/>
      <c r="GY8" s="105">
        <f>GX8/GX19</f>
        <v>0</v>
      </c>
      <c r="GZ8" s="105">
        <v>249</v>
      </c>
      <c r="HA8" s="105">
        <f>GZ8/GZ19</f>
        <v>0.19468334636434714</v>
      </c>
      <c r="HB8" s="105"/>
      <c r="HC8" s="105">
        <f>HB8/HB19</f>
        <v>0</v>
      </c>
      <c r="HD8" s="105">
        <v>471</v>
      </c>
      <c r="HE8" s="105">
        <f>HD8/HD19</f>
        <v>0.46312684365781709</v>
      </c>
      <c r="HF8" s="105">
        <v>889</v>
      </c>
      <c r="HG8" s="105">
        <f>HF8/HF19</f>
        <v>0.55982367758186402</v>
      </c>
      <c r="HH8" s="105">
        <v>26</v>
      </c>
      <c r="HI8" s="105">
        <f>HH8/HH19</f>
        <v>2.6584867075664622E-2</v>
      </c>
      <c r="HJ8" s="105"/>
      <c r="HK8" s="105">
        <f>HJ8/HJ19</f>
        <v>0</v>
      </c>
      <c r="HL8" s="105">
        <f t="shared" si="9"/>
        <v>2078</v>
      </c>
      <c r="HM8" s="105">
        <f>HL8/HL19</f>
        <v>0.23912543153049481</v>
      </c>
      <c r="HN8" s="105">
        <v>240</v>
      </c>
      <c r="HO8" s="105">
        <f>HN8/HN19</f>
        <v>0.63324538258575203</v>
      </c>
      <c r="HP8" s="105"/>
      <c r="HQ8" s="105">
        <f>HP8/HP19</f>
        <v>0</v>
      </c>
      <c r="HR8" s="105">
        <v>1769</v>
      </c>
      <c r="HS8" s="105">
        <f>HR8/HR19</f>
        <v>0.43841387856257746</v>
      </c>
      <c r="HT8" s="105">
        <v>1</v>
      </c>
      <c r="HU8" s="105">
        <f>HT8/HT19</f>
        <v>2.2222222222222223E-2</v>
      </c>
      <c r="HV8" s="105">
        <v>1455</v>
      </c>
      <c r="HW8" s="105">
        <f>HV8/HV19</f>
        <v>0.54514799550393411</v>
      </c>
      <c r="HX8" s="105"/>
      <c r="HY8" s="105" t="e">
        <f>HX8/HX19</f>
        <v>#DIV/0!</v>
      </c>
      <c r="HZ8" s="105">
        <v>297</v>
      </c>
      <c r="IA8" s="105">
        <f>HZ8/HZ19</f>
        <v>0.36175395858708892</v>
      </c>
      <c r="IB8" s="105">
        <v>622</v>
      </c>
      <c r="IC8" s="105">
        <f>IB8/IB19</f>
        <v>0.43988684582743987</v>
      </c>
      <c r="ID8" s="105">
        <v>48</v>
      </c>
      <c r="IE8" s="105">
        <f>ID8/ID19</f>
        <v>2.1867881548974944E-2</v>
      </c>
      <c r="IF8" s="105">
        <v>4</v>
      </c>
      <c r="IG8" s="105">
        <f>IF8/IF19</f>
        <v>1.7621145374449341E-2</v>
      </c>
      <c r="IH8" s="105">
        <f t="shared" si="10"/>
        <v>4436</v>
      </c>
      <c r="II8" s="105">
        <f>IH8/IH19</f>
        <v>0.37542315504400814</v>
      </c>
      <c r="IJ8" s="105">
        <v>297</v>
      </c>
      <c r="IK8" s="105">
        <f>IJ8/IJ19</f>
        <v>0.76744186046511631</v>
      </c>
      <c r="IL8" s="105">
        <v>22</v>
      </c>
      <c r="IM8" s="105">
        <f>IL8/IL19</f>
        <v>0.16176470588235295</v>
      </c>
      <c r="IN8" s="105">
        <v>862</v>
      </c>
      <c r="IO8" s="105">
        <f>IN8/IN19</f>
        <v>0.61792114695340505</v>
      </c>
      <c r="IP8" s="105">
        <v>3</v>
      </c>
      <c r="IQ8" s="105">
        <f>IP8/IP19</f>
        <v>3.8461538461538464E-2</v>
      </c>
      <c r="IR8" s="105">
        <v>734</v>
      </c>
      <c r="IS8" s="105">
        <f>IR8/IR19</f>
        <v>0.61577181208053688</v>
      </c>
      <c r="IT8" s="105">
        <v>1</v>
      </c>
      <c r="IU8" s="105">
        <f>IT8/IT19</f>
        <v>1</v>
      </c>
      <c r="IV8" s="105">
        <v>73</v>
      </c>
      <c r="IW8" s="105">
        <f>IV8/IV19</f>
        <v>0.32017543859649122</v>
      </c>
      <c r="IX8" s="105">
        <v>484</v>
      </c>
      <c r="IY8" s="105">
        <f>IX8/IX19</f>
        <v>0.30193387398627575</v>
      </c>
      <c r="IZ8" s="105">
        <v>20</v>
      </c>
      <c r="JA8" s="105">
        <f>IZ8/IZ19</f>
        <v>1.4803849000740192E-2</v>
      </c>
      <c r="JB8" s="105">
        <v>9</v>
      </c>
      <c r="JC8" s="105">
        <f>JB8/JB19</f>
        <v>4.6632124352331605E-2</v>
      </c>
      <c r="JD8" s="105">
        <f t="shared" si="11"/>
        <v>2505</v>
      </c>
      <c r="JE8" s="105">
        <f>JD8/JD19</f>
        <v>0.38191797530111299</v>
      </c>
      <c r="JF8" s="105">
        <v>261</v>
      </c>
      <c r="JG8" s="105">
        <f>JF8/JF19</f>
        <v>0.67268041237113407</v>
      </c>
      <c r="JH8" s="105">
        <v>5</v>
      </c>
      <c r="JI8" s="105">
        <f>JH8/JH19</f>
        <v>0.29411764705882354</v>
      </c>
      <c r="JJ8" s="105">
        <v>239</v>
      </c>
      <c r="JK8" s="105">
        <f>JJ8/JJ19</f>
        <v>0.493801652892562</v>
      </c>
      <c r="JL8" s="105"/>
      <c r="JM8" s="105">
        <f>JL8/JL19</f>
        <v>0</v>
      </c>
      <c r="JN8" s="105">
        <v>179</v>
      </c>
      <c r="JO8" s="105">
        <f>JN8/JN19</f>
        <v>0.41244239631336405</v>
      </c>
      <c r="JP8" s="105">
        <v>1</v>
      </c>
      <c r="JQ8" s="105">
        <f>JP8/JP19</f>
        <v>6.25E-2</v>
      </c>
      <c r="JR8" s="105">
        <v>25</v>
      </c>
      <c r="JS8" s="105">
        <f>JR8/JR19</f>
        <v>0.2</v>
      </c>
      <c r="JT8" s="105">
        <v>234</v>
      </c>
      <c r="JU8" s="105">
        <f>JT8/JT19</f>
        <v>0.2115732368896926</v>
      </c>
      <c r="JV8" s="105">
        <v>9</v>
      </c>
      <c r="JW8" s="105">
        <f>JV8/JV19</f>
        <v>1.8672199170124481E-2</v>
      </c>
      <c r="JX8" s="105"/>
      <c r="JY8" s="105">
        <f>JX8/JX19</f>
        <v>0</v>
      </c>
      <c r="JZ8" s="105">
        <f t="shared" si="12"/>
        <v>953</v>
      </c>
      <c r="KA8" s="105">
        <f>JZ8/JZ19</f>
        <v>0.30861398963730569</v>
      </c>
      <c r="KB8" s="105">
        <v>177</v>
      </c>
      <c r="KC8" s="105">
        <f>KB8/KB19</f>
        <v>0.57843137254901966</v>
      </c>
      <c r="KD8" s="105">
        <v>1</v>
      </c>
      <c r="KE8" s="105">
        <f>KD8/KD19</f>
        <v>0.125</v>
      </c>
      <c r="KF8" s="105">
        <v>123</v>
      </c>
      <c r="KG8" s="105">
        <f>KF8/KF19</f>
        <v>0.32539682539682541</v>
      </c>
      <c r="KH8" s="105"/>
      <c r="KI8" s="105">
        <f>KH8/KH19</f>
        <v>0</v>
      </c>
      <c r="KJ8" s="105">
        <v>67</v>
      </c>
      <c r="KK8" s="105">
        <f>KJ8/KJ19</f>
        <v>0.25093632958801498</v>
      </c>
      <c r="KL8" s="105"/>
      <c r="KM8" s="105" t="e">
        <f>KL8/KL19</f>
        <v>#DIV/0!</v>
      </c>
      <c r="KN8" s="105">
        <v>45</v>
      </c>
      <c r="KO8" s="105">
        <f>KN8/KN19</f>
        <v>0.22388059701492538</v>
      </c>
      <c r="KP8" s="105">
        <v>124</v>
      </c>
      <c r="KQ8" s="105">
        <f>KP8/KP19</f>
        <v>0.12537917087967643</v>
      </c>
      <c r="KR8" s="105">
        <v>8</v>
      </c>
      <c r="KS8" s="105">
        <f>KR8/KR19</f>
        <v>2.9629629629629631E-2</v>
      </c>
      <c r="KT8" s="105"/>
      <c r="KU8" s="105">
        <f>KT8/KT19</f>
        <v>0</v>
      </c>
      <c r="KV8" s="105">
        <f t="shared" si="13"/>
        <v>545</v>
      </c>
      <c r="KW8" s="105">
        <f>KV8/KV19</f>
        <v>0.22427983539094651</v>
      </c>
      <c r="KX8" s="105">
        <v>164</v>
      </c>
      <c r="KY8" s="105">
        <f>KX8/KX19</f>
        <v>0.43501326259946949</v>
      </c>
      <c r="KZ8" s="105"/>
      <c r="LA8" s="105">
        <f>KZ8/KZ19</f>
        <v>0</v>
      </c>
      <c r="LB8" s="105">
        <v>202</v>
      </c>
      <c r="LC8" s="105">
        <f>LB8/LB19</f>
        <v>0.20301507537688443</v>
      </c>
      <c r="LD8" s="105"/>
      <c r="LE8" s="105">
        <f>LD8/LD19</f>
        <v>0</v>
      </c>
      <c r="LF8" s="105">
        <v>109</v>
      </c>
      <c r="LG8" s="105">
        <f>LF8/LF19</f>
        <v>0.20297951582867785</v>
      </c>
      <c r="LH8" s="105"/>
      <c r="LI8" s="105" t="e">
        <f>LH8/LH19</f>
        <v>#DIV/0!</v>
      </c>
      <c r="LJ8" s="105">
        <v>40</v>
      </c>
      <c r="LK8" s="105">
        <f>LJ8/LJ19</f>
        <v>0.21621621621621623</v>
      </c>
      <c r="LL8" s="105"/>
      <c r="LM8" s="105">
        <f>LL8/LL19</f>
        <v>0</v>
      </c>
      <c r="LN8" s="105">
        <v>19</v>
      </c>
      <c r="LO8" s="105">
        <f>LN8/LN19</f>
        <v>6.5517241379310351E-2</v>
      </c>
      <c r="LP8" s="105">
        <v>11</v>
      </c>
      <c r="LQ8" s="105">
        <f>LP8/LP19</f>
        <v>0.16923076923076924</v>
      </c>
      <c r="LR8" s="105">
        <f t="shared" si="14"/>
        <v>545</v>
      </c>
      <c r="LS8" s="105">
        <f>LR8/LR19</f>
        <v>0.17020612117426609</v>
      </c>
      <c r="LT8" s="105">
        <v>51</v>
      </c>
      <c r="LU8" s="105">
        <f>LT8/LT19</f>
        <v>0.36690647482014388</v>
      </c>
      <c r="LV8" s="105">
        <v>3</v>
      </c>
      <c r="LW8" s="105">
        <f>LV8/LV19</f>
        <v>0.5</v>
      </c>
      <c r="LX8" s="106">
        <f>LY8*LX19</f>
        <v>269.02350000000001</v>
      </c>
      <c r="LY8" s="105">
        <v>0.1719</v>
      </c>
      <c r="LZ8" s="105"/>
      <c r="MA8" s="105">
        <f>LZ8/LZ19</f>
        <v>0</v>
      </c>
      <c r="MB8" s="105">
        <v>158</v>
      </c>
      <c r="MC8" s="105">
        <f>MB8/MB19</f>
        <v>0.14738805970149255</v>
      </c>
      <c r="MD8" s="105"/>
      <c r="ME8" s="105">
        <f>MD8/MD19</f>
        <v>0</v>
      </c>
      <c r="MF8" s="105">
        <v>74</v>
      </c>
      <c r="MG8" s="105">
        <f>MF8/MF19</f>
        <v>0.16371681415929204</v>
      </c>
      <c r="MH8" s="105">
        <v>186</v>
      </c>
      <c r="MI8" s="105">
        <f>MH8/MH19</f>
        <v>0.10683515221137277</v>
      </c>
      <c r="MJ8" s="105">
        <v>56</v>
      </c>
      <c r="MK8" s="105">
        <f>MJ8/MJ19</f>
        <v>8.4210526315789472E-2</v>
      </c>
      <c r="ML8" s="105">
        <v>50</v>
      </c>
      <c r="MM8" s="105">
        <f>ML8/ML19</f>
        <v>0.10706638115631692</v>
      </c>
      <c r="MN8" s="105">
        <f t="shared" si="15"/>
        <v>847.02350000000001</v>
      </c>
      <c r="MO8" s="105">
        <f>MN8/MN19</f>
        <v>0.13864698861612129</v>
      </c>
      <c r="MP8" s="105">
        <v>28</v>
      </c>
      <c r="MQ8" s="105">
        <f>MP8/MP19</f>
        <v>0.12173913043478261</v>
      </c>
      <c r="MR8" s="105">
        <v>1</v>
      </c>
      <c r="MS8" s="105">
        <f>MR8/MR19</f>
        <v>1.4492753623188406E-2</v>
      </c>
      <c r="MT8" s="106">
        <f>MU8*MT19</f>
        <v>164.99690000000001</v>
      </c>
      <c r="MU8" s="105">
        <v>0.1207</v>
      </c>
      <c r="MV8" s="105">
        <v>1</v>
      </c>
      <c r="MW8" s="105">
        <f>MV8/MV19</f>
        <v>2.9411764705882353E-2</v>
      </c>
      <c r="MX8" s="105">
        <v>143</v>
      </c>
      <c r="MY8" s="105">
        <f>MX8/MX19</f>
        <v>0.10874524714828897</v>
      </c>
      <c r="MZ8" s="105"/>
      <c r="NA8" s="105">
        <f>MZ8/MZ19</f>
        <v>0</v>
      </c>
      <c r="NB8" s="105">
        <v>43</v>
      </c>
      <c r="NC8" s="105">
        <f>NB8/NB19</f>
        <v>0.16862745098039217</v>
      </c>
      <c r="ND8" s="105">
        <v>156</v>
      </c>
      <c r="NE8" s="105">
        <f>ND8/ND19</f>
        <v>8.3646112600536199E-2</v>
      </c>
      <c r="NF8" s="105">
        <v>38</v>
      </c>
      <c r="NG8" s="105">
        <f>NF8/NF19</f>
        <v>3.5950804162724691E-2</v>
      </c>
      <c r="NH8" s="105">
        <v>5</v>
      </c>
      <c r="NI8" s="105">
        <f>NH8/NH19</f>
        <v>2.5000000000000001E-2</v>
      </c>
      <c r="NJ8" s="105">
        <f t="shared" si="16"/>
        <v>579.99689999999998</v>
      </c>
      <c r="NK8" s="105">
        <f>NJ8/NJ19</f>
        <v>9.0853187419410425E-2</v>
      </c>
      <c r="NL8" s="105">
        <v>19</v>
      </c>
      <c r="NM8" s="105">
        <f>NL8/NL19</f>
        <v>0.13013698630136986</v>
      </c>
      <c r="NN8" s="105">
        <v>1</v>
      </c>
      <c r="NO8" s="105">
        <f>NN8/NN19</f>
        <v>2.1739130434782608E-2</v>
      </c>
      <c r="NP8" s="106">
        <f>NQ8*NP19</f>
        <v>10.0036</v>
      </c>
      <c r="NQ8" s="105">
        <v>0.1124</v>
      </c>
      <c r="NR8" s="106">
        <f>NS8*NR19</f>
        <v>5.0039999999999996</v>
      </c>
      <c r="NS8" s="105">
        <v>5.5599999999999997E-2</v>
      </c>
      <c r="NT8" s="105">
        <v>36</v>
      </c>
      <c r="NU8" s="105">
        <f>NT8/NT19</f>
        <v>8.5918854415274457E-2</v>
      </c>
      <c r="NV8" s="105"/>
      <c r="NW8" s="105">
        <f>NV8/NV19</f>
        <v>0</v>
      </c>
      <c r="NX8" s="105">
        <v>3</v>
      </c>
      <c r="NY8" s="105">
        <f>NX8/NX19</f>
        <v>0.16666666666666666</v>
      </c>
      <c r="NZ8" s="105">
        <v>81</v>
      </c>
      <c r="OA8" s="105">
        <f>NZ8/NZ19</f>
        <v>6.5640194489465148E-2</v>
      </c>
      <c r="OB8" s="105">
        <v>28</v>
      </c>
      <c r="OC8" s="105">
        <f>OB8/OB19</f>
        <v>5.7259713701431493E-2</v>
      </c>
      <c r="OD8" s="105"/>
      <c r="OE8" s="105">
        <f>OD8/OD19</f>
        <v>0</v>
      </c>
      <c r="OF8" s="105">
        <f t="shared" si="17"/>
        <v>183.0076</v>
      </c>
      <c r="OG8" s="105">
        <f>OF8/OF19</f>
        <v>7.0577067747970429E-2</v>
      </c>
      <c r="OH8" s="105">
        <v>8</v>
      </c>
      <c r="OI8" s="105">
        <f>OH8/OH19</f>
        <v>9.5238095238095233E-2</v>
      </c>
      <c r="OJ8" s="105"/>
      <c r="OK8" s="105" t="e">
        <f>OJ8/OJ19</f>
        <v>#DIV/0!</v>
      </c>
      <c r="OL8" s="106">
        <f>OM8*OL19</f>
        <v>0</v>
      </c>
      <c r="OM8" s="105">
        <v>0</v>
      </c>
      <c r="ON8" s="106">
        <f>OO8*ON19</f>
        <v>6.9993999999999996</v>
      </c>
      <c r="OO8" s="105">
        <v>8.8599999999999998E-2</v>
      </c>
      <c r="OP8" s="106">
        <f>OQ8*OP19</f>
        <v>7.9967999999999995</v>
      </c>
      <c r="OQ8" s="107">
        <v>5.4399999999999997E-2</v>
      </c>
      <c r="OR8" s="105"/>
      <c r="OS8" s="105">
        <f>OR8/OR19</f>
        <v>0</v>
      </c>
      <c r="OT8" s="105"/>
      <c r="OU8" s="105">
        <f>OT8/OT19</f>
        <v>0</v>
      </c>
      <c r="OV8" s="105">
        <v>43</v>
      </c>
      <c r="OW8" s="105">
        <f>OV8/OV19</f>
        <v>5.8265582655826556E-2</v>
      </c>
      <c r="OX8" s="105">
        <v>17</v>
      </c>
      <c r="OY8" s="105">
        <f>OX8/OX19</f>
        <v>6.2043795620437957E-2</v>
      </c>
      <c r="OZ8" s="105"/>
      <c r="PA8" s="105" t="e">
        <f>OZ8/OZ19</f>
        <v>#DIV/0!</v>
      </c>
      <c r="PB8" s="105">
        <f t="shared" si="18"/>
        <v>82.996199999999988</v>
      </c>
      <c r="PC8" s="105">
        <f>PB8/PB19</f>
        <v>6.0982145520641615E-2</v>
      </c>
      <c r="PD8" s="105">
        <v>3</v>
      </c>
      <c r="PE8" s="105">
        <f>PD8/PD19</f>
        <v>6.6666666666666666E-2</v>
      </c>
      <c r="PF8" s="105"/>
      <c r="PG8" s="105" t="e">
        <f>PF8/PF19</f>
        <v>#DIV/0!</v>
      </c>
      <c r="PH8" s="106">
        <f>PI8*PH19</f>
        <v>1</v>
      </c>
      <c r="PI8" s="105">
        <v>1</v>
      </c>
      <c r="PJ8" s="106">
        <f>PK8*PJ20</f>
        <v>0</v>
      </c>
      <c r="PK8" s="105">
        <v>0.04</v>
      </c>
      <c r="PL8" s="106">
        <f>PM8*PL19</f>
        <v>7.0026000000000002</v>
      </c>
      <c r="PM8" s="105">
        <v>0.1061</v>
      </c>
      <c r="PN8" s="105"/>
      <c r="PO8" s="105" t="e">
        <f>PN8/PN19</f>
        <v>#DIV/0!</v>
      </c>
      <c r="PP8" s="105">
        <v>3</v>
      </c>
      <c r="PQ8" s="105">
        <f>PP8/PP19</f>
        <v>7.3170731707317069E-2</v>
      </c>
      <c r="PR8" s="105">
        <v>32</v>
      </c>
      <c r="PS8" s="105">
        <f>PR8/PR19</f>
        <v>4.519774011299435E-2</v>
      </c>
      <c r="PT8" s="106">
        <f>PU8*PT19</f>
        <v>16.991100000000003</v>
      </c>
      <c r="PU8" s="105">
        <v>6.5100000000000005E-2</v>
      </c>
      <c r="PV8" s="105"/>
      <c r="PW8" s="105" t="e">
        <f>PV8/PV19</f>
        <v>#DIV/0!</v>
      </c>
      <c r="PX8" s="105">
        <f t="shared" si="19"/>
        <v>62.993700000000004</v>
      </c>
      <c r="PY8" s="105">
        <f>PX8/PX19</f>
        <v>5.3887872758521492E-2</v>
      </c>
      <c r="PZ8" s="106">
        <f>QA8*PZ19</f>
        <v>1.9992000000000001</v>
      </c>
      <c r="QA8" s="105">
        <v>7.1400000000000005E-2</v>
      </c>
      <c r="QB8" s="105"/>
      <c r="QC8" s="105" t="e">
        <f>QB8/QB19</f>
        <v>#DIV/0!</v>
      </c>
      <c r="QD8" s="106">
        <f>QE8*QD19</f>
        <v>1</v>
      </c>
      <c r="QE8" s="105">
        <v>0.1</v>
      </c>
      <c r="QF8" s="106">
        <f>QG8*QF19</f>
        <v>1.0004</v>
      </c>
      <c r="QG8" s="105">
        <v>2.4400000000000002E-2</v>
      </c>
      <c r="QH8" s="106">
        <f>QI8*QH19</f>
        <v>10.0016</v>
      </c>
      <c r="QI8" s="105">
        <v>0.13159999999999999</v>
      </c>
      <c r="QJ8" s="105"/>
      <c r="QK8" s="105">
        <f>QJ8/QJ19</f>
        <v>0</v>
      </c>
      <c r="QL8" s="106">
        <f>QM8*QL19</f>
        <v>0</v>
      </c>
      <c r="QM8" s="107">
        <v>0</v>
      </c>
      <c r="QN8" s="105">
        <v>25</v>
      </c>
      <c r="QO8" s="105">
        <f>QN8/QN19</f>
        <v>2.1551724137931036E-2</v>
      </c>
      <c r="QP8" s="106">
        <f>QQ8*QP19</f>
        <v>6.1532999999999998</v>
      </c>
      <c r="QQ8" s="105">
        <v>3.8699999999999998E-2</v>
      </c>
      <c r="QR8" s="105"/>
      <c r="QS8" s="105" t="e">
        <f>QR8/QR19</f>
        <v>#DIV/0!</v>
      </c>
      <c r="QT8" s="105">
        <f t="shared" si="20"/>
        <v>45.154499999999999</v>
      </c>
      <c r="QU8" s="105">
        <f>QT8/QT19</f>
        <v>2.9885341076229671E-2</v>
      </c>
      <c r="QV8" s="106">
        <f>QW8*QV19</f>
        <v>3.0007000000000001</v>
      </c>
      <c r="QW8" s="105">
        <v>8.1100000000000005E-2</v>
      </c>
      <c r="QX8" s="106">
        <f>QY8*QX19</f>
        <v>0</v>
      </c>
      <c r="QY8" s="105">
        <v>0</v>
      </c>
      <c r="QZ8" s="106">
        <f>RA8*QZ19</f>
        <v>0.99969999999999992</v>
      </c>
      <c r="RA8" s="105">
        <v>7.6899999999999996E-2</v>
      </c>
      <c r="RB8" s="106">
        <f>RC8*RB19</f>
        <v>0</v>
      </c>
      <c r="RC8" s="105">
        <v>0</v>
      </c>
      <c r="RD8" s="106">
        <f>RE8*RD19</f>
        <v>5.9973999999999998</v>
      </c>
      <c r="RE8" s="107">
        <v>3.8199999999999998E-2</v>
      </c>
      <c r="RF8" s="105"/>
      <c r="RG8" s="105" t="e">
        <f>RF8/RF19</f>
        <v>#DIV/0!</v>
      </c>
      <c r="RH8" s="106">
        <f>RI8*RH19</f>
        <v>0</v>
      </c>
      <c r="RI8" s="107">
        <v>0</v>
      </c>
      <c r="RJ8" s="106">
        <f>RJ19*RK8</f>
        <v>28.907499999999999</v>
      </c>
      <c r="RK8" s="105">
        <v>1.55E-2</v>
      </c>
      <c r="RL8" s="106">
        <f>RL19*RM8</f>
        <v>7.0073999999999996</v>
      </c>
      <c r="RM8" s="105">
        <v>3.0599999999999999E-2</v>
      </c>
      <c r="RN8" s="105"/>
      <c r="RO8" s="105" t="e">
        <f>RN8/RN19</f>
        <v>#DIV/0!</v>
      </c>
      <c r="RP8" s="106">
        <f t="shared" si="21"/>
        <v>45.912699999999994</v>
      </c>
      <c r="RQ8" s="105">
        <f>RP8/RP19</f>
        <v>1.9424889541452332E-2</v>
      </c>
      <c r="RR8" s="106">
        <f>RS8*RR19</f>
        <v>0</v>
      </c>
      <c r="RS8" s="105">
        <v>0</v>
      </c>
      <c r="RT8" s="106">
        <f>RU8*RT19</f>
        <v>0</v>
      </c>
      <c r="RU8" s="105">
        <v>0</v>
      </c>
      <c r="RV8" s="106">
        <f>RW8*RV19</f>
        <v>4.9996</v>
      </c>
      <c r="RW8" s="105">
        <v>0.1724</v>
      </c>
      <c r="RX8" s="106">
        <f>RY8*RX19</f>
        <v>0</v>
      </c>
      <c r="RY8" s="105">
        <v>0</v>
      </c>
      <c r="RZ8" s="106">
        <f>SA8*RZ19</f>
        <v>5.0019999999999998</v>
      </c>
      <c r="SA8" s="107">
        <v>4.1000000000000002E-2</v>
      </c>
      <c r="SB8" s="105"/>
      <c r="SC8" s="105" t="e">
        <f>SB8/SB19</f>
        <v>#DIV/0!</v>
      </c>
      <c r="SD8" s="106">
        <f>SE8*SD19</f>
        <v>0</v>
      </c>
      <c r="SE8" s="107">
        <v>0</v>
      </c>
      <c r="SF8" s="106">
        <f>SF19*SG8</f>
        <v>2.0372000000000003</v>
      </c>
      <c r="SG8" s="105">
        <v>1.1000000000000001E-3</v>
      </c>
      <c r="SH8" s="106">
        <f>SH19*SI8</f>
        <v>0</v>
      </c>
      <c r="SI8" s="105">
        <v>0</v>
      </c>
      <c r="SJ8" s="105"/>
      <c r="SK8" s="105" t="e">
        <f>SJ8/SJ19</f>
        <v>#DIV/0!</v>
      </c>
      <c r="SL8" s="106">
        <f t="shared" si="22"/>
        <v>12.0388</v>
      </c>
      <c r="SM8" s="105">
        <f>SL8/SL19</f>
        <v>5.7222925617849358E-3</v>
      </c>
      <c r="SN8" s="106">
        <f>SO8*SN19</f>
        <v>0</v>
      </c>
      <c r="SO8" s="105">
        <v>0</v>
      </c>
      <c r="SP8" s="106">
        <f>SQ8*SP19</f>
        <v>0</v>
      </c>
      <c r="SQ8" s="105">
        <v>0</v>
      </c>
      <c r="SR8" s="106">
        <f>SS8*SR19</f>
        <v>0</v>
      </c>
      <c r="SS8" s="105">
        <v>0</v>
      </c>
      <c r="ST8" s="106">
        <f>SU8*ST19</f>
        <v>0</v>
      </c>
      <c r="SU8" s="105">
        <v>0</v>
      </c>
      <c r="SV8" s="106">
        <f>SW8*SV19</f>
        <v>0.999</v>
      </c>
      <c r="SW8" s="107">
        <v>2.2200000000000001E-2</v>
      </c>
      <c r="SX8" s="106">
        <f>SY8*SX19</f>
        <v>0</v>
      </c>
      <c r="SY8" s="105">
        <v>0</v>
      </c>
      <c r="SZ8" s="106">
        <f>TA8*SZ19</f>
        <v>0</v>
      </c>
      <c r="TA8" s="105">
        <v>0</v>
      </c>
      <c r="TB8" s="106">
        <f>TC8*TB19</f>
        <v>2.0303999999999998</v>
      </c>
      <c r="TC8" s="105">
        <v>2.3999999999999998E-3</v>
      </c>
      <c r="TD8" s="106">
        <f>TE8*TD19</f>
        <v>0</v>
      </c>
      <c r="TE8" s="105">
        <v>0</v>
      </c>
      <c r="TF8" s="106">
        <f>TG8*TF19</f>
        <v>0</v>
      </c>
      <c r="TG8" s="105">
        <v>0</v>
      </c>
      <c r="TH8" s="106">
        <f t="shared" si="23"/>
        <v>3.0293999999999999</v>
      </c>
      <c r="TI8" s="105">
        <f>TH8/TH19</f>
        <v>3.3882870226056919E-3</v>
      </c>
      <c r="TJ8" s="106">
        <f>TK8*TJ19</f>
        <v>0</v>
      </c>
      <c r="TK8" s="105">
        <v>0</v>
      </c>
      <c r="TL8" s="106">
        <v>0</v>
      </c>
      <c r="TM8" s="105">
        <v>0</v>
      </c>
      <c r="TN8" s="106">
        <v>1</v>
      </c>
      <c r="TO8" s="105">
        <f>TN8/TN17</f>
        <v>0.2</v>
      </c>
      <c r="TP8" s="106">
        <f>TQ8*TP19</f>
        <v>0</v>
      </c>
      <c r="TQ8" s="105">
        <v>0</v>
      </c>
      <c r="TR8" s="106">
        <v>0</v>
      </c>
      <c r="TS8" s="107">
        <v>0</v>
      </c>
      <c r="TT8" s="106">
        <f>TU8*TT19</f>
        <v>0</v>
      </c>
      <c r="TU8" s="105">
        <v>0</v>
      </c>
      <c r="TV8" s="106">
        <f>TW8*TV19</f>
        <v>0</v>
      </c>
      <c r="TW8" s="105">
        <v>0</v>
      </c>
      <c r="TX8" s="106">
        <v>0</v>
      </c>
      <c r="TY8" s="105">
        <f>TX8/TX19</f>
        <v>0</v>
      </c>
      <c r="TZ8" s="106">
        <v>0</v>
      </c>
      <c r="UA8" s="105">
        <f>TZ8/TZ19</f>
        <v>0</v>
      </c>
      <c r="UB8" s="106">
        <f>UC8*UB19</f>
        <v>0</v>
      </c>
      <c r="UC8" s="105">
        <v>0</v>
      </c>
      <c r="UD8" s="106">
        <f t="shared" si="24"/>
        <v>1</v>
      </c>
      <c r="UE8" s="105">
        <f>UD8/UD19</f>
        <v>2.008032128514056E-3</v>
      </c>
      <c r="UF8" s="106">
        <f>UG8*UF19</f>
        <v>0</v>
      </c>
      <c r="UG8" s="105">
        <v>0</v>
      </c>
      <c r="UH8" s="106">
        <v>0</v>
      </c>
      <c r="UI8" s="105">
        <v>0</v>
      </c>
      <c r="UJ8" s="106">
        <v>2</v>
      </c>
      <c r="UK8" s="105">
        <f>UJ8/UJ17</f>
        <v>0.33333333333333331</v>
      </c>
      <c r="UL8" s="106">
        <f>UM8*UL19</f>
        <v>0</v>
      </c>
      <c r="UM8" s="105">
        <v>0</v>
      </c>
      <c r="UN8" s="106">
        <v>0</v>
      </c>
      <c r="UO8" s="107">
        <v>0</v>
      </c>
      <c r="UP8" s="106">
        <f>UQ8*UP19</f>
        <v>0</v>
      </c>
      <c r="UQ8" s="105">
        <v>0</v>
      </c>
      <c r="UR8" s="106">
        <f>US8*UR19</f>
        <v>0</v>
      </c>
      <c r="US8" s="105">
        <v>0</v>
      </c>
      <c r="UT8" s="106">
        <v>0</v>
      </c>
      <c r="UU8" s="105">
        <f>UT8/UT19</f>
        <v>0</v>
      </c>
      <c r="UV8" s="106">
        <f>UW8*UV19</f>
        <v>0</v>
      </c>
      <c r="UW8" s="105">
        <v>0</v>
      </c>
      <c r="UX8" s="106">
        <f>UY8*UX19</f>
        <v>0</v>
      </c>
      <c r="UY8" s="105">
        <v>0</v>
      </c>
      <c r="UZ8" s="106">
        <f t="shared" si="25"/>
        <v>2</v>
      </c>
      <c r="VA8" s="105">
        <f>UZ8/UZ19</f>
        <v>4.0241448692152921E-3</v>
      </c>
      <c r="VB8" s="106">
        <f>VC8*VB19</f>
        <v>0</v>
      </c>
      <c r="VC8" s="105">
        <v>0</v>
      </c>
      <c r="VD8" s="106">
        <v>0</v>
      </c>
      <c r="VE8" s="105">
        <v>0</v>
      </c>
      <c r="VF8" s="106">
        <v>1</v>
      </c>
      <c r="VG8" s="105">
        <f>VF8/VF17</f>
        <v>8.0000000000000002E-3</v>
      </c>
      <c r="VH8" s="106">
        <f>VI8*VH19</f>
        <v>0</v>
      </c>
      <c r="VI8" s="105">
        <v>0</v>
      </c>
      <c r="VJ8" s="106">
        <v>0</v>
      </c>
      <c r="VK8" s="107">
        <f>VJ8/VJ19</f>
        <v>0</v>
      </c>
      <c r="VL8" s="106">
        <f>VM8*VL19</f>
        <v>0</v>
      </c>
      <c r="VM8" s="105">
        <v>0</v>
      </c>
      <c r="VN8" s="106">
        <v>0</v>
      </c>
      <c r="VO8" s="105">
        <f>VN8/VN19</f>
        <v>0</v>
      </c>
      <c r="VP8" s="106">
        <v>1</v>
      </c>
      <c r="VQ8" s="105">
        <f>VP8/VP19</f>
        <v>1.1723329425556857E-3</v>
      </c>
      <c r="VR8" s="106">
        <v>1</v>
      </c>
      <c r="VS8" s="105">
        <f>VR8/VR19</f>
        <v>1.7241379310344827E-2</v>
      </c>
      <c r="VT8" s="106">
        <f>VU8*VT19</f>
        <v>0</v>
      </c>
      <c r="VU8" s="105">
        <v>0</v>
      </c>
      <c r="VV8" s="106">
        <f t="shared" si="26"/>
        <v>3</v>
      </c>
      <c r="VW8" s="105">
        <f>VV8/VV19</f>
        <v>2.4549918166939444E-3</v>
      </c>
      <c r="VX8" s="106">
        <f>VY8*VX19</f>
        <v>0</v>
      </c>
      <c r="VY8" s="105">
        <v>0</v>
      </c>
      <c r="VZ8" s="106">
        <v>0</v>
      </c>
      <c r="WA8" s="105">
        <v>0</v>
      </c>
      <c r="WB8" s="106">
        <v>0</v>
      </c>
      <c r="WC8" s="105">
        <f>WB8/WB17</f>
        <v>0</v>
      </c>
      <c r="WD8" s="106">
        <f>WE8*WD19</f>
        <v>0</v>
      </c>
      <c r="WE8" s="105">
        <v>0</v>
      </c>
      <c r="WF8" s="106">
        <v>0</v>
      </c>
      <c r="WG8" s="107">
        <f>WF8/WF19</f>
        <v>0</v>
      </c>
      <c r="WH8" s="106">
        <f>WI8*WH19</f>
        <v>0</v>
      </c>
      <c r="WI8" s="105">
        <v>0</v>
      </c>
      <c r="WJ8" s="106">
        <v>0</v>
      </c>
      <c r="WK8" s="105">
        <f>WJ8/WJ19</f>
        <v>0</v>
      </c>
      <c r="WL8" s="106">
        <v>0</v>
      </c>
      <c r="WM8" s="105">
        <f>WL8/WL19</f>
        <v>0</v>
      </c>
      <c r="WN8" s="106">
        <v>1</v>
      </c>
      <c r="WO8" s="105">
        <f>WN8/WN19</f>
        <v>1.7241379310344827E-2</v>
      </c>
      <c r="WP8" s="106">
        <f>WQ8*WP19</f>
        <v>0</v>
      </c>
      <c r="WQ8" s="105">
        <v>0</v>
      </c>
      <c r="WR8" s="106">
        <f t="shared" si="27"/>
        <v>1</v>
      </c>
      <c r="WS8" s="105">
        <f>WR8/WR19</f>
        <v>3.0303030303030303E-3</v>
      </c>
      <c r="WT8" s="106">
        <f>WU8*WT19</f>
        <v>0</v>
      </c>
      <c r="WU8" s="105">
        <v>0</v>
      </c>
      <c r="WV8" s="106">
        <v>0</v>
      </c>
      <c r="WW8" s="105">
        <v>0</v>
      </c>
      <c r="WX8" s="106">
        <v>0</v>
      </c>
      <c r="WY8" s="105">
        <f>WX8/WX17</f>
        <v>0</v>
      </c>
      <c r="WZ8" s="106">
        <f>XA8*WZ19</f>
        <v>0</v>
      </c>
      <c r="XA8" s="105">
        <v>0</v>
      </c>
      <c r="XB8" s="106">
        <v>0</v>
      </c>
      <c r="XC8" s="107">
        <f>XB8/XB19</f>
        <v>0</v>
      </c>
      <c r="XD8" s="106">
        <f>XE8*XD19</f>
        <v>0</v>
      </c>
      <c r="XE8" s="105">
        <v>0</v>
      </c>
      <c r="XF8" s="106">
        <v>0</v>
      </c>
      <c r="XG8" s="105">
        <f>XF8/XF19</f>
        <v>0</v>
      </c>
      <c r="XH8" s="106">
        <v>0</v>
      </c>
      <c r="XI8" s="105">
        <f>XH8/XH19</f>
        <v>0</v>
      </c>
      <c r="XJ8" s="106">
        <v>1</v>
      </c>
      <c r="XK8" s="105">
        <f>XJ8/XJ19</f>
        <v>1.7241379310344827E-2</v>
      </c>
      <c r="XL8" s="106">
        <f>XM8*XL19</f>
        <v>0</v>
      </c>
      <c r="XM8" s="105">
        <v>0</v>
      </c>
      <c r="XN8" s="106">
        <f t="shared" si="28"/>
        <v>1</v>
      </c>
      <c r="XO8" s="105">
        <f>XN8/XN19</f>
        <v>4.5248868778280547E-3</v>
      </c>
      <c r="XP8" s="106">
        <f>XQ8*XP19</f>
        <v>0</v>
      </c>
      <c r="XQ8" s="105">
        <v>0</v>
      </c>
      <c r="XR8" s="106">
        <v>0</v>
      </c>
      <c r="XS8" s="105">
        <v>0</v>
      </c>
      <c r="XT8" s="106">
        <v>0</v>
      </c>
      <c r="XU8" s="105">
        <f>XT8/XT17</f>
        <v>0</v>
      </c>
      <c r="XV8" s="106">
        <f>XW8*XV19</f>
        <v>0</v>
      </c>
      <c r="XW8" s="105">
        <v>0</v>
      </c>
      <c r="XX8" s="106">
        <v>0</v>
      </c>
      <c r="XY8" s="107">
        <f>XX8/XX19</f>
        <v>0</v>
      </c>
      <c r="XZ8" s="106">
        <f>YA8*XZ19</f>
        <v>0</v>
      </c>
      <c r="YA8" s="105">
        <v>0</v>
      </c>
      <c r="YB8" s="106">
        <v>0</v>
      </c>
      <c r="YC8" s="105">
        <f>YB8/YB19</f>
        <v>0</v>
      </c>
      <c r="YD8" s="106">
        <v>0</v>
      </c>
      <c r="YE8" s="105">
        <f>YD8/YD19</f>
        <v>0</v>
      </c>
      <c r="YF8" s="106">
        <v>1</v>
      </c>
      <c r="YG8" s="105">
        <f>YF8/YF19</f>
        <v>7.1428571428571426E-3</v>
      </c>
      <c r="YH8" s="106">
        <f>YI8*YH19</f>
        <v>0</v>
      </c>
      <c r="YI8" s="105">
        <v>0</v>
      </c>
      <c r="YJ8" s="106">
        <f t="shared" si="29"/>
        <v>1</v>
      </c>
      <c r="YK8" s="105">
        <f>YJ8/YJ19</f>
        <v>1.2953367875647669E-3</v>
      </c>
      <c r="YL8" s="106">
        <f>YM8*YL19</f>
        <v>0</v>
      </c>
      <c r="YM8" s="105">
        <v>0</v>
      </c>
      <c r="YN8" s="106">
        <v>0</v>
      </c>
      <c r="YO8" s="105">
        <v>0</v>
      </c>
      <c r="YP8" s="106">
        <v>0</v>
      </c>
      <c r="YQ8" s="105">
        <f>YP8/YP17</f>
        <v>0</v>
      </c>
      <c r="YR8" s="106">
        <f>YS8*YR19</f>
        <v>0</v>
      </c>
      <c r="YS8" s="105">
        <v>0</v>
      </c>
      <c r="YT8" s="106">
        <v>0</v>
      </c>
      <c r="YU8" s="107">
        <f>YT8/YT19</f>
        <v>0</v>
      </c>
      <c r="YV8" s="106">
        <f>YW8*YV19</f>
        <v>0</v>
      </c>
      <c r="YW8" s="105">
        <v>0</v>
      </c>
      <c r="YX8" s="106">
        <v>0</v>
      </c>
      <c r="YY8" s="105">
        <f>YX8/YX19</f>
        <v>0</v>
      </c>
      <c r="YZ8" s="106">
        <v>0</v>
      </c>
      <c r="ZA8" s="105">
        <f>YZ8/YZ19</f>
        <v>0</v>
      </c>
      <c r="ZB8" s="106">
        <v>1</v>
      </c>
      <c r="ZC8" s="105">
        <f>ZB8/ZB19</f>
        <v>4.6511627906976744E-3</v>
      </c>
      <c r="ZD8" s="106">
        <f>ZE8*ZD19</f>
        <v>0</v>
      </c>
      <c r="ZE8" s="105">
        <v>0</v>
      </c>
      <c r="ZF8" s="106">
        <f t="shared" si="30"/>
        <v>1</v>
      </c>
      <c r="ZG8" s="105">
        <f>ZF8/ZF19</f>
        <v>7.2516316171138508E-4</v>
      </c>
      <c r="ZH8" s="106">
        <f>ZI8*ZH19</f>
        <v>0</v>
      </c>
      <c r="ZI8" s="105">
        <v>0</v>
      </c>
      <c r="ZJ8" s="106">
        <v>0</v>
      </c>
      <c r="ZK8" s="105">
        <f>ZJ8/ZJ19</f>
        <v>0</v>
      </c>
      <c r="ZL8" s="106">
        <v>0</v>
      </c>
      <c r="ZM8" s="105">
        <f>ZL8/ZL17</f>
        <v>0</v>
      </c>
      <c r="ZN8" s="106">
        <v>0</v>
      </c>
      <c r="ZO8" s="105">
        <f>ZN8/ZN19</f>
        <v>0</v>
      </c>
      <c r="ZP8" s="106">
        <v>0</v>
      </c>
      <c r="ZQ8" s="107">
        <f>ZP8/ZP19</f>
        <v>0</v>
      </c>
      <c r="ZR8" s="106">
        <f>ZS8*ZR19</f>
        <v>0</v>
      </c>
      <c r="ZS8" s="105">
        <v>0</v>
      </c>
      <c r="ZT8" s="106">
        <v>0</v>
      </c>
      <c r="ZU8" s="105">
        <f>ZT8/ZT19</f>
        <v>0</v>
      </c>
      <c r="ZV8" s="106">
        <v>0</v>
      </c>
      <c r="ZW8" s="105">
        <f>ZV8/ZV19</f>
        <v>0</v>
      </c>
      <c r="ZX8" s="106">
        <v>1</v>
      </c>
      <c r="ZY8" s="105">
        <f>ZX8/ZX19</f>
        <v>4.4444444444444444E-3</v>
      </c>
      <c r="ZZ8" s="106">
        <f>AAA8*ZZ19</f>
        <v>0</v>
      </c>
      <c r="AAA8" s="105">
        <v>0</v>
      </c>
      <c r="AAB8" s="106">
        <f t="shared" si="31"/>
        <v>1</v>
      </c>
      <c r="AAC8" s="105">
        <f>AAB8/AAB19</f>
        <v>1.4204545454545455E-3</v>
      </c>
      <c r="AAD8" s="106">
        <f>AAE8*AAD19</f>
        <v>0</v>
      </c>
      <c r="AAE8" s="105">
        <v>0</v>
      </c>
      <c r="AAF8" s="106">
        <v>0</v>
      </c>
      <c r="AAG8" s="105" t="e">
        <f>AAF8/AAF19</f>
        <v>#DIV/0!</v>
      </c>
      <c r="AAH8" s="106">
        <v>0</v>
      </c>
      <c r="AAI8" s="105" t="e">
        <f>AAH8/AAH17</f>
        <v>#DIV/0!</v>
      </c>
      <c r="AAJ8" s="106">
        <v>0</v>
      </c>
      <c r="AAK8" s="105" t="e">
        <f>AAJ8/AAJ19</f>
        <v>#DIV/0!</v>
      </c>
      <c r="AAL8" s="106">
        <v>0</v>
      </c>
      <c r="AAM8" s="107">
        <f>AAL8/AAL19</f>
        <v>0</v>
      </c>
      <c r="AAN8" s="106">
        <f>AAO8*AAN19</f>
        <v>0</v>
      </c>
      <c r="AAO8" s="105">
        <v>0</v>
      </c>
      <c r="AAP8" s="106">
        <v>0</v>
      </c>
      <c r="AAQ8" s="105">
        <f>AAP8/AAP19</f>
        <v>0</v>
      </c>
      <c r="AAR8" s="106">
        <v>0</v>
      </c>
      <c r="AAS8" s="105">
        <f>AAR8/AAR19</f>
        <v>0</v>
      </c>
      <c r="AAT8" s="106">
        <v>0</v>
      </c>
      <c r="AAU8" s="105">
        <f>AAT8/AAT19</f>
        <v>0</v>
      </c>
      <c r="AAV8" s="106">
        <f>AAW8*AAV19</f>
        <v>0</v>
      </c>
      <c r="AAW8" s="105">
        <v>0</v>
      </c>
      <c r="AAX8" s="106">
        <f t="shared" si="32"/>
        <v>0</v>
      </c>
      <c r="AAY8" s="105">
        <f>AAX8/AAX19</f>
        <v>0</v>
      </c>
      <c r="AAZ8" s="106">
        <f>ABA8*AAZ19</f>
        <v>0</v>
      </c>
      <c r="ABA8" s="105">
        <v>0</v>
      </c>
      <c r="ABB8" s="106">
        <v>0</v>
      </c>
      <c r="ABC8" s="105" t="e">
        <f>ABB8/ABB19</f>
        <v>#DIV/0!</v>
      </c>
      <c r="ABD8" s="106">
        <v>0</v>
      </c>
      <c r="ABE8" s="105" t="e">
        <f>ABD8/ABD17</f>
        <v>#DIV/0!</v>
      </c>
      <c r="ABF8" s="106">
        <v>0</v>
      </c>
      <c r="ABG8" s="105" t="e">
        <f>ABF8/ABF19</f>
        <v>#DIV/0!</v>
      </c>
      <c r="ABH8" s="106">
        <v>0</v>
      </c>
      <c r="ABI8" s="107">
        <f>ABH8/ABH19</f>
        <v>0</v>
      </c>
      <c r="ABJ8" s="106">
        <f>ABK8*ABJ19</f>
        <v>0</v>
      </c>
      <c r="ABK8" s="105">
        <v>0</v>
      </c>
      <c r="ABL8" s="106">
        <v>0</v>
      </c>
      <c r="ABM8" s="105">
        <f>ABL8/ABL19</f>
        <v>0</v>
      </c>
      <c r="ABN8" s="106">
        <v>0</v>
      </c>
      <c r="ABO8" s="105">
        <f>ABN8/ABN19</f>
        <v>0</v>
      </c>
      <c r="ABP8" s="106">
        <v>0</v>
      </c>
      <c r="ABQ8" s="105" t="e">
        <f>ABP8/ABP19</f>
        <v>#DIV/0!</v>
      </c>
      <c r="ABR8" s="106">
        <f>ABS8*ABR19</f>
        <v>0</v>
      </c>
      <c r="ABS8" s="105">
        <v>0</v>
      </c>
      <c r="ABT8" s="106">
        <f t="shared" si="33"/>
        <v>0</v>
      </c>
      <c r="ABU8" s="105">
        <f>ABT8/ABT19</f>
        <v>0</v>
      </c>
      <c r="ABV8" s="106">
        <f>ABW8*ABV19</f>
        <v>0</v>
      </c>
      <c r="ABW8" s="105">
        <v>0</v>
      </c>
      <c r="ABX8" s="106">
        <v>0</v>
      </c>
      <c r="ABY8" s="105" t="e">
        <f>ABX8/ABX19</f>
        <v>#DIV/0!</v>
      </c>
      <c r="ABZ8" s="106">
        <v>0</v>
      </c>
      <c r="ACA8" s="105" t="e">
        <f>ABZ8/ABZ17</f>
        <v>#DIV/0!</v>
      </c>
      <c r="ACB8" s="106">
        <v>0</v>
      </c>
      <c r="ACC8" s="105">
        <f>ACB8/ACB19</f>
        <v>0</v>
      </c>
      <c r="ACD8" s="106">
        <v>0</v>
      </c>
      <c r="ACE8" s="107">
        <f>ACD8/ACD19</f>
        <v>0</v>
      </c>
      <c r="ACF8" s="106">
        <f>ACG8*ACF19</f>
        <v>0</v>
      </c>
      <c r="ACG8" s="105">
        <v>0</v>
      </c>
      <c r="ACH8" s="106">
        <v>0</v>
      </c>
      <c r="ACI8" s="105">
        <f>ACH8/ACH19</f>
        <v>0</v>
      </c>
      <c r="ACJ8" s="106">
        <v>0</v>
      </c>
      <c r="ACK8" s="105">
        <f>ACJ8/ACJ19</f>
        <v>0</v>
      </c>
      <c r="ACL8" s="106">
        <v>0</v>
      </c>
      <c r="ACM8" s="105">
        <f>ACL8/ACL19</f>
        <v>0</v>
      </c>
      <c r="ACN8" s="106">
        <f>ACO8*ACN19</f>
        <v>0</v>
      </c>
      <c r="ACO8" s="105">
        <v>0</v>
      </c>
      <c r="ACP8" s="106">
        <f t="shared" si="34"/>
        <v>0</v>
      </c>
      <c r="ACQ8" s="105">
        <f>ACP8/ACP19</f>
        <v>0</v>
      </c>
      <c r="ACR8" s="106">
        <f>ACS8*ACR19</f>
        <v>0</v>
      </c>
      <c r="ACS8" s="105">
        <v>0</v>
      </c>
      <c r="ACT8" s="106">
        <v>0</v>
      </c>
      <c r="ACU8" s="105" t="e">
        <f>ACT8/ACT19</f>
        <v>#DIV/0!</v>
      </c>
      <c r="ACV8" s="106">
        <v>0</v>
      </c>
      <c r="ACW8" s="105" t="e">
        <f>ACV8/ACV17</f>
        <v>#DIV/0!</v>
      </c>
      <c r="ACX8" s="106">
        <v>0</v>
      </c>
      <c r="ACY8" s="105">
        <f>ACX8/ACX19</f>
        <v>0</v>
      </c>
      <c r="ACZ8" s="106">
        <v>0</v>
      </c>
      <c r="ADA8" s="107">
        <f>ACZ8/ACZ19</f>
        <v>0</v>
      </c>
      <c r="ADB8" s="106">
        <f>ADC8*ADB19</f>
        <v>0</v>
      </c>
      <c r="ADC8" s="105">
        <v>0</v>
      </c>
      <c r="ADD8" s="106">
        <v>0</v>
      </c>
      <c r="ADE8" s="105" t="e">
        <f>ADD8/ADD19</f>
        <v>#DIV/0!</v>
      </c>
      <c r="ADF8" s="106">
        <v>0</v>
      </c>
      <c r="ADG8" s="105">
        <f>ADF8/ADF19</f>
        <v>0</v>
      </c>
      <c r="ADH8" s="106">
        <v>0</v>
      </c>
      <c r="ADI8" s="105" t="e">
        <f>ADH8/ADH19</f>
        <v>#DIV/0!</v>
      </c>
      <c r="ADJ8" s="106">
        <f>ADK8*ADJ19</f>
        <v>0</v>
      </c>
      <c r="ADK8" s="105">
        <v>0</v>
      </c>
      <c r="ADL8" s="106">
        <f t="shared" si="35"/>
        <v>0</v>
      </c>
      <c r="ADM8" s="105">
        <f>ADL8/ADL19</f>
        <v>0</v>
      </c>
      <c r="ADN8" s="106">
        <f>ADO8*ADN19</f>
        <v>0</v>
      </c>
      <c r="ADO8" s="105">
        <v>0</v>
      </c>
      <c r="ADP8" s="106">
        <v>0</v>
      </c>
      <c r="ADQ8" s="105" t="e">
        <f>ADP8/ADP19</f>
        <v>#DIV/0!</v>
      </c>
      <c r="ADR8" s="106">
        <v>0</v>
      </c>
      <c r="ADS8" s="105" t="e">
        <f>ADR8/ADR17</f>
        <v>#DIV/0!</v>
      </c>
      <c r="ADT8" s="106">
        <v>0</v>
      </c>
      <c r="ADU8" s="105">
        <f>ADT8/ADT19</f>
        <v>0</v>
      </c>
      <c r="ADV8" s="106">
        <v>0</v>
      </c>
      <c r="ADW8" s="107">
        <f>ADV8/ADV19</f>
        <v>0</v>
      </c>
      <c r="ADX8" s="106">
        <f>ADY8*ADX19</f>
        <v>0</v>
      </c>
      <c r="ADY8" s="105">
        <v>0</v>
      </c>
      <c r="ADZ8" s="106">
        <v>0</v>
      </c>
      <c r="AEA8" s="105" t="e">
        <f>ADZ8/ADZ19</f>
        <v>#DIV/0!</v>
      </c>
      <c r="AEB8" s="106">
        <v>0</v>
      </c>
      <c r="AEC8" s="105">
        <f>AEB8/AEB19</f>
        <v>0</v>
      </c>
      <c r="AED8" s="106">
        <v>0</v>
      </c>
      <c r="AEE8" s="105">
        <f>AED8/AED19</f>
        <v>0</v>
      </c>
      <c r="AEF8" s="106">
        <f>AEG8*AEF19</f>
        <v>0</v>
      </c>
      <c r="AEG8" s="105">
        <v>0</v>
      </c>
      <c r="AEH8" s="106">
        <f t="shared" si="36"/>
        <v>0</v>
      </c>
      <c r="AEI8" s="105">
        <f>AEH8/AEH19</f>
        <v>0</v>
      </c>
      <c r="AEJ8" s="106">
        <f>AEK8*AEJ19</f>
        <v>0</v>
      </c>
      <c r="AEK8" s="105">
        <v>0</v>
      </c>
      <c r="AEL8" s="106">
        <v>0</v>
      </c>
      <c r="AEM8" s="105">
        <f>AEL8/AEL19</f>
        <v>0</v>
      </c>
      <c r="AEN8" s="106">
        <v>0</v>
      </c>
      <c r="AEO8" s="105" t="e">
        <f>AEN8/AEN17</f>
        <v>#DIV/0!</v>
      </c>
      <c r="AEP8" s="106">
        <v>0</v>
      </c>
      <c r="AEQ8" s="105" t="e">
        <f>AEP8/AEP19</f>
        <v>#DIV/0!</v>
      </c>
      <c r="AER8" s="106">
        <v>0</v>
      </c>
      <c r="AES8" s="107" t="e">
        <f>AER8/AER19</f>
        <v>#DIV/0!</v>
      </c>
      <c r="AET8" s="106">
        <f>AEU8*AET19</f>
        <v>0</v>
      </c>
      <c r="AEU8" s="105">
        <v>0</v>
      </c>
      <c r="AEV8" s="106">
        <v>0</v>
      </c>
      <c r="AEW8" s="105">
        <f>AEV8/AEV19</f>
        <v>0</v>
      </c>
      <c r="AEX8" s="106">
        <v>0</v>
      </c>
      <c r="AEY8" s="105">
        <f>AEX8/AEX19</f>
        <v>0</v>
      </c>
      <c r="AEZ8" s="106">
        <v>0</v>
      </c>
      <c r="AFA8" s="105">
        <f>AEZ8/AEZ19</f>
        <v>0</v>
      </c>
      <c r="AFB8" s="106">
        <f>AFC8*AFB19</f>
        <v>0</v>
      </c>
      <c r="AFC8" s="105">
        <v>0</v>
      </c>
      <c r="AFD8" s="106">
        <f t="shared" si="37"/>
        <v>0</v>
      </c>
      <c r="AFE8" s="105">
        <f>AFD8/AFD19</f>
        <v>0</v>
      </c>
      <c r="AFF8" s="106">
        <f>AFG8*AFF19</f>
        <v>0</v>
      </c>
      <c r="AFG8" s="105">
        <v>0</v>
      </c>
      <c r="AFH8" s="106">
        <v>0</v>
      </c>
      <c r="AFI8" s="105" t="e">
        <f>AFH8/AFH19</f>
        <v>#DIV/0!</v>
      </c>
      <c r="AFJ8" s="106">
        <v>0</v>
      </c>
      <c r="AFK8" s="105" t="e">
        <f>AFJ8/AFJ17</f>
        <v>#DIV/0!</v>
      </c>
      <c r="AFL8" s="106">
        <v>0</v>
      </c>
      <c r="AFM8" s="105" t="e">
        <f>AFL8/AFL19</f>
        <v>#DIV/0!</v>
      </c>
      <c r="AFN8" s="106">
        <v>0</v>
      </c>
      <c r="AFO8" s="107" t="e">
        <f>AFN8/AFN19</f>
        <v>#DIV/0!</v>
      </c>
      <c r="AFP8" s="106">
        <f>AFQ8*AFP19</f>
        <v>0</v>
      </c>
      <c r="AFQ8" s="105">
        <v>0</v>
      </c>
      <c r="AFR8" s="106">
        <v>0</v>
      </c>
      <c r="AFS8" s="105" t="e">
        <f>AFR8/AFR19</f>
        <v>#DIV/0!</v>
      </c>
      <c r="AFT8" s="106">
        <v>0</v>
      </c>
      <c r="AFU8" s="105">
        <f>AFT8/AFT19</f>
        <v>0</v>
      </c>
      <c r="AFV8" s="106">
        <v>0</v>
      </c>
      <c r="AFW8" s="105" t="e">
        <f>AFV8/AFV19</f>
        <v>#DIV/0!</v>
      </c>
      <c r="AFX8" s="106">
        <f>AFY8*AFX19</f>
        <v>0</v>
      </c>
      <c r="AFY8" s="105">
        <v>0</v>
      </c>
      <c r="AFZ8" s="106">
        <f t="shared" si="38"/>
        <v>0</v>
      </c>
      <c r="AGA8" s="105">
        <f>AFZ8/AFZ19</f>
        <v>0</v>
      </c>
    </row>
    <row r="9" spans="1:859">
      <c r="A9" t="s">
        <v>201</v>
      </c>
      <c r="B9" s="105"/>
      <c r="C9" s="105">
        <f>B9/B19</f>
        <v>0</v>
      </c>
      <c r="D9" s="105"/>
      <c r="E9" s="105">
        <f>D9/D19</f>
        <v>0</v>
      </c>
      <c r="F9" s="105"/>
      <c r="G9" s="105">
        <f>F9/F19</f>
        <v>0</v>
      </c>
      <c r="H9" s="105"/>
      <c r="I9" s="105">
        <f>H9/H19</f>
        <v>0</v>
      </c>
      <c r="J9" s="105"/>
      <c r="K9" s="105">
        <f>J9/J19</f>
        <v>0</v>
      </c>
      <c r="L9" s="105"/>
      <c r="M9" s="105">
        <f>L9/L19</f>
        <v>0</v>
      </c>
      <c r="N9" s="105"/>
      <c r="O9" s="105">
        <f>N9/N19</f>
        <v>0</v>
      </c>
      <c r="P9" s="105"/>
      <c r="Q9" s="105">
        <f>P9/P19</f>
        <v>0</v>
      </c>
      <c r="R9" s="105"/>
      <c r="S9" s="105">
        <f>R9/R19</f>
        <v>0</v>
      </c>
      <c r="T9" s="105"/>
      <c r="U9" s="105">
        <f>T9/T19</f>
        <v>0</v>
      </c>
      <c r="V9" s="105">
        <f t="shared" si="0"/>
        <v>0</v>
      </c>
      <c r="W9" s="105">
        <f>V9/V19</f>
        <v>0</v>
      </c>
      <c r="X9" s="105"/>
      <c r="Y9" s="105">
        <f>X9/X19</f>
        <v>0</v>
      </c>
      <c r="Z9" s="105"/>
      <c r="AA9" s="105">
        <f>Z9/Z19</f>
        <v>0</v>
      </c>
      <c r="AB9" s="105"/>
      <c r="AC9" s="105">
        <f>AB9/AB19</f>
        <v>0</v>
      </c>
      <c r="AD9" s="105"/>
      <c r="AE9" s="105">
        <f>AD9/AD19</f>
        <v>0</v>
      </c>
      <c r="AF9" s="105"/>
      <c r="AG9" s="105">
        <f>AF9/AF19</f>
        <v>0</v>
      </c>
      <c r="AH9" s="105"/>
      <c r="AI9" s="105">
        <f>AH9/AH19</f>
        <v>0</v>
      </c>
      <c r="AJ9" s="105"/>
      <c r="AK9" s="105">
        <f>AJ9/AJ19</f>
        <v>0</v>
      </c>
      <c r="AL9" s="105"/>
      <c r="AM9" s="105">
        <f>AL9/AL19</f>
        <v>0</v>
      </c>
      <c r="AN9" s="105"/>
      <c r="AO9" s="105">
        <f>AN9/AN19</f>
        <v>0</v>
      </c>
      <c r="AP9" s="105"/>
      <c r="AQ9" s="105">
        <f>AP9/AP19</f>
        <v>0</v>
      </c>
      <c r="AR9" s="105">
        <f t="shared" si="1"/>
        <v>0</v>
      </c>
      <c r="AS9" s="105">
        <f>AR9/AR19</f>
        <v>0</v>
      </c>
      <c r="AT9" s="105"/>
      <c r="AU9" s="105">
        <f>AT9/AT19</f>
        <v>0</v>
      </c>
      <c r="AV9" s="105"/>
      <c r="AW9" s="105">
        <f>AV9/AV19</f>
        <v>0</v>
      </c>
      <c r="AX9" s="105"/>
      <c r="AY9" s="105">
        <f>AX9/AX19</f>
        <v>0</v>
      </c>
      <c r="AZ9" s="105"/>
      <c r="BA9" s="105">
        <f>AZ9/AZ19</f>
        <v>0</v>
      </c>
      <c r="BB9" s="105"/>
      <c r="BC9" s="105">
        <f>BB9/BB19</f>
        <v>0</v>
      </c>
      <c r="BD9" s="105"/>
      <c r="BE9" s="105">
        <f>BD9/BD19</f>
        <v>0</v>
      </c>
      <c r="BF9" s="105"/>
      <c r="BG9" s="105">
        <f>BF9/BF19</f>
        <v>0</v>
      </c>
      <c r="BH9" s="105"/>
      <c r="BI9" s="105">
        <f>BH9/BH19</f>
        <v>0</v>
      </c>
      <c r="BJ9" s="105"/>
      <c r="BK9" s="105">
        <f>BJ9/BJ19</f>
        <v>0</v>
      </c>
      <c r="BL9" s="105"/>
      <c r="BM9" s="105">
        <f>BL9/BL19</f>
        <v>0</v>
      </c>
      <c r="BN9" s="105">
        <f t="shared" si="2"/>
        <v>0</v>
      </c>
      <c r="BO9" s="105">
        <f>BN9/BN19</f>
        <v>0</v>
      </c>
      <c r="BP9" s="105"/>
      <c r="BQ9" s="105">
        <f>BP9/BP19</f>
        <v>0</v>
      </c>
      <c r="BR9" s="105"/>
      <c r="BS9" s="105">
        <f>BR9/BR19</f>
        <v>0</v>
      </c>
      <c r="BT9" s="105"/>
      <c r="BU9" s="105">
        <f>BT9/BT19</f>
        <v>0</v>
      </c>
      <c r="BV9" s="105"/>
      <c r="BW9" s="105">
        <f>BV9/BV19</f>
        <v>0</v>
      </c>
      <c r="BX9" s="105"/>
      <c r="BY9" s="105">
        <f>BX9/BX19</f>
        <v>0</v>
      </c>
      <c r="BZ9" s="105"/>
      <c r="CA9" s="105" t="e">
        <f>BZ9/BZ19</f>
        <v>#DIV/0!</v>
      </c>
      <c r="CB9" s="105"/>
      <c r="CC9" s="105">
        <f>CB9/CB19</f>
        <v>0</v>
      </c>
      <c r="CD9" s="105"/>
      <c r="CE9" s="105">
        <f>CD9/CD19</f>
        <v>0</v>
      </c>
      <c r="CF9" s="105"/>
      <c r="CG9" s="105">
        <f>CF9/CF19</f>
        <v>0</v>
      </c>
      <c r="CH9" s="105"/>
      <c r="CI9" s="105">
        <f>CH9/CH19</f>
        <v>0</v>
      </c>
      <c r="CJ9" s="105">
        <f t="shared" si="3"/>
        <v>0</v>
      </c>
      <c r="CK9" s="105">
        <f>CJ9/CJ19</f>
        <v>0</v>
      </c>
      <c r="CL9" s="105"/>
      <c r="CM9" s="105">
        <f>CL9/CL19</f>
        <v>0</v>
      </c>
      <c r="CN9" s="105"/>
      <c r="CO9" s="105">
        <f>CN9/CN19</f>
        <v>0</v>
      </c>
      <c r="CP9" s="105"/>
      <c r="CQ9" s="105">
        <f>CP9/CP19</f>
        <v>0</v>
      </c>
      <c r="CR9" s="105"/>
      <c r="CS9" s="105">
        <f>CR9/CR19</f>
        <v>0</v>
      </c>
      <c r="CT9" s="105"/>
      <c r="CU9" s="105">
        <f>CT9/CT19</f>
        <v>0</v>
      </c>
      <c r="CV9" s="105"/>
      <c r="CW9" s="105" t="e">
        <f>CV9/CV19</f>
        <v>#DIV/0!</v>
      </c>
      <c r="CX9" s="105"/>
      <c r="CY9" s="105">
        <f>CX9/CX19</f>
        <v>0</v>
      </c>
      <c r="CZ9" s="105"/>
      <c r="DA9" s="105">
        <f>CZ9/CZ19</f>
        <v>0</v>
      </c>
      <c r="DB9" s="105"/>
      <c r="DC9" s="105">
        <f>DB9/DB19</f>
        <v>0</v>
      </c>
      <c r="DD9" s="105"/>
      <c r="DE9" s="105">
        <f>DD9/DD19</f>
        <v>0</v>
      </c>
      <c r="DF9" s="105">
        <f t="shared" si="4"/>
        <v>0</v>
      </c>
      <c r="DG9" s="105">
        <f>DF9/DF19</f>
        <v>0</v>
      </c>
      <c r="DH9" s="105"/>
      <c r="DI9" s="105">
        <f>DH9/DH19</f>
        <v>0</v>
      </c>
      <c r="DJ9" s="105"/>
      <c r="DK9" s="105">
        <f>DJ9/DJ19</f>
        <v>0</v>
      </c>
      <c r="DL9" s="105"/>
      <c r="DM9" s="105">
        <f>DL9/DL19</f>
        <v>0</v>
      </c>
      <c r="DN9" s="105"/>
      <c r="DO9" s="105">
        <f>DN9/DN19</f>
        <v>0</v>
      </c>
      <c r="DP9" s="105"/>
      <c r="DQ9" s="105">
        <f>DP9/DP19</f>
        <v>0</v>
      </c>
      <c r="DR9" s="105"/>
      <c r="DS9" s="105" t="e">
        <f>DR9/DR19</f>
        <v>#DIV/0!</v>
      </c>
      <c r="DT9" s="105"/>
      <c r="DU9" s="105">
        <f>DT9/DT19</f>
        <v>0</v>
      </c>
      <c r="DV9" s="105"/>
      <c r="DW9" s="105">
        <f>DV9/DV19</f>
        <v>0</v>
      </c>
      <c r="DX9" s="105"/>
      <c r="DY9" s="105">
        <f>DX9/DX19</f>
        <v>0</v>
      </c>
      <c r="DZ9" s="105"/>
      <c r="EA9" s="105">
        <f>DZ9/DZ19</f>
        <v>0</v>
      </c>
      <c r="EB9" s="105">
        <f t="shared" si="5"/>
        <v>0</v>
      </c>
      <c r="EC9" s="105">
        <f>EB9/EB19</f>
        <v>0</v>
      </c>
      <c r="ED9" s="105"/>
      <c r="EE9" s="105">
        <f>ED9/ED19</f>
        <v>0</v>
      </c>
      <c r="EF9" s="105"/>
      <c r="EG9" s="105">
        <f>EF9/EF19</f>
        <v>0</v>
      </c>
      <c r="EH9" s="105"/>
      <c r="EI9" s="105">
        <f>EH9/EH19</f>
        <v>0</v>
      </c>
      <c r="EJ9" s="105"/>
      <c r="EK9" s="105">
        <f>EJ9/EJ19</f>
        <v>0</v>
      </c>
      <c r="EL9" s="105"/>
      <c r="EM9" s="105">
        <f>EL9/EL19</f>
        <v>0</v>
      </c>
      <c r="EN9" s="105"/>
      <c r="EO9" s="105">
        <f>EN9/EN19</f>
        <v>0</v>
      </c>
      <c r="EP9" s="105"/>
      <c r="EQ9" s="105">
        <f>EP9/EP19</f>
        <v>0</v>
      </c>
      <c r="ER9" s="105"/>
      <c r="ES9" s="105">
        <f>ER9/ER19</f>
        <v>0</v>
      </c>
      <c r="ET9" s="105"/>
      <c r="EU9" s="105">
        <f>ET9/ET19</f>
        <v>0</v>
      </c>
      <c r="EV9" s="105"/>
      <c r="EW9" s="105">
        <f>EV9/EV19</f>
        <v>0</v>
      </c>
      <c r="EX9" s="105">
        <f t="shared" si="6"/>
        <v>0</v>
      </c>
      <c r="EY9" s="105">
        <f>EX9/EX19</f>
        <v>0</v>
      </c>
      <c r="EZ9" s="105"/>
      <c r="FA9" s="105">
        <f>EZ9/EZ19</f>
        <v>0</v>
      </c>
      <c r="FB9" s="105"/>
      <c r="FC9" s="105">
        <f>FB9/FB19</f>
        <v>0</v>
      </c>
      <c r="FD9" s="105"/>
      <c r="FE9" s="105">
        <f>FD9/FD19</f>
        <v>0</v>
      </c>
      <c r="FF9" s="105"/>
      <c r="FG9" s="105">
        <f>FF9/FF19</f>
        <v>0</v>
      </c>
      <c r="FH9" s="105"/>
      <c r="FI9" s="105">
        <f>FH9/FH19</f>
        <v>0</v>
      </c>
      <c r="FJ9" s="105"/>
      <c r="FK9" s="105" t="e">
        <f>FJ9/FJ19</f>
        <v>#DIV/0!</v>
      </c>
      <c r="FL9" s="105"/>
      <c r="FM9" s="105">
        <f>FL9/FL19</f>
        <v>0</v>
      </c>
      <c r="FN9" s="105"/>
      <c r="FO9" s="105">
        <f>FN9/FN19</f>
        <v>0</v>
      </c>
      <c r="FP9" s="105"/>
      <c r="FQ9" s="105">
        <f>FP9/FP19</f>
        <v>0</v>
      </c>
      <c r="FR9" s="105"/>
      <c r="FS9" s="105">
        <f>FR9/FR19</f>
        <v>0</v>
      </c>
      <c r="FT9" s="105">
        <f t="shared" si="7"/>
        <v>0</v>
      </c>
      <c r="FU9" s="105">
        <f>FT9/FT19</f>
        <v>0</v>
      </c>
      <c r="FV9" s="105"/>
      <c r="FW9" s="105">
        <f>FV9/FV19</f>
        <v>0</v>
      </c>
      <c r="FX9" s="105"/>
      <c r="FY9" s="105">
        <f>FX9/FX19</f>
        <v>0</v>
      </c>
      <c r="FZ9" s="105"/>
      <c r="GA9" s="105">
        <f>FZ9/FZ19</f>
        <v>0</v>
      </c>
      <c r="GB9" s="105"/>
      <c r="GC9" s="105">
        <f>GB9/GB19</f>
        <v>0</v>
      </c>
      <c r="GD9" s="105"/>
      <c r="GE9" s="105">
        <f>GD9/GD19</f>
        <v>0</v>
      </c>
      <c r="GF9" s="105"/>
      <c r="GG9" s="105">
        <f>GF9/GF19</f>
        <v>0</v>
      </c>
      <c r="GH9" s="105"/>
      <c r="GI9" s="105">
        <f>GH9/GH19</f>
        <v>0</v>
      </c>
      <c r="GJ9" s="105"/>
      <c r="GK9" s="105">
        <f>GJ9/GJ19</f>
        <v>0</v>
      </c>
      <c r="GL9" s="105"/>
      <c r="GM9" s="105">
        <f>GL9/GL19</f>
        <v>0</v>
      </c>
      <c r="GN9" s="105"/>
      <c r="GO9" s="105">
        <f>GN9/GN19</f>
        <v>0</v>
      </c>
      <c r="GP9" s="105">
        <f t="shared" si="8"/>
        <v>0</v>
      </c>
      <c r="GQ9" s="105">
        <f>GP9/GP19</f>
        <v>0</v>
      </c>
      <c r="GR9" s="105"/>
      <c r="GS9" s="105">
        <f>GR9/GR19</f>
        <v>0</v>
      </c>
      <c r="GT9" s="105"/>
      <c r="GU9" s="105">
        <f>GT9/GT19</f>
        <v>0</v>
      </c>
      <c r="GV9" s="105"/>
      <c r="GW9" s="105">
        <f>GV9/GV19</f>
        <v>0</v>
      </c>
      <c r="GX9" s="105"/>
      <c r="GY9" s="105">
        <f>GX9/GX19</f>
        <v>0</v>
      </c>
      <c r="GZ9" s="105"/>
      <c r="HA9" s="105">
        <f>GZ9/GZ19</f>
        <v>0</v>
      </c>
      <c r="HB9" s="105"/>
      <c r="HC9" s="105">
        <f>HB9/HB19</f>
        <v>0</v>
      </c>
      <c r="HD9" s="105"/>
      <c r="HE9" s="105">
        <f>HD9/HD19</f>
        <v>0</v>
      </c>
      <c r="HF9" s="105"/>
      <c r="HG9" s="105">
        <f>HF9/HF19</f>
        <v>0</v>
      </c>
      <c r="HH9" s="105"/>
      <c r="HI9" s="105">
        <f>HH9/HH19</f>
        <v>0</v>
      </c>
      <c r="HJ9" s="105"/>
      <c r="HK9" s="105">
        <f>HJ9/HJ19</f>
        <v>0</v>
      </c>
      <c r="HL9" s="105">
        <f t="shared" si="9"/>
        <v>0</v>
      </c>
      <c r="HM9" s="105">
        <f>HL9/HL19</f>
        <v>0</v>
      </c>
      <c r="HN9" s="105"/>
      <c r="HO9" s="105">
        <f>HN9/HN19</f>
        <v>0</v>
      </c>
      <c r="HP9" s="105"/>
      <c r="HQ9" s="105">
        <f>HP9/HP19</f>
        <v>0</v>
      </c>
      <c r="HR9" s="105"/>
      <c r="HS9" s="105">
        <f>HR9/HR19</f>
        <v>0</v>
      </c>
      <c r="HT9" s="105"/>
      <c r="HU9" s="105">
        <f>HT9/HT19</f>
        <v>0</v>
      </c>
      <c r="HV9" s="105"/>
      <c r="HW9" s="105">
        <f>HV9/HV19</f>
        <v>0</v>
      </c>
      <c r="HX9" s="105"/>
      <c r="HY9" s="105" t="e">
        <f>HX9/HX19</f>
        <v>#DIV/0!</v>
      </c>
      <c r="HZ9" s="105"/>
      <c r="IA9" s="105">
        <f>HZ9/HZ19</f>
        <v>0</v>
      </c>
      <c r="IB9" s="105"/>
      <c r="IC9" s="105">
        <f>IB9/IB19</f>
        <v>0</v>
      </c>
      <c r="ID9" s="105"/>
      <c r="IE9" s="105">
        <f>ID9/ID19</f>
        <v>0</v>
      </c>
      <c r="IF9" s="105"/>
      <c r="IG9" s="105">
        <f>IF9/IF19</f>
        <v>0</v>
      </c>
      <c r="IH9" s="105">
        <f t="shared" si="10"/>
        <v>0</v>
      </c>
      <c r="II9" s="105">
        <f>IH9/IH19</f>
        <v>0</v>
      </c>
      <c r="IJ9" s="105"/>
      <c r="IK9" s="105">
        <f>IJ9/IJ19</f>
        <v>0</v>
      </c>
      <c r="IL9" s="105"/>
      <c r="IM9" s="105">
        <f>IL9/IL19</f>
        <v>0</v>
      </c>
      <c r="IN9" s="105"/>
      <c r="IO9" s="105">
        <f>IN9/IN19</f>
        <v>0</v>
      </c>
      <c r="IP9" s="105"/>
      <c r="IQ9" s="105">
        <f>IP9/IP19</f>
        <v>0</v>
      </c>
      <c r="IR9" s="105"/>
      <c r="IS9" s="105">
        <f>IR9/IR19</f>
        <v>0</v>
      </c>
      <c r="IT9" s="105"/>
      <c r="IU9" s="105">
        <f>IT9/IT19</f>
        <v>0</v>
      </c>
      <c r="IV9" s="105"/>
      <c r="IW9" s="105">
        <f>IV9/IV19</f>
        <v>0</v>
      </c>
      <c r="IX9" s="105">
        <v>4</v>
      </c>
      <c r="IY9" s="105">
        <f>IX9/IX19</f>
        <v>2.495321272613849E-3</v>
      </c>
      <c r="IZ9" s="105"/>
      <c r="JA9" s="105">
        <f>IZ9/IZ19</f>
        <v>0</v>
      </c>
      <c r="JB9" s="105"/>
      <c r="JC9" s="105">
        <f>JB9/JB19</f>
        <v>0</v>
      </c>
      <c r="JD9" s="105">
        <f t="shared" si="11"/>
        <v>4</v>
      </c>
      <c r="JE9" s="105">
        <f>JD9/JD19</f>
        <v>6.0984906235706665E-4</v>
      </c>
      <c r="JF9" s="105">
        <v>3</v>
      </c>
      <c r="JG9" s="105">
        <f>JF9/JF19</f>
        <v>7.7319587628865982E-3</v>
      </c>
      <c r="JH9" s="105"/>
      <c r="JI9" s="105">
        <f>JH9/JH19</f>
        <v>0</v>
      </c>
      <c r="JJ9" s="105">
        <v>17</v>
      </c>
      <c r="JK9" s="105">
        <f>JJ9/JJ19</f>
        <v>3.5123966942148761E-2</v>
      </c>
      <c r="JL9" s="105"/>
      <c r="JM9" s="105">
        <f>JL9/JL19</f>
        <v>0</v>
      </c>
      <c r="JN9" s="105">
        <v>25</v>
      </c>
      <c r="JO9" s="105">
        <f>JN9/JN19</f>
        <v>5.7603686635944701E-2</v>
      </c>
      <c r="JP9" s="105"/>
      <c r="JQ9" s="105">
        <f>JP9/JP19</f>
        <v>0</v>
      </c>
      <c r="JR9" s="105"/>
      <c r="JS9" s="105">
        <f>JR9/JR19</f>
        <v>0</v>
      </c>
      <c r="JT9" s="105">
        <v>25</v>
      </c>
      <c r="JU9" s="105">
        <f>JT9/JT19</f>
        <v>2.2603978300180832E-2</v>
      </c>
      <c r="JV9" s="105">
        <v>2</v>
      </c>
      <c r="JW9" s="105">
        <f>JV9/JV19</f>
        <v>4.1493775933609959E-3</v>
      </c>
      <c r="JX9" s="105"/>
      <c r="JY9" s="105">
        <f>JX9/JX19</f>
        <v>0</v>
      </c>
      <c r="JZ9" s="105">
        <f t="shared" si="12"/>
        <v>72</v>
      </c>
      <c r="KA9" s="105">
        <f>JZ9/JZ19</f>
        <v>2.3316062176165803E-2</v>
      </c>
      <c r="KB9" s="105">
        <v>35</v>
      </c>
      <c r="KC9" s="105">
        <f>KB9/KB19</f>
        <v>0.11437908496732026</v>
      </c>
      <c r="KD9" s="105"/>
      <c r="KE9" s="105">
        <f>KD9/KD19</f>
        <v>0</v>
      </c>
      <c r="KF9" s="105">
        <v>88</v>
      </c>
      <c r="KG9" s="105">
        <f>KF9/KF19</f>
        <v>0.23280423280423279</v>
      </c>
      <c r="KH9" s="105"/>
      <c r="KI9" s="105">
        <f>KH9/KH19</f>
        <v>0</v>
      </c>
      <c r="KJ9" s="105">
        <v>41</v>
      </c>
      <c r="KK9" s="105">
        <f>KJ9/KJ19</f>
        <v>0.15355805243445692</v>
      </c>
      <c r="KL9" s="105"/>
      <c r="KM9" s="105" t="e">
        <f>KL9/KL19</f>
        <v>#DIV/0!</v>
      </c>
      <c r="KN9" s="105">
        <v>8</v>
      </c>
      <c r="KO9" s="105">
        <f>KN9/KN19</f>
        <v>3.9800995024875621E-2</v>
      </c>
      <c r="KP9" s="105">
        <v>97</v>
      </c>
      <c r="KQ9" s="105">
        <f>KP9/KP19</f>
        <v>9.8078867542972695E-2</v>
      </c>
      <c r="KR9" s="105">
        <v>2</v>
      </c>
      <c r="KS9" s="105">
        <f>KR9/KR19</f>
        <v>7.4074074074074077E-3</v>
      </c>
      <c r="KT9" s="105"/>
      <c r="KU9" s="105">
        <f>KT9/KT19</f>
        <v>0</v>
      </c>
      <c r="KV9" s="105">
        <f t="shared" si="13"/>
        <v>271</v>
      </c>
      <c r="KW9" s="105">
        <f>KV9/KV19</f>
        <v>0.11152263374485596</v>
      </c>
      <c r="KX9" s="105">
        <v>53</v>
      </c>
      <c r="KY9" s="105">
        <f>KX9/KX19</f>
        <v>0.14058355437665782</v>
      </c>
      <c r="KZ9" s="105"/>
      <c r="LA9" s="105">
        <f>KZ9/KZ19</f>
        <v>0</v>
      </c>
      <c r="LB9" s="105">
        <v>339</v>
      </c>
      <c r="LC9" s="105">
        <f>LB9/LB19</f>
        <v>0.34070351758793971</v>
      </c>
      <c r="LD9" s="105">
        <v>8</v>
      </c>
      <c r="LE9" s="105">
        <f>LD9/LD19</f>
        <v>0.72727272727272729</v>
      </c>
      <c r="LF9" s="105">
        <v>157</v>
      </c>
      <c r="LG9" s="105">
        <f>LF9/LF19</f>
        <v>0.29236499068901306</v>
      </c>
      <c r="LH9" s="105"/>
      <c r="LI9" s="105" t="e">
        <f>LH9/LH19</f>
        <v>#DIV/0!</v>
      </c>
      <c r="LJ9" s="105">
        <v>43</v>
      </c>
      <c r="LK9" s="105">
        <f>LJ9/LJ19</f>
        <v>0.23243243243243245</v>
      </c>
      <c r="LL9" s="105"/>
      <c r="LM9" s="105">
        <f>LL9/LL19</f>
        <v>0</v>
      </c>
      <c r="LN9" s="105">
        <v>34</v>
      </c>
      <c r="LO9" s="105">
        <f>LN9/LN19</f>
        <v>0.11724137931034483</v>
      </c>
      <c r="LP9" s="105">
        <v>9</v>
      </c>
      <c r="LQ9" s="105">
        <f>LP9/LP19</f>
        <v>0.13846153846153847</v>
      </c>
      <c r="LR9" s="105">
        <f t="shared" si="14"/>
        <v>643</v>
      </c>
      <c r="LS9" s="105">
        <f>LR9/LR19</f>
        <v>0.20081199250468457</v>
      </c>
      <c r="LT9" s="105">
        <v>15</v>
      </c>
      <c r="LU9" s="105">
        <f>LT9/LT19</f>
        <v>0.1079136690647482</v>
      </c>
      <c r="LV9" s="105">
        <v>1</v>
      </c>
      <c r="LW9" s="105">
        <f>LV9/LV19</f>
        <v>0.16666666666666666</v>
      </c>
      <c r="LX9" s="106">
        <f>LY9*LX19</f>
        <v>438.04349999999999</v>
      </c>
      <c r="LY9" s="105">
        <v>0.27989999999999998</v>
      </c>
      <c r="LZ9" s="105">
        <v>1</v>
      </c>
      <c r="MA9" s="105">
        <f>LZ9/LZ19</f>
        <v>0.25</v>
      </c>
      <c r="MB9" s="105">
        <v>294</v>
      </c>
      <c r="MC9" s="105">
        <f>MB9/MB19</f>
        <v>0.27425373134328357</v>
      </c>
      <c r="MD9" s="105">
        <v>3</v>
      </c>
      <c r="ME9" s="105">
        <f>MD9/MD19</f>
        <v>0.23076923076923078</v>
      </c>
      <c r="MF9" s="105">
        <v>184</v>
      </c>
      <c r="MG9" s="105">
        <f>MF9/MF19</f>
        <v>0.40707964601769914</v>
      </c>
      <c r="MH9" s="105">
        <v>234</v>
      </c>
      <c r="MI9" s="105">
        <f>MH9/MH19</f>
        <v>0.1344055140723722</v>
      </c>
      <c r="MJ9" s="105">
        <v>141</v>
      </c>
      <c r="MK9" s="105">
        <f>MJ9/MJ19</f>
        <v>0.21203007518796993</v>
      </c>
      <c r="ML9" s="105">
        <v>64</v>
      </c>
      <c r="MM9" s="105">
        <f>ML9/ML19</f>
        <v>0.13704496788008566</v>
      </c>
      <c r="MN9" s="105">
        <f t="shared" si="15"/>
        <v>1375.0435</v>
      </c>
      <c r="MO9" s="105">
        <f>MN9/MN19</f>
        <v>0.22507715605431439</v>
      </c>
      <c r="MP9" s="105">
        <v>49</v>
      </c>
      <c r="MQ9" s="105">
        <f>MP9/MP19</f>
        <v>0.21304347826086956</v>
      </c>
      <c r="MR9" s="105">
        <v>9</v>
      </c>
      <c r="MS9" s="105">
        <f>MR9/MR19</f>
        <v>0.13043478260869565</v>
      </c>
      <c r="MT9" s="106">
        <f>MU9*MT19</f>
        <v>339.97289999999998</v>
      </c>
      <c r="MU9" s="105">
        <v>0.2487</v>
      </c>
      <c r="MV9" s="105">
        <v>8</v>
      </c>
      <c r="MW9" s="105">
        <f>MV9/MV19</f>
        <v>0.23529411764705882</v>
      </c>
      <c r="MX9" s="105">
        <v>238</v>
      </c>
      <c r="MY9" s="105">
        <f>MX9/MX19</f>
        <v>0.18098859315589352</v>
      </c>
      <c r="MZ9" s="105"/>
      <c r="NA9" s="105">
        <f>MZ9/MZ19</f>
        <v>0</v>
      </c>
      <c r="NB9" s="105">
        <v>114</v>
      </c>
      <c r="NC9" s="105">
        <f>NB9/NB19</f>
        <v>0.44705882352941179</v>
      </c>
      <c r="ND9" s="105">
        <v>247</v>
      </c>
      <c r="NE9" s="105">
        <f>ND9/ND19</f>
        <v>0.13243967828418229</v>
      </c>
      <c r="NF9" s="105">
        <v>223</v>
      </c>
      <c r="NG9" s="105">
        <f>NF9/NF19</f>
        <v>0.21097445600756859</v>
      </c>
      <c r="NH9" s="105">
        <v>40</v>
      </c>
      <c r="NI9" s="105">
        <f>NH9/NH19</f>
        <v>0.2</v>
      </c>
      <c r="NJ9" s="105">
        <f t="shared" si="16"/>
        <v>1267.9729</v>
      </c>
      <c r="NK9" s="105">
        <f>NJ9/NJ19</f>
        <v>0.19862068146645845</v>
      </c>
      <c r="NL9" s="105">
        <v>39</v>
      </c>
      <c r="NM9" s="105">
        <f>NL9/NL19</f>
        <v>0.26712328767123289</v>
      </c>
      <c r="NN9" s="105">
        <v>2</v>
      </c>
      <c r="NO9" s="105">
        <f>NN9/NN19</f>
        <v>4.3478260869565216E-2</v>
      </c>
      <c r="NP9" s="106">
        <f>NQ9*NP19</f>
        <v>16.002199999999998</v>
      </c>
      <c r="NQ9" s="105">
        <v>0.17979999999999999</v>
      </c>
      <c r="NR9" s="106">
        <f>NS9*NR19</f>
        <v>15.002999999999998</v>
      </c>
      <c r="NS9" s="105">
        <v>0.16669999999999999</v>
      </c>
      <c r="NT9" s="105">
        <v>46</v>
      </c>
      <c r="NU9" s="105">
        <f>NT9/NT19</f>
        <v>0.10978520286396182</v>
      </c>
      <c r="NV9" s="105"/>
      <c r="NW9" s="105">
        <f>NV9/NV19</f>
        <v>0</v>
      </c>
      <c r="NX9" s="105">
        <v>1</v>
      </c>
      <c r="NY9" s="105">
        <f>NX9/NX19</f>
        <v>5.5555555555555552E-2</v>
      </c>
      <c r="NZ9" s="105">
        <v>152</v>
      </c>
      <c r="OA9" s="105">
        <f>NZ9/NZ19</f>
        <v>0.12317666126418152</v>
      </c>
      <c r="OB9" s="105">
        <v>79</v>
      </c>
      <c r="OC9" s="105">
        <f>OB9/OB19</f>
        <v>0.16155419222903886</v>
      </c>
      <c r="OD9" s="105">
        <v>15</v>
      </c>
      <c r="OE9" s="105">
        <f>OD9/OD19</f>
        <v>0.24193548387096775</v>
      </c>
      <c r="OF9" s="105">
        <f t="shared" si="17"/>
        <v>365.0052</v>
      </c>
      <c r="OG9" s="105">
        <f>OF9/OF19</f>
        <v>0.140764627964967</v>
      </c>
      <c r="OH9" s="105">
        <v>5</v>
      </c>
      <c r="OI9" s="105">
        <f>OH9/OH19</f>
        <v>5.9523809523809521E-2</v>
      </c>
      <c r="OJ9" s="105"/>
      <c r="OK9" s="105" t="e">
        <f>OJ9/OJ19</f>
        <v>#DIV/0!</v>
      </c>
      <c r="OL9" s="106">
        <f>OM9*OL19</f>
        <v>1.9980000000000002</v>
      </c>
      <c r="OM9" s="105">
        <v>0.33300000000000002</v>
      </c>
      <c r="ON9" s="106">
        <f>OO9*ON19</f>
        <v>8.0027000000000008</v>
      </c>
      <c r="OO9" s="105">
        <v>0.1013</v>
      </c>
      <c r="OP9" s="106">
        <f>OQ9*OP19</f>
        <v>7.9967999999999995</v>
      </c>
      <c r="OQ9" s="107">
        <v>5.4399999999999997E-2</v>
      </c>
      <c r="OR9" s="105"/>
      <c r="OS9" s="105">
        <f>OR9/OR19</f>
        <v>0</v>
      </c>
      <c r="OT9" s="105">
        <v>3</v>
      </c>
      <c r="OU9" s="105">
        <f>OT9/OT19</f>
        <v>0.15</v>
      </c>
      <c r="OV9" s="105">
        <v>50</v>
      </c>
      <c r="OW9" s="105">
        <f>OV9/OV19</f>
        <v>6.7750677506775062E-2</v>
      </c>
      <c r="OX9" s="105">
        <v>43</v>
      </c>
      <c r="OY9" s="105">
        <f>OX9/OX19</f>
        <v>0.15693430656934307</v>
      </c>
      <c r="OZ9" s="105"/>
      <c r="PA9" s="105" t="e">
        <f>OZ9/OZ19</f>
        <v>#DIV/0!</v>
      </c>
      <c r="PB9" s="105">
        <f t="shared" si="18"/>
        <v>118.9975</v>
      </c>
      <c r="PC9" s="105">
        <f>PB9/PB19</f>
        <v>8.7434398943476349E-2</v>
      </c>
      <c r="PD9" s="105"/>
      <c r="PE9" s="105">
        <f>PD9/PD19</f>
        <v>0</v>
      </c>
      <c r="PF9" s="105"/>
      <c r="PG9" s="105" t="e">
        <f>PF9/PF19</f>
        <v>#DIV/0!</v>
      </c>
      <c r="PH9" s="106">
        <f>PI9*PH19</f>
        <v>0</v>
      </c>
      <c r="PI9" s="105">
        <v>0</v>
      </c>
      <c r="PJ9" s="106">
        <f>PK9*PJ19</f>
        <v>4</v>
      </c>
      <c r="PK9" s="105">
        <v>0.08</v>
      </c>
      <c r="PL9" s="106">
        <f>PM9*PL19</f>
        <v>3.9996</v>
      </c>
      <c r="PM9" s="105">
        <v>6.0600000000000001E-2</v>
      </c>
      <c r="PN9" s="105"/>
      <c r="PO9" s="105" t="e">
        <f>PN9/PN19</f>
        <v>#DIV/0!</v>
      </c>
      <c r="PP9" s="105">
        <v>5</v>
      </c>
      <c r="PQ9" s="105">
        <f>PP9/PP19</f>
        <v>0.12195121951219512</v>
      </c>
      <c r="PR9" s="105">
        <v>40</v>
      </c>
      <c r="PS9" s="105">
        <f>PR9/PR19</f>
        <v>5.6497175141242938E-2</v>
      </c>
      <c r="PT9" s="106">
        <f>PU9*PT19</f>
        <v>38.001600000000003</v>
      </c>
      <c r="PU9" s="105">
        <v>0.14560000000000001</v>
      </c>
      <c r="PV9" s="105"/>
      <c r="PW9" s="105" t="e">
        <f>PV9/PV19</f>
        <v>#DIV/0!</v>
      </c>
      <c r="PX9" s="105">
        <f t="shared" si="19"/>
        <v>91.001199999999997</v>
      </c>
      <c r="PY9" s="105">
        <f>PX9/PX19</f>
        <v>7.7846849549602026E-2</v>
      </c>
      <c r="PZ9" s="106">
        <f>QA9*PZ19</f>
        <v>0.99960000000000004</v>
      </c>
      <c r="QA9" s="105">
        <v>3.5700000000000003E-2</v>
      </c>
      <c r="QB9" s="105"/>
      <c r="QC9" s="105" t="e">
        <f>QB9/QB19</f>
        <v>#DIV/0!</v>
      </c>
      <c r="QD9" s="106">
        <f>QE9*QD19</f>
        <v>0</v>
      </c>
      <c r="QE9" s="105">
        <v>0</v>
      </c>
      <c r="QF9" s="106">
        <f>QG9*QF19</f>
        <v>2.0007999999999999</v>
      </c>
      <c r="QG9" s="105">
        <v>4.8800000000000003E-2</v>
      </c>
      <c r="QH9" s="106">
        <f>QI9*QH19</f>
        <v>10.0016</v>
      </c>
      <c r="QI9" s="105">
        <v>0.13159999999999999</v>
      </c>
      <c r="QJ9" s="105"/>
      <c r="QK9" s="105">
        <f>QJ9/QJ19</f>
        <v>0</v>
      </c>
      <c r="QL9" s="106">
        <f>QM9*QL19</f>
        <v>4.0014000000000003</v>
      </c>
      <c r="QM9" s="107">
        <v>0.1053</v>
      </c>
      <c r="QN9" s="105">
        <v>61</v>
      </c>
      <c r="QO9" s="105">
        <f>QN9/QN19</f>
        <v>5.2586206896551725E-2</v>
      </c>
      <c r="QP9" s="106">
        <f>QQ9*QP19</f>
        <v>15.3912</v>
      </c>
      <c r="QQ9" s="105">
        <v>9.6799999999999997E-2</v>
      </c>
      <c r="QR9" s="105"/>
      <c r="QS9" s="105" t="e">
        <f>QR9/QR19</f>
        <v>#DIV/0!</v>
      </c>
      <c r="QT9" s="105">
        <f t="shared" si="20"/>
        <v>93.394599999999997</v>
      </c>
      <c r="QU9" s="105">
        <f>QT9/QT19</f>
        <v>6.1812875254471635E-2</v>
      </c>
      <c r="QV9" s="106">
        <f>QW9*QV19</f>
        <v>3.0007000000000001</v>
      </c>
      <c r="QW9" s="105">
        <v>8.1100000000000005E-2</v>
      </c>
      <c r="QX9" s="106">
        <f>QY9*QX19</f>
        <v>0</v>
      </c>
      <c r="QY9" s="105">
        <v>0</v>
      </c>
      <c r="QZ9" s="106">
        <f>RA9*QZ19</f>
        <v>0.99969999999999992</v>
      </c>
      <c r="RA9" s="105">
        <v>7.6899999999999996E-2</v>
      </c>
      <c r="RB9" s="106">
        <f>RC9*RB19</f>
        <v>0</v>
      </c>
      <c r="RC9" s="105">
        <v>0</v>
      </c>
      <c r="RD9" s="106">
        <f>RE9*RD19</f>
        <v>8.9961000000000002</v>
      </c>
      <c r="RE9" s="107">
        <v>5.7299999999999997E-2</v>
      </c>
      <c r="RF9" s="105"/>
      <c r="RG9" s="105" t="e">
        <f>RF9/RF19</f>
        <v>#DIV/0!</v>
      </c>
      <c r="RH9" s="106">
        <f>RI9*RH19</f>
        <v>1.9992000000000001</v>
      </c>
      <c r="RI9" s="107">
        <v>4.0800000000000003E-2</v>
      </c>
      <c r="RJ9" s="106">
        <f>RJ19*RK9</f>
        <v>58.934000000000005</v>
      </c>
      <c r="RK9" s="105">
        <v>3.1600000000000003E-2</v>
      </c>
      <c r="RL9" s="106">
        <f>RL19*RM9</f>
        <v>17.999400000000001</v>
      </c>
      <c r="RM9" s="105">
        <v>7.8600000000000003E-2</v>
      </c>
      <c r="RN9" s="105"/>
      <c r="RO9" s="105" t="e">
        <f>RN9/RN19</f>
        <v>#DIV/0!</v>
      </c>
      <c r="RP9" s="106">
        <f t="shared" si="21"/>
        <v>91.929100000000005</v>
      </c>
      <c r="RQ9" s="105">
        <f>RP9/RP19</f>
        <v>3.8893652805108953E-2</v>
      </c>
      <c r="RR9" s="106">
        <f>RS9*RR19</f>
        <v>0</v>
      </c>
      <c r="RS9" s="105">
        <v>0</v>
      </c>
      <c r="RT9" s="106">
        <f>RU9*RT19</f>
        <v>1</v>
      </c>
      <c r="RU9" s="105">
        <v>0.25</v>
      </c>
      <c r="RV9" s="106">
        <f>RW9*RV19</f>
        <v>1.0005000000000002</v>
      </c>
      <c r="RW9" s="105">
        <v>3.4500000000000003E-2</v>
      </c>
      <c r="RX9" s="106">
        <f>RY9*RX19</f>
        <v>0</v>
      </c>
      <c r="RY9" s="105">
        <v>0</v>
      </c>
      <c r="RZ9" s="106">
        <f>SA9*RZ19</f>
        <v>7.0027999999999997</v>
      </c>
      <c r="SA9" s="107">
        <v>5.74E-2</v>
      </c>
      <c r="SB9" s="105"/>
      <c r="SC9" s="105" t="e">
        <f>SB9/SB19</f>
        <v>#DIV/0!</v>
      </c>
      <c r="SD9" s="106">
        <f>SE9*SD19</f>
        <v>0.99900000000000011</v>
      </c>
      <c r="SE9" s="107">
        <v>3.3300000000000003E-2</v>
      </c>
      <c r="SF9" s="106">
        <f>SF19*SG9</f>
        <v>12.038</v>
      </c>
      <c r="SG9" s="105">
        <v>6.4999999999999997E-3</v>
      </c>
      <c r="SH9" s="106">
        <f>SH19*SI9</f>
        <v>6.9992999999999999</v>
      </c>
      <c r="SI9" s="105">
        <v>0.1111</v>
      </c>
      <c r="SJ9" s="105"/>
      <c r="SK9" s="105" t="e">
        <f>SJ9/SJ19</f>
        <v>#DIV/0!</v>
      </c>
      <c r="SL9" s="106">
        <f t="shared" si="22"/>
        <v>29.0396</v>
      </c>
      <c r="SM9" s="105">
        <f>SL9/SL19</f>
        <v>1.3803127145330914E-2</v>
      </c>
      <c r="SN9" s="106">
        <f>SO9*SN19</f>
        <v>0</v>
      </c>
      <c r="SO9" s="105">
        <v>0</v>
      </c>
      <c r="SP9" s="106">
        <f>SQ9*SP19</f>
        <v>0</v>
      </c>
      <c r="SQ9" s="105">
        <v>0</v>
      </c>
      <c r="SR9" s="106">
        <f>SS9*SR19</f>
        <v>0</v>
      </c>
      <c r="SS9" s="105">
        <v>0</v>
      </c>
      <c r="ST9" s="106">
        <f>SU9*ST19</f>
        <v>0</v>
      </c>
      <c r="SU9" s="105">
        <v>0</v>
      </c>
      <c r="SV9" s="106">
        <f>SW9*SV19</f>
        <v>0</v>
      </c>
      <c r="SW9" s="107">
        <v>0</v>
      </c>
      <c r="SX9" s="106">
        <f>SY9*SX19</f>
        <v>0</v>
      </c>
      <c r="SY9" s="105">
        <v>0</v>
      </c>
      <c r="SZ9" s="106">
        <f>TA9*SZ19</f>
        <v>0</v>
      </c>
      <c r="TA9" s="105">
        <v>0</v>
      </c>
      <c r="TB9" s="106">
        <f>TC9*TB19</f>
        <v>2.9609999999999999</v>
      </c>
      <c r="TC9" s="105">
        <v>3.5000000000000001E-3</v>
      </c>
      <c r="TD9" s="106">
        <f>TE9*TD19</f>
        <v>0</v>
      </c>
      <c r="TE9" s="105">
        <v>0</v>
      </c>
      <c r="TF9" s="106">
        <f>TG9*TF19</f>
        <v>0</v>
      </c>
      <c r="TG9" s="105">
        <v>0</v>
      </c>
      <c r="TH9" s="106">
        <f t="shared" si="23"/>
        <v>2.9609999999999999</v>
      </c>
      <c r="TI9" s="105">
        <f>TH9/TH19</f>
        <v>3.3117838099740722E-3</v>
      </c>
      <c r="TJ9" s="106">
        <f>TK9*TJ19</f>
        <v>0</v>
      </c>
      <c r="TK9" s="105">
        <v>0</v>
      </c>
      <c r="TL9" s="106">
        <v>1</v>
      </c>
      <c r="TM9" s="105">
        <f>TL9/TL19</f>
        <v>0.14285714285714285</v>
      </c>
      <c r="TN9" s="106">
        <v>0</v>
      </c>
      <c r="TO9" s="105">
        <f>TN9/TN18</f>
        <v>0</v>
      </c>
      <c r="TP9" s="106">
        <f>TQ9*TP19</f>
        <v>0</v>
      </c>
      <c r="TQ9" s="105">
        <v>0</v>
      </c>
      <c r="TR9" s="106">
        <v>0</v>
      </c>
      <c r="TS9" s="107">
        <v>0</v>
      </c>
      <c r="TT9" s="106">
        <f>TU9*TT19</f>
        <v>0</v>
      </c>
      <c r="TU9" s="105">
        <v>0</v>
      </c>
      <c r="TV9" s="106">
        <f>TW9*TV19</f>
        <v>0</v>
      </c>
      <c r="TW9" s="105">
        <v>0</v>
      </c>
      <c r="TX9" s="106">
        <v>1</v>
      </c>
      <c r="TY9" s="105">
        <f>TX9/TX19</f>
        <v>2.1786492374727671E-3</v>
      </c>
      <c r="TZ9" s="106">
        <v>0</v>
      </c>
      <c r="UA9" s="105">
        <f>TZ9/TZ19</f>
        <v>0</v>
      </c>
      <c r="UB9" s="106">
        <f>UC9*UB19</f>
        <v>0</v>
      </c>
      <c r="UC9" s="105">
        <v>0</v>
      </c>
      <c r="UD9" s="106">
        <f t="shared" si="24"/>
        <v>2</v>
      </c>
      <c r="UE9" s="105">
        <f>UD9/UD19</f>
        <v>4.0160642570281121E-3</v>
      </c>
      <c r="UF9" s="106">
        <f>UG9*UF19</f>
        <v>0</v>
      </c>
      <c r="UG9" s="105">
        <v>0</v>
      </c>
      <c r="UH9" s="106">
        <v>1</v>
      </c>
      <c r="UI9" s="105">
        <f>UH9/UH19</f>
        <v>0.14285714285714285</v>
      </c>
      <c r="UJ9" s="106">
        <v>0</v>
      </c>
      <c r="UK9" s="105">
        <f>UJ9/UJ18</f>
        <v>0</v>
      </c>
      <c r="UL9" s="106">
        <f>UM9*UL19</f>
        <v>0</v>
      </c>
      <c r="UM9" s="105">
        <v>0</v>
      </c>
      <c r="UN9" s="106">
        <v>0</v>
      </c>
      <c r="UO9" s="107">
        <v>0</v>
      </c>
      <c r="UP9" s="106">
        <f>UQ9*UP19</f>
        <v>0</v>
      </c>
      <c r="UQ9" s="105">
        <v>0</v>
      </c>
      <c r="UR9" s="106">
        <f>US9*UR19</f>
        <v>0</v>
      </c>
      <c r="US9" s="105">
        <v>0</v>
      </c>
      <c r="UT9" s="106">
        <v>1</v>
      </c>
      <c r="UU9" s="105">
        <f>UT9/UT19</f>
        <v>2.1786492374727671E-3</v>
      </c>
      <c r="UV9" s="106">
        <f>UW9*UV19</f>
        <v>0</v>
      </c>
      <c r="UW9" s="105">
        <v>0</v>
      </c>
      <c r="UX9" s="106">
        <f>UY9*UX19</f>
        <v>0</v>
      </c>
      <c r="UY9" s="105">
        <v>0</v>
      </c>
      <c r="UZ9" s="106">
        <f t="shared" si="25"/>
        <v>2</v>
      </c>
      <c r="VA9" s="105">
        <f>UZ9/UZ19</f>
        <v>4.0241448692152921E-3</v>
      </c>
      <c r="VB9" s="106">
        <f>VC9*VB19</f>
        <v>0</v>
      </c>
      <c r="VC9" s="105">
        <v>0</v>
      </c>
      <c r="VD9" s="106">
        <v>0</v>
      </c>
      <c r="VE9" s="105" t="e">
        <f>VD9/VD19</f>
        <v>#DIV/0!</v>
      </c>
      <c r="VF9" s="106">
        <v>0</v>
      </c>
      <c r="VG9" s="105">
        <f>VF9/VF19</f>
        <v>0</v>
      </c>
      <c r="VH9" s="106">
        <f>VI9*VH19</f>
        <v>0</v>
      </c>
      <c r="VI9" s="105">
        <v>0</v>
      </c>
      <c r="VJ9" s="106">
        <v>0</v>
      </c>
      <c r="VK9" s="107">
        <f>VJ9/VJ19</f>
        <v>0</v>
      </c>
      <c r="VL9" s="106">
        <f>VM9*VL19</f>
        <v>0</v>
      </c>
      <c r="VM9" s="105">
        <v>0</v>
      </c>
      <c r="VN9" s="106">
        <v>0</v>
      </c>
      <c r="VO9" s="105">
        <f>VN9/VN19</f>
        <v>0</v>
      </c>
      <c r="VP9" s="106">
        <v>0</v>
      </c>
      <c r="VQ9" s="105">
        <f>VP9/VP19</f>
        <v>0</v>
      </c>
      <c r="VR9" s="106">
        <v>1</v>
      </c>
      <c r="VS9" s="105">
        <f>VR9/VR19</f>
        <v>1.7241379310344827E-2</v>
      </c>
      <c r="VT9" s="106">
        <f>VU9*VT19</f>
        <v>0</v>
      </c>
      <c r="VU9" s="105">
        <v>0</v>
      </c>
      <c r="VV9" s="106">
        <f t="shared" si="26"/>
        <v>1</v>
      </c>
      <c r="VW9" s="105">
        <f>VV9/VV19</f>
        <v>8.1833060556464816E-4</v>
      </c>
      <c r="VX9" s="106">
        <f>VY9*VX19</f>
        <v>0</v>
      </c>
      <c r="VY9" s="105">
        <v>0</v>
      </c>
      <c r="VZ9" s="106">
        <v>0</v>
      </c>
      <c r="WA9" s="105" t="e">
        <f>VZ9/VZ19</f>
        <v>#DIV/0!</v>
      </c>
      <c r="WB9" s="106">
        <v>0</v>
      </c>
      <c r="WC9" s="105">
        <f>WB9/WB19</f>
        <v>0</v>
      </c>
      <c r="WD9" s="106">
        <f>WE9*WD19</f>
        <v>0</v>
      </c>
      <c r="WE9" s="105">
        <v>0</v>
      </c>
      <c r="WF9" s="106">
        <v>0</v>
      </c>
      <c r="WG9" s="107">
        <f>WF9/WF19</f>
        <v>0</v>
      </c>
      <c r="WH9" s="106">
        <f>WI9*WH19</f>
        <v>0</v>
      </c>
      <c r="WI9" s="105">
        <v>0</v>
      </c>
      <c r="WJ9" s="106">
        <v>0</v>
      </c>
      <c r="WK9" s="105">
        <f>WJ9/WJ19</f>
        <v>0</v>
      </c>
      <c r="WL9" s="106">
        <v>0</v>
      </c>
      <c r="WM9" s="105">
        <f>WL9/WL19</f>
        <v>0</v>
      </c>
      <c r="WN9" s="106">
        <v>1</v>
      </c>
      <c r="WO9" s="105">
        <f>WN9/WN19</f>
        <v>1.7241379310344827E-2</v>
      </c>
      <c r="WP9" s="106">
        <f>WQ9*WP19</f>
        <v>0</v>
      </c>
      <c r="WQ9" s="105">
        <v>0</v>
      </c>
      <c r="WR9" s="106">
        <f t="shared" si="27"/>
        <v>1</v>
      </c>
      <c r="WS9" s="105">
        <f>WR9/WR19</f>
        <v>3.0303030303030303E-3</v>
      </c>
      <c r="WT9" s="106">
        <f>WU9*WT19</f>
        <v>0</v>
      </c>
      <c r="WU9" s="105">
        <v>0</v>
      </c>
      <c r="WV9" s="106">
        <v>0</v>
      </c>
      <c r="WW9" s="105" t="e">
        <f>WV9/WV19</f>
        <v>#DIV/0!</v>
      </c>
      <c r="WX9" s="106">
        <v>0</v>
      </c>
      <c r="WY9" s="105">
        <f>WX9/WX19</f>
        <v>0</v>
      </c>
      <c r="WZ9" s="106">
        <f>XA9*WZ19</f>
        <v>0</v>
      </c>
      <c r="XA9" s="105">
        <v>0</v>
      </c>
      <c r="XB9" s="106">
        <v>0</v>
      </c>
      <c r="XC9" s="107">
        <f>XB9/XB19</f>
        <v>0</v>
      </c>
      <c r="XD9" s="106">
        <f>XE9*XD19</f>
        <v>0</v>
      </c>
      <c r="XE9" s="105">
        <v>0</v>
      </c>
      <c r="XF9" s="106">
        <v>0</v>
      </c>
      <c r="XG9" s="105">
        <f>XF9/XF19</f>
        <v>0</v>
      </c>
      <c r="XH9" s="106">
        <v>0</v>
      </c>
      <c r="XI9" s="105">
        <f>XH9/XH19</f>
        <v>0</v>
      </c>
      <c r="XJ9" s="106">
        <v>1</v>
      </c>
      <c r="XK9" s="105">
        <f>XJ9/XJ19</f>
        <v>1.7241379310344827E-2</v>
      </c>
      <c r="XL9" s="106">
        <f>XM9*XL19</f>
        <v>0</v>
      </c>
      <c r="XM9" s="105">
        <v>0</v>
      </c>
      <c r="XN9" s="106">
        <f t="shared" si="28"/>
        <v>1</v>
      </c>
      <c r="XO9" s="105">
        <f>XN9/XN19</f>
        <v>4.5248868778280547E-3</v>
      </c>
      <c r="XP9" s="106">
        <f>XQ9*XP19</f>
        <v>0</v>
      </c>
      <c r="XQ9" s="105">
        <v>0</v>
      </c>
      <c r="XR9" s="106">
        <v>0</v>
      </c>
      <c r="XS9" s="105" t="e">
        <f>XR9/XR19</f>
        <v>#DIV/0!</v>
      </c>
      <c r="XT9" s="106">
        <v>0</v>
      </c>
      <c r="XU9" s="105">
        <f>XT9/XT19</f>
        <v>0</v>
      </c>
      <c r="XV9" s="106">
        <f>XW9*XV19</f>
        <v>0</v>
      </c>
      <c r="XW9" s="105">
        <v>0</v>
      </c>
      <c r="XX9" s="106">
        <v>0</v>
      </c>
      <c r="XY9" s="107">
        <f>XX9/XX19</f>
        <v>0</v>
      </c>
      <c r="XZ9" s="106">
        <f>YA9*XZ19</f>
        <v>0</v>
      </c>
      <c r="YA9" s="105">
        <v>0</v>
      </c>
      <c r="YB9" s="106">
        <v>0</v>
      </c>
      <c r="YC9" s="105">
        <f>YB9/YB19</f>
        <v>0</v>
      </c>
      <c r="YD9" s="106">
        <v>0</v>
      </c>
      <c r="YE9" s="105">
        <f>YD9/YD19</f>
        <v>0</v>
      </c>
      <c r="YF9" s="106">
        <v>1</v>
      </c>
      <c r="YG9" s="105">
        <f>YF9/YF19</f>
        <v>7.1428571428571426E-3</v>
      </c>
      <c r="YH9" s="106">
        <f>YI9*YH19</f>
        <v>0</v>
      </c>
      <c r="YI9" s="105">
        <v>0</v>
      </c>
      <c r="YJ9" s="106">
        <f t="shared" si="29"/>
        <v>1</v>
      </c>
      <c r="YK9" s="105">
        <f>YJ9/YJ19</f>
        <v>1.2953367875647669E-3</v>
      </c>
      <c r="YL9" s="106">
        <f>YM9*YL19</f>
        <v>0</v>
      </c>
      <c r="YM9" s="105">
        <v>0</v>
      </c>
      <c r="YN9" s="106">
        <v>0</v>
      </c>
      <c r="YO9" s="105" t="e">
        <f>YN9/YN19</f>
        <v>#DIV/0!</v>
      </c>
      <c r="YP9" s="106">
        <v>0</v>
      </c>
      <c r="YQ9" s="105">
        <f>YP9/YP19</f>
        <v>0</v>
      </c>
      <c r="YR9" s="106">
        <f>YS9*YR19</f>
        <v>0</v>
      </c>
      <c r="YS9" s="105">
        <v>0</v>
      </c>
      <c r="YT9" s="106">
        <v>0</v>
      </c>
      <c r="YU9" s="107">
        <f>YT9/YT19</f>
        <v>0</v>
      </c>
      <c r="YV9" s="106">
        <f>YW9*YV19</f>
        <v>0</v>
      </c>
      <c r="YW9" s="105">
        <v>0</v>
      </c>
      <c r="YX9" s="106">
        <v>0</v>
      </c>
      <c r="YY9" s="105">
        <f>YX9/YX19</f>
        <v>0</v>
      </c>
      <c r="YZ9" s="106">
        <v>0</v>
      </c>
      <c r="ZA9" s="105">
        <f>YZ9/YZ19</f>
        <v>0</v>
      </c>
      <c r="ZB9" s="106">
        <v>1</v>
      </c>
      <c r="ZC9" s="105">
        <f>ZB9/ZB19</f>
        <v>4.6511627906976744E-3</v>
      </c>
      <c r="ZD9" s="106">
        <f>ZE9*ZD19</f>
        <v>0</v>
      </c>
      <c r="ZE9" s="105">
        <v>0</v>
      </c>
      <c r="ZF9" s="106">
        <f t="shared" si="30"/>
        <v>1</v>
      </c>
      <c r="ZG9" s="105">
        <f>ZF9/ZF19</f>
        <v>7.2516316171138508E-4</v>
      </c>
      <c r="ZH9" s="106">
        <f>ZI9*ZH19</f>
        <v>0</v>
      </c>
      <c r="ZI9" s="105">
        <v>0</v>
      </c>
      <c r="ZJ9" s="106">
        <v>0</v>
      </c>
      <c r="ZK9" s="105">
        <f>ZJ9/ZJ19</f>
        <v>0</v>
      </c>
      <c r="ZL9" s="106">
        <v>0</v>
      </c>
      <c r="ZM9" s="105">
        <f>ZL9/ZL19</f>
        <v>0</v>
      </c>
      <c r="ZN9" s="106">
        <v>0</v>
      </c>
      <c r="ZO9" s="105">
        <f>ZN9/ZN19</f>
        <v>0</v>
      </c>
      <c r="ZP9" s="106">
        <v>0</v>
      </c>
      <c r="ZQ9" s="107">
        <f>ZP9/ZP19</f>
        <v>0</v>
      </c>
      <c r="ZR9" s="106">
        <f>ZS9*ZR19</f>
        <v>0</v>
      </c>
      <c r="ZS9" s="105">
        <v>0</v>
      </c>
      <c r="ZT9" s="106">
        <v>0</v>
      </c>
      <c r="ZU9" s="105">
        <f>ZT9/ZT19</f>
        <v>0</v>
      </c>
      <c r="ZV9" s="106">
        <v>0</v>
      </c>
      <c r="ZW9" s="105">
        <f>ZV9/ZV19</f>
        <v>0</v>
      </c>
      <c r="ZX9" s="106">
        <v>1</v>
      </c>
      <c r="ZY9" s="105">
        <f>ZX9/ZX19</f>
        <v>4.4444444444444444E-3</v>
      </c>
      <c r="ZZ9" s="106">
        <f>AAA9*ZZ19</f>
        <v>0</v>
      </c>
      <c r="AAA9" s="105">
        <v>0</v>
      </c>
      <c r="AAB9" s="106">
        <f t="shared" si="31"/>
        <v>1</v>
      </c>
      <c r="AAC9" s="105">
        <f>AAB9/AAB19</f>
        <v>1.4204545454545455E-3</v>
      </c>
      <c r="AAD9" s="106">
        <f>AAE9*AAD19</f>
        <v>0</v>
      </c>
      <c r="AAE9" s="105">
        <v>0</v>
      </c>
      <c r="AAF9" s="106">
        <v>0</v>
      </c>
      <c r="AAG9" s="105" t="e">
        <f>AAF9/AAF19</f>
        <v>#DIV/0!</v>
      </c>
      <c r="AAH9" s="106">
        <v>0</v>
      </c>
      <c r="AAI9" s="105" t="e">
        <f>AAH9/AAH19</f>
        <v>#DIV/0!</v>
      </c>
      <c r="AAJ9" s="106">
        <v>0</v>
      </c>
      <c r="AAK9" s="105" t="e">
        <f>AAJ9/AAJ19</f>
        <v>#DIV/0!</v>
      </c>
      <c r="AAL9" s="106">
        <v>0</v>
      </c>
      <c r="AAM9" s="107">
        <f>AAL9/AAL19</f>
        <v>0</v>
      </c>
      <c r="AAN9" s="106">
        <f>AAO9*AAN19</f>
        <v>0</v>
      </c>
      <c r="AAO9" s="105">
        <v>0</v>
      </c>
      <c r="AAP9" s="106">
        <v>0</v>
      </c>
      <c r="AAQ9" s="105">
        <f>AAP9/AAP19</f>
        <v>0</v>
      </c>
      <c r="AAR9" s="106">
        <v>0</v>
      </c>
      <c r="AAS9" s="105">
        <f>AAR9/AAR19</f>
        <v>0</v>
      </c>
      <c r="AAT9" s="106">
        <v>0</v>
      </c>
      <c r="AAU9" s="105">
        <f>AAT9/AAT19</f>
        <v>0</v>
      </c>
      <c r="AAV9" s="106">
        <f>AAW9*AAV19</f>
        <v>0</v>
      </c>
      <c r="AAW9" s="105">
        <v>0</v>
      </c>
      <c r="AAX9" s="106">
        <f t="shared" si="32"/>
        <v>0</v>
      </c>
      <c r="AAY9" s="105">
        <f>AAX9/AAX19</f>
        <v>0</v>
      </c>
      <c r="AAZ9" s="106">
        <f>ABA9*AAZ19</f>
        <v>0</v>
      </c>
      <c r="ABA9" s="105">
        <v>0</v>
      </c>
      <c r="ABB9" s="106">
        <v>0</v>
      </c>
      <c r="ABC9" s="105" t="e">
        <f>ABB9/ABB19</f>
        <v>#DIV/0!</v>
      </c>
      <c r="ABD9" s="106">
        <v>0</v>
      </c>
      <c r="ABE9" s="105" t="e">
        <f>ABD9/ABD19</f>
        <v>#DIV/0!</v>
      </c>
      <c r="ABF9" s="106">
        <v>0</v>
      </c>
      <c r="ABG9" s="105" t="e">
        <f>ABF9/ABF19</f>
        <v>#DIV/0!</v>
      </c>
      <c r="ABH9" s="106">
        <v>0</v>
      </c>
      <c r="ABI9" s="107">
        <f>ABH9/ABH19</f>
        <v>0</v>
      </c>
      <c r="ABJ9" s="106">
        <f>ABK9*ABJ19</f>
        <v>0</v>
      </c>
      <c r="ABK9" s="105">
        <v>0</v>
      </c>
      <c r="ABL9" s="106">
        <v>0</v>
      </c>
      <c r="ABM9" s="105">
        <f>ABL9/ABL19</f>
        <v>0</v>
      </c>
      <c r="ABN9" s="106">
        <v>0</v>
      </c>
      <c r="ABO9" s="105">
        <f>ABN9/ABN19</f>
        <v>0</v>
      </c>
      <c r="ABP9" s="106">
        <v>0</v>
      </c>
      <c r="ABQ9" s="105" t="e">
        <f>ABP9/ABP19</f>
        <v>#DIV/0!</v>
      </c>
      <c r="ABR9" s="106">
        <f>ABS9*ABR19</f>
        <v>0</v>
      </c>
      <c r="ABS9" s="105">
        <v>0</v>
      </c>
      <c r="ABT9" s="106">
        <f t="shared" si="33"/>
        <v>0</v>
      </c>
      <c r="ABU9" s="105">
        <f>ABT9/ABT19</f>
        <v>0</v>
      </c>
      <c r="ABV9" s="106">
        <f>ABW9*ABV19</f>
        <v>0</v>
      </c>
      <c r="ABW9" s="105">
        <v>0</v>
      </c>
      <c r="ABX9" s="106">
        <v>0</v>
      </c>
      <c r="ABY9" s="105" t="e">
        <f>ABX9/ABX19</f>
        <v>#DIV/0!</v>
      </c>
      <c r="ABZ9" s="106">
        <v>0</v>
      </c>
      <c r="ACA9" s="105" t="e">
        <f>ABZ9/ABZ19</f>
        <v>#DIV/0!</v>
      </c>
      <c r="ACB9" s="106">
        <v>0</v>
      </c>
      <c r="ACC9" s="105">
        <f>ACB9/ACB19</f>
        <v>0</v>
      </c>
      <c r="ACD9" s="106">
        <v>0</v>
      </c>
      <c r="ACE9" s="107">
        <f>ACD9/ACD19</f>
        <v>0</v>
      </c>
      <c r="ACF9" s="106">
        <f>ACG9*ACF19</f>
        <v>0</v>
      </c>
      <c r="ACG9" s="105">
        <v>0</v>
      </c>
      <c r="ACH9" s="106">
        <v>0</v>
      </c>
      <c r="ACI9" s="105">
        <f>ACH9/ACH19</f>
        <v>0</v>
      </c>
      <c r="ACJ9" s="106">
        <v>0</v>
      </c>
      <c r="ACK9" s="105">
        <f>ACJ9/ACJ19</f>
        <v>0</v>
      </c>
      <c r="ACL9" s="106">
        <v>0</v>
      </c>
      <c r="ACM9" s="105">
        <f>ACL9/ACL19</f>
        <v>0</v>
      </c>
      <c r="ACN9" s="106">
        <f>ACO9*ACN19</f>
        <v>0</v>
      </c>
      <c r="ACO9" s="105">
        <v>0</v>
      </c>
      <c r="ACP9" s="106">
        <f t="shared" si="34"/>
        <v>0</v>
      </c>
      <c r="ACQ9" s="105">
        <f>ACP9/ACP19</f>
        <v>0</v>
      </c>
      <c r="ACR9" s="106">
        <f>ACS9*ACR19</f>
        <v>0</v>
      </c>
      <c r="ACS9" s="105">
        <v>0</v>
      </c>
      <c r="ACT9" s="106">
        <v>0</v>
      </c>
      <c r="ACU9" s="105" t="e">
        <f>ACT9/ACT19</f>
        <v>#DIV/0!</v>
      </c>
      <c r="ACV9" s="106">
        <v>0</v>
      </c>
      <c r="ACW9" s="105" t="e">
        <f>ACV9/ACV19</f>
        <v>#DIV/0!</v>
      </c>
      <c r="ACX9" s="106">
        <v>0</v>
      </c>
      <c r="ACY9" s="105">
        <f>ACX9/ACX19</f>
        <v>0</v>
      </c>
      <c r="ACZ9" s="106">
        <v>0</v>
      </c>
      <c r="ADA9" s="107">
        <f>ACZ9/ACZ19</f>
        <v>0</v>
      </c>
      <c r="ADB9" s="106">
        <f>ADC9*ADB19</f>
        <v>0</v>
      </c>
      <c r="ADC9" s="105">
        <v>0</v>
      </c>
      <c r="ADD9" s="106">
        <v>0</v>
      </c>
      <c r="ADE9" s="105" t="e">
        <f>ADD9/ADD19</f>
        <v>#DIV/0!</v>
      </c>
      <c r="ADF9" s="106">
        <v>0</v>
      </c>
      <c r="ADG9" s="105">
        <f>ADF9/ADF19</f>
        <v>0</v>
      </c>
      <c r="ADH9" s="106">
        <v>0</v>
      </c>
      <c r="ADI9" s="105" t="e">
        <f>ADH9/ADH19</f>
        <v>#DIV/0!</v>
      </c>
      <c r="ADJ9" s="106">
        <f>ADK9*ADJ19</f>
        <v>0</v>
      </c>
      <c r="ADK9" s="105">
        <v>0</v>
      </c>
      <c r="ADL9" s="106">
        <f t="shared" si="35"/>
        <v>0</v>
      </c>
      <c r="ADM9" s="105">
        <f>ADL9/ADL19</f>
        <v>0</v>
      </c>
      <c r="ADN9" s="106">
        <f>ADO9*ADN19</f>
        <v>0</v>
      </c>
      <c r="ADO9" s="105">
        <v>0</v>
      </c>
      <c r="ADP9" s="106">
        <v>0</v>
      </c>
      <c r="ADQ9" s="105" t="e">
        <f>ADP9/ADP19</f>
        <v>#DIV/0!</v>
      </c>
      <c r="ADR9" s="106">
        <v>0</v>
      </c>
      <c r="ADS9" s="105" t="e">
        <f>ADR9/ADR19</f>
        <v>#DIV/0!</v>
      </c>
      <c r="ADT9" s="106">
        <v>0</v>
      </c>
      <c r="ADU9" s="105">
        <f>ADT9/ADT19</f>
        <v>0</v>
      </c>
      <c r="ADV9" s="106">
        <v>0</v>
      </c>
      <c r="ADW9" s="107">
        <f>ADV9/ADV19</f>
        <v>0</v>
      </c>
      <c r="ADX9" s="106">
        <f>ADY9*ADX19</f>
        <v>0</v>
      </c>
      <c r="ADY9" s="105">
        <v>0</v>
      </c>
      <c r="ADZ9" s="106">
        <v>0</v>
      </c>
      <c r="AEA9" s="105" t="e">
        <f>ADZ9/ADZ19</f>
        <v>#DIV/0!</v>
      </c>
      <c r="AEB9" s="106">
        <v>0</v>
      </c>
      <c r="AEC9" s="105">
        <f>AEB9/AEB19</f>
        <v>0</v>
      </c>
      <c r="AED9" s="106">
        <v>0</v>
      </c>
      <c r="AEE9" s="105">
        <f>AED9/AED19</f>
        <v>0</v>
      </c>
      <c r="AEF9" s="106">
        <f>AEG9*AEF19</f>
        <v>0</v>
      </c>
      <c r="AEG9" s="105">
        <v>0</v>
      </c>
      <c r="AEH9" s="106">
        <f t="shared" si="36"/>
        <v>0</v>
      </c>
      <c r="AEI9" s="105">
        <f>AEH9/AEH19</f>
        <v>0</v>
      </c>
      <c r="AEJ9" s="106">
        <f>AEK9*AEJ19</f>
        <v>0</v>
      </c>
      <c r="AEK9" s="105">
        <v>0</v>
      </c>
      <c r="AEL9" s="106">
        <v>0</v>
      </c>
      <c r="AEM9" s="105">
        <f>AEL9/AEL19</f>
        <v>0</v>
      </c>
      <c r="AEN9" s="106">
        <v>0</v>
      </c>
      <c r="AEO9" s="105" t="e">
        <f>AEN9/AEN19</f>
        <v>#DIV/0!</v>
      </c>
      <c r="AEP9" s="106">
        <v>0</v>
      </c>
      <c r="AEQ9" s="105" t="e">
        <f>AEP9/AEP19</f>
        <v>#DIV/0!</v>
      </c>
      <c r="AER9" s="106">
        <v>0</v>
      </c>
      <c r="AES9" s="107" t="e">
        <f>AER9/AER19</f>
        <v>#DIV/0!</v>
      </c>
      <c r="AET9" s="106">
        <f>AEU9*AET19</f>
        <v>0</v>
      </c>
      <c r="AEU9" s="105">
        <v>0</v>
      </c>
      <c r="AEV9" s="106">
        <v>0</v>
      </c>
      <c r="AEW9" s="105">
        <f>AEV9/AEV19</f>
        <v>0</v>
      </c>
      <c r="AEX9" s="106">
        <v>0</v>
      </c>
      <c r="AEY9" s="105">
        <f>AEX9/AEX19</f>
        <v>0</v>
      </c>
      <c r="AEZ9" s="106">
        <v>0</v>
      </c>
      <c r="AFA9" s="105">
        <f>AEZ9/AEZ19</f>
        <v>0</v>
      </c>
      <c r="AFB9" s="106">
        <f>AFC9*AFB19</f>
        <v>0</v>
      </c>
      <c r="AFC9" s="105">
        <v>0</v>
      </c>
      <c r="AFD9" s="106">
        <f t="shared" si="37"/>
        <v>0</v>
      </c>
      <c r="AFE9" s="105">
        <f>AFD9/AFD19</f>
        <v>0</v>
      </c>
      <c r="AFF9" s="106">
        <f>AFG9*AFF19</f>
        <v>0</v>
      </c>
      <c r="AFG9" s="105">
        <v>0</v>
      </c>
      <c r="AFH9" s="106">
        <v>0</v>
      </c>
      <c r="AFI9" s="105" t="e">
        <f>AFH9/AFH19</f>
        <v>#DIV/0!</v>
      </c>
      <c r="AFJ9" s="106">
        <v>0</v>
      </c>
      <c r="AFK9" s="105" t="e">
        <f>AFJ9/AFJ19</f>
        <v>#DIV/0!</v>
      </c>
      <c r="AFL9" s="106">
        <v>0</v>
      </c>
      <c r="AFM9" s="105" t="e">
        <f>AFL9/AFL19</f>
        <v>#DIV/0!</v>
      </c>
      <c r="AFN9" s="106">
        <v>0</v>
      </c>
      <c r="AFO9" s="107" t="e">
        <f>AFN9/AFN19</f>
        <v>#DIV/0!</v>
      </c>
      <c r="AFP9" s="106">
        <f>AFQ9*AFP19</f>
        <v>0</v>
      </c>
      <c r="AFQ9" s="105">
        <v>0</v>
      </c>
      <c r="AFR9" s="106">
        <v>0</v>
      </c>
      <c r="AFS9" s="105" t="e">
        <f>AFR9/AFR19</f>
        <v>#DIV/0!</v>
      </c>
      <c r="AFT9" s="106">
        <v>0</v>
      </c>
      <c r="AFU9" s="105">
        <f>AFT9/AFT19</f>
        <v>0</v>
      </c>
      <c r="AFV9" s="106">
        <v>0</v>
      </c>
      <c r="AFW9" s="105" t="e">
        <f>AFV9/AFV19</f>
        <v>#DIV/0!</v>
      </c>
      <c r="AFX9" s="106">
        <f>AFY9*AFX19</f>
        <v>0</v>
      </c>
      <c r="AFY9" s="105">
        <v>0</v>
      </c>
      <c r="AFZ9" s="106">
        <f t="shared" si="38"/>
        <v>0</v>
      </c>
      <c r="AGA9" s="105">
        <f>AFZ9/AFZ19</f>
        <v>0</v>
      </c>
    </row>
    <row r="10" spans="1:859">
      <c r="A10" t="s">
        <v>202</v>
      </c>
      <c r="B10" s="105"/>
      <c r="C10" s="105">
        <f>B10/B19</f>
        <v>0</v>
      </c>
      <c r="D10" s="105"/>
      <c r="E10" s="105">
        <f>D10/D19</f>
        <v>0</v>
      </c>
      <c r="F10" s="105"/>
      <c r="G10" s="105">
        <f>F10/F19</f>
        <v>0</v>
      </c>
      <c r="H10" s="105"/>
      <c r="I10" s="105">
        <f>H10/H19</f>
        <v>0</v>
      </c>
      <c r="J10" s="105"/>
      <c r="K10" s="105">
        <f>J10/J19</f>
        <v>0</v>
      </c>
      <c r="L10" s="105"/>
      <c r="M10" s="105">
        <f>L10/L19</f>
        <v>0</v>
      </c>
      <c r="N10" s="105"/>
      <c r="O10" s="105">
        <f>N10/N19</f>
        <v>0</v>
      </c>
      <c r="P10" s="105"/>
      <c r="Q10" s="105">
        <f>P10/P19</f>
        <v>0</v>
      </c>
      <c r="R10" s="105"/>
      <c r="S10" s="105">
        <f>R10/R19</f>
        <v>0</v>
      </c>
      <c r="T10" s="105"/>
      <c r="U10" s="105">
        <f>T10/T19</f>
        <v>0</v>
      </c>
      <c r="V10" s="105">
        <f t="shared" si="0"/>
        <v>0</v>
      </c>
      <c r="W10" s="105">
        <f>V10/V19</f>
        <v>0</v>
      </c>
      <c r="X10" s="105"/>
      <c r="Y10" s="105">
        <f>X10/X19</f>
        <v>0</v>
      </c>
      <c r="Z10" s="105"/>
      <c r="AA10" s="105">
        <f>Z10/Z19</f>
        <v>0</v>
      </c>
      <c r="AB10" s="105"/>
      <c r="AC10" s="105">
        <f>AB10/AB19</f>
        <v>0</v>
      </c>
      <c r="AD10" s="105"/>
      <c r="AE10" s="105">
        <f>AD10/AD19</f>
        <v>0</v>
      </c>
      <c r="AF10" s="105"/>
      <c r="AG10" s="105">
        <f>AF10/AF19</f>
        <v>0</v>
      </c>
      <c r="AH10" s="105"/>
      <c r="AI10" s="105">
        <f>AH10/AH19</f>
        <v>0</v>
      </c>
      <c r="AJ10" s="105"/>
      <c r="AK10" s="105">
        <f>AJ10/AJ19</f>
        <v>0</v>
      </c>
      <c r="AL10" s="105"/>
      <c r="AM10" s="105">
        <f>AL10/AL19</f>
        <v>0</v>
      </c>
      <c r="AN10" s="105"/>
      <c r="AO10" s="105">
        <f>AN10/AN19</f>
        <v>0</v>
      </c>
      <c r="AP10" s="105"/>
      <c r="AQ10" s="105">
        <f>AP10/AP19</f>
        <v>0</v>
      </c>
      <c r="AR10" s="105">
        <f t="shared" si="1"/>
        <v>0</v>
      </c>
      <c r="AS10" s="105">
        <f>AR10/AR19</f>
        <v>0</v>
      </c>
      <c r="AT10" s="105"/>
      <c r="AU10" s="105">
        <f>AT10/AT19</f>
        <v>0</v>
      </c>
      <c r="AV10" s="105"/>
      <c r="AW10" s="105">
        <f>AV10/AV19</f>
        <v>0</v>
      </c>
      <c r="AX10" s="105"/>
      <c r="AY10" s="105">
        <f>AX10/AX19</f>
        <v>0</v>
      </c>
      <c r="AZ10" s="105"/>
      <c r="BA10" s="105">
        <f>AZ10/AZ19</f>
        <v>0</v>
      </c>
      <c r="BB10" s="105"/>
      <c r="BC10" s="105">
        <f>BB10/BB19</f>
        <v>0</v>
      </c>
      <c r="BD10" s="105"/>
      <c r="BE10" s="105">
        <f>BD10/BD19</f>
        <v>0</v>
      </c>
      <c r="BF10" s="105"/>
      <c r="BG10" s="105">
        <f>BF10/BF19</f>
        <v>0</v>
      </c>
      <c r="BH10" s="105"/>
      <c r="BI10" s="105">
        <f>BH10/BH19</f>
        <v>0</v>
      </c>
      <c r="BJ10" s="105"/>
      <c r="BK10" s="105">
        <f>BJ10/BJ19</f>
        <v>0</v>
      </c>
      <c r="BL10" s="105"/>
      <c r="BM10" s="105">
        <f>BL10/BL19</f>
        <v>0</v>
      </c>
      <c r="BN10" s="105">
        <f t="shared" si="2"/>
        <v>0</v>
      </c>
      <c r="BO10" s="105">
        <f>BN10/BN19</f>
        <v>0</v>
      </c>
      <c r="BP10" s="105"/>
      <c r="BQ10" s="105">
        <f>BP10/BP19</f>
        <v>0</v>
      </c>
      <c r="BR10" s="105"/>
      <c r="BS10" s="105">
        <f>BR10/BR19</f>
        <v>0</v>
      </c>
      <c r="BT10" s="105"/>
      <c r="BU10" s="105">
        <f>BT10/BT19</f>
        <v>0</v>
      </c>
      <c r="BV10" s="105"/>
      <c r="BW10" s="105">
        <f>BV10/BV19</f>
        <v>0</v>
      </c>
      <c r="BX10" s="105"/>
      <c r="BY10" s="105">
        <f>BX10/BX19</f>
        <v>0</v>
      </c>
      <c r="BZ10" s="105"/>
      <c r="CA10" s="105" t="e">
        <f>BZ10/BZ19</f>
        <v>#DIV/0!</v>
      </c>
      <c r="CB10" s="105"/>
      <c r="CC10" s="105">
        <f>CB10/CB19</f>
        <v>0</v>
      </c>
      <c r="CD10" s="105"/>
      <c r="CE10" s="105">
        <f>CD10/CD19</f>
        <v>0</v>
      </c>
      <c r="CF10" s="105"/>
      <c r="CG10" s="105">
        <f>CF10/CF19</f>
        <v>0</v>
      </c>
      <c r="CH10" s="105"/>
      <c r="CI10" s="105">
        <f>CH10/CH19</f>
        <v>0</v>
      </c>
      <c r="CJ10" s="105">
        <f t="shared" si="3"/>
        <v>0</v>
      </c>
      <c r="CK10" s="105">
        <f>CJ10/CJ19</f>
        <v>0</v>
      </c>
      <c r="CL10" s="105"/>
      <c r="CM10" s="105">
        <f>CL10/CL19</f>
        <v>0</v>
      </c>
      <c r="CN10" s="105"/>
      <c r="CO10" s="105">
        <f>CN10/CN19</f>
        <v>0</v>
      </c>
      <c r="CP10" s="105"/>
      <c r="CQ10" s="105">
        <f>CP10/CP19</f>
        <v>0</v>
      </c>
      <c r="CR10" s="105"/>
      <c r="CS10" s="105">
        <f>CR10/CR19</f>
        <v>0</v>
      </c>
      <c r="CT10" s="105"/>
      <c r="CU10" s="105">
        <f>CT10/CT19</f>
        <v>0</v>
      </c>
      <c r="CV10" s="105"/>
      <c r="CW10" s="105" t="e">
        <f>CV10/CV19</f>
        <v>#DIV/0!</v>
      </c>
      <c r="CX10" s="105"/>
      <c r="CY10" s="105">
        <f>CX10/CX19</f>
        <v>0</v>
      </c>
      <c r="CZ10" s="105"/>
      <c r="DA10" s="105">
        <f>CZ10/CZ19</f>
        <v>0</v>
      </c>
      <c r="DB10" s="105"/>
      <c r="DC10" s="105">
        <f>DB10/DB19</f>
        <v>0</v>
      </c>
      <c r="DD10" s="105"/>
      <c r="DE10" s="105">
        <f>DD10/DD19</f>
        <v>0</v>
      </c>
      <c r="DF10" s="105">
        <f t="shared" si="4"/>
        <v>0</v>
      </c>
      <c r="DG10" s="105">
        <f>DF10/DF19</f>
        <v>0</v>
      </c>
      <c r="DH10" s="105"/>
      <c r="DI10" s="105">
        <f>DH10/DH19</f>
        <v>0</v>
      </c>
      <c r="DJ10" s="105"/>
      <c r="DK10" s="105">
        <f>DJ10/DJ19</f>
        <v>0</v>
      </c>
      <c r="DL10" s="105"/>
      <c r="DM10" s="105">
        <f>DL10/DL19</f>
        <v>0</v>
      </c>
      <c r="DN10" s="105"/>
      <c r="DO10" s="105">
        <f>DN10/DN19</f>
        <v>0</v>
      </c>
      <c r="DP10" s="105"/>
      <c r="DQ10" s="105">
        <f>DP10/DP19</f>
        <v>0</v>
      </c>
      <c r="DR10" s="105"/>
      <c r="DS10" s="105" t="e">
        <f>DR10/DR19</f>
        <v>#DIV/0!</v>
      </c>
      <c r="DT10" s="105"/>
      <c r="DU10" s="105">
        <f>DT10/DT19</f>
        <v>0</v>
      </c>
      <c r="DV10" s="105"/>
      <c r="DW10" s="105">
        <f>DV10/DV19</f>
        <v>0</v>
      </c>
      <c r="DX10" s="105"/>
      <c r="DY10" s="105">
        <f>DX10/DX19</f>
        <v>0</v>
      </c>
      <c r="DZ10" s="105"/>
      <c r="EA10" s="105">
        <f>DZ10/DZ19</f>
        <v>0</v>
      </c>
      <c r="EB10" s="105">
        <f t="shared" si="5"/>
        <v>0</v>
      </c>
      <c r="EC10" s="105">
        <f>EB10/EB19</f>
        <v>0</v>
      </c>
      <c r="ED10" s="105"/>
      <c r="EE10" s="105">
        <f>ED10/ED19</f>
        <v>0</v>
      </c>
      <c r="EF10" s="105"/>
      <c r="EG10" s="105">
        <f>EF10/EF19</f>
        <v>0</v>
      </c>
      <c r="EH10" s="105"/>
      <c r="EI10" s="105">
        <f>EH10/EH19</f>
        <v>0</v>
      </c>
      <c r="EJ10" s="105"/>
      <c r="EK10" s="105">
        <f>EJ10/EJ19</f>
        <v>0</v>
      </c>
      <c r="EL10" s="105"/>
      <c r="EM10" s="105">
        <f>EL10/EL19</f>
        <v>0</v>
      </c>
      <c r="EN10" s="105"/>
      <c r="EO10" s="105">
        <f>EN10/EN19</f>
        <v>0</v>
      </c>
      <c r="EP10" s="105"/>
      <c r="EQ10" s="105">
        <f>EP10/EP19</f>
        <v>0</v>
      </c>
      <c r="ER10" s="105"/>
      <c r="ES10" s="105">
        <f>ER10/ER19</f>
        <v>0</v>
      </c>
      <c r="ET10" s="105"/>
      <c r="EU10" s="105">
        <f>ET10/ET19</f>
        <v>0</v>
      </c>
      <c r="EV10" s="105"/>
      <c r="EW10" s="105">
        <f>EV10/EV19</f>
        <v>0</v>
      </c>
      <c r="EX10" s="105">
        <f t="shared" si="6"/>
        <v>0</v>
      </c>
      <c r="EY10" s="105">
        <f>EX10/EX19</f>
        <v>0</v>
      </c>
      <c r="EZ10" s="105"/>
      <c r="FA10" s="105">
        <f>EZ10/EZ19</f>
        <v>0</v>
      </c>
      <c r="FB10" s="105"/>
      <c r="FC10" s="105">
        <f>FB10/FB19</f>
        <v>0</v>
      </c>
      <c r="FD10" s="105"/>
      <c r="FE10" s="105">
        <f>FD10/FD19</f>
        <v>0</v>
      </c>
      <c r="FF10" s="105"/>
      <c r="FG10" s="105">
        <f>FF10/FF19</f>
        <v>0</v>
      </c>
      <c r="FH10" s="105"/>
      <c r="FI10" s="105">
        <f>FH10/FH19</f>
        <v>0</v>
      </c>
      <c r="FJ10" s="105"/>
      <c r="FK10" s="105" t="e">
        <f>FJ10/FJ19</f>
        <v>#DIV/0!</v>
      </c>
      <c r="FL10" s="105"/>
      <c r="FM10" s="105">
        <f>FL10/FL19</f>
        <v>0</v>
      </c>
      <c r="FN10" s="105"/>
      <c r="FO10" s="105">
        <f>FN10/FN19</f>
        <v>0</v>
      </c>
      <c r="FP10" s="105"/>
      <c r="FQ10" s="105">
        <f>FP10/FP19</f>
        <v>0</v>
      </c>
      <c r="FR10" s="105"/>
      <c r="FS10" s="105">
        <f>FR10/FR19</f>
        <v>0</v>
      </c>
      <c r="FT10" s="105">
        <f t="shared" si="7"/>
        <v>0</v>
      </c>
      <c r="FU10" s="105">
        <f>FT10/FT19</f>
        <v>0</v>
      </c>
      <c r="FV10" s="105"/>
      <c r="FW10" s="105">
        <f>FV10/FV19</f>
        <v>0</v>
      </c>
      <c r="FX10" s="105"/>
      <c r="FY10" s="105">
        <f>FX10/FX19</f>
        <v>0</v>
      </c>
      <c r="FZ10" s="105"/>
      <c r="GA10" s="105">
        <f>FZ10/FZ19</f>
        <v>0</v>
      </c>
      <c r="GB10" s="105"/>
      <c r="GC10" s="105">
        <f>GB10/GB19</f>
        <v>0</v>
      </c>
      <c r="GD10" s="105"/>
      <c r="GE10" s="105">
        <f>GD10/GD19</f>
        <v>0</v>
      </c>
      <c r="GF10" s="105"/>
      <c r="GG10" s="105">
        <f>GF10/GF19</f>
        <v>0</v>
      </c>
      <c r="GH10" s="105"/>
      <c r="GI10" s="105">
        <f>GH10/GH19</f>
        <v>0</v>
      </c>
      <c r="GJ10" s="105"/>
      <c r="GK10" s="105">
        <f>GJ10/GJ19</f>
        <v>0</v>
      </c>
      <c r="GL10" s="105"/>
      <c r="GM10" s="105">
        <f>GL10/GL19</f>
        <v>0</v>
      </c>
      <c r="GN10" s="105"/>
      <c r="GO10" s="105">
        <f>GN10/GN19</f>
        <v>0</v>
      </c>
      <c r="GP10" s="105">
        <f t="shared" si="8"/>
        <v>0</v>
      </c>
      <c r="GQ10" s="105">
        <f>GP10/GP19</f>
        <v>0</v>
      </c>
      <c r="GR10" s="105"/>
      <c r="GS10" s="105">
        <f>GR10/GR19</f>
        <v>0</v>
      </c>
      <c r="GT10" s="105"/>
      <c r="GU10" s="105">
        <f>GT10/GT19</f>
        <v>0</v>
      </c>
      <c r="GV10" s="105"/>
      <c r="GW10" s="105">
        <f>GV10/GV19</f>
        <v>0</v>
      </c>
      <c r="GX10" s="105"/>
      <c r="GY10" s="105">
        <f>GX10/GX19</f>
        <v>0</v>
      </c>
      <c r="GZ10" s="105"/>
      <c r="HA10" s="105">
        <f>GZ10/GZ19</f>
        <v>0</v>
      </c>
      <c r="HB10" s="105"/>
      <c r="HC10" s="105">
        <f>HB10/HB19</f>
        <v>0</v>
      </c>
      <c r="HD10" s="105"/>
      <c r="HE10" s="105">
        <f>HD10/HD19</f>
        <v>0</v>
      </c>
      <c r="HF10" s="105"/>
      <c r="HG10" s="105">
        <f>HF10/HF19</f>
        <v>0</v>
      </c>
      <c r="HH10" s="105"/>
      <c r="HI10" s="105">
        <f>HH10/HH19</f>
        <v>0</v>
      </c>
      <c r="HJ10" s="105"/>
      <c r="HK10" s="105">
        <f>HJ10/HJ19</f>
        <v>0</v>
      </c>
      <c r="HL10" s="105">
        <f t="shared" si="9"/>
        <v>0</v>
      </c>
      <c r="HM10" s="105">
        <f>HL10/HL19</f>
        <v>0</v>
      </c>
      <c r="HN10" s="105"/>
      <c r="HO10" s="105">
        <f>HN10/HN19</f>
        <v>0</v>
      </c>
      <c r="HP10" s="105"/>
      <c r="HQ10" s="105">
        <f>HP10/HP19</f>
        <v>0</v>
      </c>
      <c r="HR10" s="105">
        <v>3</v>
      </c>
      <c r="HS10" s="105">
        <f>HR10/HR19</f>
        <v>7.4349442379182155E-4</v>
      </c>
      <c r="HT10" s="105"/>
      <c r="HU10" s="105">
        <f>HT10/HT19</f>
        <v>0</v>
      </c>
      <c r="HV10" s="105"/>
      <c r="HW10" s="105">
        <f>HV10/HV19</f>
        <v>0</v>
      </c>
      <c r="HX10" s="105"/>
      <c r="HY10" s="105" t="e">
        <f>HX10/HX19</f>
        <v>#DIV/0!</v>
      </c>
      <c r="HZ10" s="105"/>
      <c r="IA10" s="105">
        <f>HZ10/HZ19</f>
        <v>0</v>
      </c>
      <c r="IB10" s="105"/>
      <c r="IC10" s="105">
        <f>IB10/IB19</f>
        <v>0</v>
      </c>
      <c r="ID10" s="105"/>
      <c r="IE10" s="105">
        <f>ID10/ID19</f>
        <v>0</v>
      </c>
      <c r="IF10" s="105"/>
      <c r="IG10" s="105">
        <f>IF10/IF19</f>
        <v>0</v>
      </c>
      <c r="IH10" s="105">
        <f t="shared" si="10"/>
        <v>3</v>
      </c>
      <c r="II10" s="105">
        <f>IH10/IH19</f>
        <v>2.5389302640487475E-4</v>
      </c>
      <c r="IJ10" s="105"/>
      <c r="IK10" s="105">
        <f>IJ10/IJ19</f>
        <v>0</v>
      </c>
      <c r="IL10" s="105"/>
      <c r="IM10" s="105">
        <f>IL10/IL19</f>
        <v>0</v>
      </c>
      <c r="IN10" s="105">
        <v>2</v>
      </c>
      <c r="IO10" s="105">
        <f>IN10/IN19</f>
        <v>1.4336917562724014E-3</v>
      </c>
      <c r="IP10" s="105"/>
      <c r="IQ10" s="105">
        <f>IP10/IP19</f>
        <v>0</v>
      </c>
      <c r="IR10" s="105">
        <v>1</v>
      </c>
      <c r="IS10" s="105">
        <f>IR10/IR19</f>
        <v>8.3892617449664428E-4</v>
      </c>
      <c r="IT10" s="105"/>
      <c r="IU10" s="105">
        <f>IT10/IT19</f>
        <v>0</v>
      </c>
      <c r="IV10" s="105"/>
      <c r="IW10" s="105">
        <f>IV10/IV19</f>
        <v>0</v>
      </c>
      <c r="IX10" s="105"/>
      <c r="IY10" s="105">
        <f>IX10/IX19</f>
        <v>0</v>
      </c>
      <c r="IZ10" s="105"/>
      <c r="JA10" s="105">
        <f>IZ10/IZ19</f>
        <v>0</v>
      </c>
      <c r="JB10" s="105"/>
      <c r="JC10" s="105">
        <f>JB10/JB19</f>
        <v>0</v>
      </c>
      <c r="JD10" s="105">
        <f t="shared" si="11"/>
        <v>3</v>
      </c>
      <c r="JE10" s="105">
        <f>JD10/JD19</f>
        <v>4.5738679676779996E-4</v>
      </c>
      <c r="JF10" s="105">
        <v>2</v>
      </c>
      <c r="JG10" s="105">
        <f>JF10/JF19</f>
        <v>5.1546391752577319E-3</v>
      </c>
      <c r="JH10" s="105"/>
      <c r="JI10" s="105">
        <f>JH10/JH19</f>
        <v>0</v>
      </c>
      <c r="JJ10" s="105">
        <v>18</v>
      </c>
      <c r="JK10" s="105">
        <f>JJ10/JJ19</f>
        <v>3.71900826446281E-2</v>
      </c>
      <c r="JL10" s="105"/>
      <c r="JM10" s="105">
        <f>JL10/JL19</f>
        <v>0</v>
      </c>
      <c r="JN10" s="105">
        <v>5</v>
      </c>
      <c r="JO10" s="105">
        <f>JN10/JN19</f>
        <v>1.1520737327188941E-2</v>
      </c>
      <c r="JP10" s="105"/>
      <c r="JQ10" s="105">
        <f>JP10/JP19</f>
        <v>0</v>
      </c>
      <c r="JR10" s="105"/>
      <c r="JS10" s="105">
        <f>JR10/JR19</f>
        <v>0</v>
      </c>
      <c r="JT10" s="105">
        <v>10</v>
      </c>
      <c r="JU10" s="105">
        <f>JT10/JT19</f>
        <v>9.0415913200723331E-3</v>
      </c>
      <c r="JV10" s="105"/>
      <c r="JW10" s="105">
        <f>JV10/JV19</f>
        <v>0</v>
      </c>
      <c r="JX10" s="105"/>
      <c r="JY10" s="105">
        <f>JX10/JX19</f>
        <v>0</v>
      </c>
      <c r="JZ10" s="105">
        <f t="shared" si="12"/>
        <v>35</v>
      </c>
      <c r="KA10" s="105">
        <f>JZ10/JZ19</f>
        <v>1.133419689119171E-2</v>
      </c>
      <c r="KB10" s="105">
        <v>37</v>
      </c>
      <c r="KC10" s="105">
        <f>KB10/KB19</f>
        <v>0.12091503267973856</v>
      </c>
      <c r="KD10" s="105"/>
      <c r="KE10" s="105">
        <f>KD10/KD19</f>
        <v>0</v>
      </c>
      <c r="KF10" s="105">
        <v>51</v>
      </c>
      <c r="KG10" s="105">
        <f>KF10/KF19</f>
        <v>0.13492063492063491</v>
      </c>
      <c r="KH10" s="105"/>
      <c r="KI10" s="105">
        <f>KH10/KH19</f>
        <v>0</v>
      </c>
      <c r="KJ10" s="105">
        <v>14</v>
      </c>
      <c r="KK10" s="105">
        <f>KJ10/KJ19</f>
        <v>5.2434456928838954E-2</v>
      </c>
      <c r="KL10" s="105"/>
      <c r="KM10" s="105" t="e">
        <f>KL10/KL19</f>
        <v>#DIV/0!</v>
      </c>
      <c r="KN10" s="105"/>
      <c r="KO10" s="105">
        <f>KN10/KN19</f>
        <v>0</v>
      </c>
      <c r="KP10" s="105">
        <v>52</v>
      </c>
      <c r="KQ10" s="105">
        <f>KP10/KP19</f>
        <v>5.2578361981799798E-2</v>
      </c>
      <c r="KR10" s="105">
        <v>12</v>
      </c>
      <c r="KS10" s="105">
        <f>KR10/KR19</f>
        <v>4.4444444444444446E-2</v>
      </c>
      <c r="KT10" s="105"/>
      <c r="KU10" s="105">
        <f>KT10/KT19</f>
        <v>0</v>
      </c>
      <c r="KV10" s="105">
        <f t="shared" si="13"/>
        <v>166</v>
      </c>
      <c r="KW10" s="105">
        <f>KV10/KV19</f>
        <v>6.831275720164609E-2</v>
      </c>
      <c r="KX10" s="105">
        <v>64</v>
      </c>
      <c r="KY10" s="105">
        <f>KX10/KX19</f>
        <v>0.16976127320954906</v>
      </c>
      <c r="KZ10" s="105"/>
      <c r="LA10" s="105">
        <f>KZ10/KZ19</f>
        <v>0</v>
      </c>
      <c r="LB10" s="105">
        <v>251</v>
      </c>
      <c r="LC10" s="105">
        <f>LB10/LB19</f>
        <v>0.25226130653266332</v>
      </c>
      <c r="LD10" s="105">
        <v>1</v>
      </c>
      <c r="LE10" s="105">
        <f>LD10/LD19</f>
        <v>9.0909090909090912E-2</v>
      </c>
      <c r="LF10" s="105">
        <v>56</v>
      </c>
      <c r="LG10" s="105">
        <f>LF10/LF19</f>
        <v>0.1042830540037244</v>
      </c>
      <c r="LH10" s="105"/>
      <c r="LI10" s="105" t="e">
        <f>LH10/LH19</f>
        <v>#DIV/0!</v>
      </c>
      <c r="LJ10" s="105"/>
      <c r="LK10" s="105">
        <f>LJ10/LJ19</f>
        <v>0</v>
      </c>
      <c r="LL10" s="105"/>
      <c r="LM10" s="105">
        <f>LL10/LL19</f>
        <v>0</v>
      </c>
      <c r="LN10" s="105">
        <v>17</v>
      </c>
      <c r="LO10" s="105">
        <f>LN10/LN19</f>
        <v>5.8620689655172413E-2</v>
      </c>
      <c r="LP10" s="105"/>
      <c r="LQ10" s="105">
        <f>LP10/LP19</f>
        <v>0</v>
      </c>
      <c r="LR10" s="105">
        <f t="shared" si="14"/>
        <v>389</v>
      </c>
      <c r="LS10" s="105">
        <f>LR10/LR19</f>
        <v>0.12148657089319176</v>
      </c>
      <c r="LT10" s="105">
        <v>11</v>
      </c>
      <c r="LU10" s="105">
        <f>LT10/LT19</f>
        <v>7.9136690647482008E-2</v>
      </c>
      <c r="LV10" s="105">
        <v>1</v>
      </c>
      <c r="LW10" s="105">
        <f>LV10/LV19</f>
        <v>0.16666666666666666</v>
      </c>
      <c r="LX10" s="106">
        <f>LY10*LX19</f>
        <v>600.02100000000007</v>
      </c>
      <c r="LY10" s="105">
        <v>0.38340000000000002</v>
      </c>
      <c r="LZ10" s="105"/>
      <c r="MA10" s="105">
        <f>LZ10/LZ19</f>
        <v>0</v>
      </c>
      <c r="MB10" s="105">
        <v>96</v>
      </c>
      <c r="MC10" s="105">
        <f>MB10/MB19</f>
        <v>8.9552238805970144E-2</v>
      </c>
      <c r="MD10" s="105"/>
      <c r="ME10" s="105">
        <f>MD10/MD19</f>
        <v>0</v>
      </c>
      <c r="MF10" s="105">
        <v>8</v>
      </c>
      <c r="MG10" s="105">
        <f>MF10/MF19</f>
        <v>1.7699115044247787E-2</v>
      </c>
      <c r="MH10" s="105">
        <v>104</v>
      </c>
      <c r="MI10" s="105">
        <f>MH10/MH19</f>
        <v>5.9735784032165423E-2</v>
      </c>
      <c r="MJ10" s="105">
        <v>35</v>
      </c>
      <c r="MK10" s="105">
        <f>MJ10/MJ19</f>
        <v>5.2631578947368418E-2</v>
      </c>
      <c r="ML10" s="105">
        <v>15</v>
      </c>
      <c r="MM10" s="105">
        <f>ML10/ML19</f>
        <v>3.2119914346895075E-2</v>
      </c>
      <c r="MN10" s="105">
        <f t="shared" si="15"/>
        <v>870.02100000000007</v>
      </c>
      <c r="MO10" s="105">
        <f>MN10/MN19</f>
        <v>0.14241138726704333</v>
      </c>
      <c r="MP10" s="105">
        <v>20</v>
      </c>
      <c r="MQ10" s="105">
        <f>MP10/MP19</f>
        <v>8.6956521739130432E-2</v>
      </c>
      <c r="MR10" s="105">
        <v>1</v>
      </c>
      <c r="MS10" s="105">
        <f>MR10/MR19</f>
        <v>1.4492753623188406E-2</v>
      </c>
      <c r="MT10" s="106">
        <f>MU10*MT19</f>
        <v>545.02290000000005</v>
      </c>
      <c r="MU10" s="105">
        <v>0.3987</v>
      </c>
      <c r="MV10" s="105">
        <v>2</v>
      </c>
      <c r="MW10" s="105">
        <f>MV10/MV19</f>
        <v>5.8823529411764705E-2</v>
      </c>
      <c r="MX10" s="105">
        <v>153</v>
      </c>
      <c r="MY10" s="105">
        <f>MX10/MX19</f>
        <v>0.11634980988593156</v>
      </c>
      <c r="MZ10" s="105"/>
      <c r="NA10" s="105">
        <f>MZ10/MZ19</f>
        <v>0</v>
      </c>
      <c r="NB10" s="105">
        <v>15</v>
      </c>
      <c r="NC10" s="105">
        <f>NB10/NB19</f>
        <v>5.8823529411764705E-2</v>
      </c>
      <c r="ND10" s="105">
        <v>108</v>
      </c>
      <c r="NE10" s="105">
        <f>ND10/ND19</f>
        <v>5.7908847184986595E-2</v>
      </c>
      <c r="NF10" s="105">
        <v>69</v>
      </c>
      <c r="NG10" s="105">
        <f>NF10/NF19</f>
        <v>6.5279091769157999E-2</v>
      </c>
      <c r="NH10" s="105">
        <v>6</v>
      </c>
      <c r="NI10" s="105">
        <f>NH10/NH19</f>
        <v>0.03</v>
      </c>
      <c r="NJ10" s="105">
        <f t="shared" si="16"/>
        <v>919.02290000000005</v>
      </c>
      <c r="NK10" s="105">
        <f>NJ10/NJ19</f>
        <v>0.14395966560585083</v>
      </c>
      <c r="NL10" s="105">
        <v>8</v>
      </c>
      <c r="NM10" s="105">
        <f>NL10/NL19</f>
        <v>5.4794520547945202E-2</v>
      </c>
      <c r="NN10" s="105">
        <v>1</v>
      </c>
      <c r="NO10" s="105">
        <f>NN10/NN19</f>
        <v>2.1739130434782608E-2</v>
      </c>
      <c r="NP10" s="106">
        <f>NQ10*NP19</f>
        <v>36.000500000000002</v>
      </c>
      <c r="NQ10" s="105">
        <v>0.40450000000000003</v>
      </c>
      <c r="NR10" s="106">
        <f>NS10*NR19</f>
        <v>1.998</v>
      </c>
      <c r="NS10" s="105">
        <v>2.2200000000000001E-2</v>
      </c>
      <c r="NT10" s="105">
        <v>37</v>
      </c>
      <c r="NU10" s="105">
        <f>NT10/NT19</f>
        <v>8.83054892601432E-2</v>
      </c>
      <c r="NV10" s="105"/>
      <c r="NW10" s="105">
        <f>NV10/NV19</f>
        <v>0</v>
      </c>
      <c r="NX10" s="105">
        <v>3</v>
      </c>
      <c r="NY10" s="105">
        <f>NX10/NX19</f>
        <v>0.16666666666666666</v>
      </c>
      <c r="NZ10" s="105">
        <v>63</v>
      </c>
      <c r="OA10" s="105">
        <f>NZ10/NZ19</f>
        <v>5.1053484602917344E-2</v>
      </c>
      <c r="OB10" s="105">
        <v>36</v>
      </c>
      <c r="OC10" s="105">
        <f>OB10/OB19</f>
        <v>7.3619631901840496E-2</v>
      </c>
      <c r="OD10" s="105">
        <v>3</v>
      </c>
      <c r="OE10" s="105">
        <f>OD10/OD19</f>
        <v>4.8387096774193547E-2</v>
      </c>
      <c r="OF10" s="105">
        <f t="shared" si="17"/>
        <v>188.99849999999998</v>
      </c>
      <c r="OG10" s="105">
        <f>OF10/OF19</f>
        <v>7.288746444827858E-2</v>
      </c>
      <c r="OH10" s="105">
        <v>5</v>
      </c>
      <c r="OI10" s="105">
        <f>OH10/OH19</f>
        <v>5.9523809523809521E-2</v>
      </c>
      <c r="OJ10" s="105"/>
      <c r="OK10" s="105" t="e">
        <f>OJ10/OJ19</f>
        <v>#DIV/0!</v>
      </c>
      <c r="OL10" s="106">
        <f>OM10*OL19</f>
        <v>1.9998</v>
      </c>
      <c r="OM10" s="105">
        <v>0.33329999999999999</v>
      </c>
      <c r="ON10" s="106">
        <f>OO10*ON19</f>
        <v>0</v>
      </c>
      <c r="OO10" s="105">
        <v>0</v>
      </c>
      <c r="OP10" s="106">
        <f>OQ10*OP19</f>
        <v>6.9972000000000003</v>
      </c>
      <c r="OQ10" s="107">
        <v>4.7600000000000003E-2</v>
      </c>
      <c r="OR10" s="105"/>
      <c r="OS10" s="105">
        <f>OR10/OR19</f>
        <v>0</v>
      </c>
      <c r="OT10" s="105">
        <v>2</v>
      </c>
      <c r="OU10" s="105">
        <f>OT10/OT19</f>
        <v>0.1</v>
      </c>
      <c r="OV10" s="105">
        <v>67</v>
      </c>
      <c r="OW10" s="105">
        <f>OV10/OV19</f>
        <v>9.0785907859078585E-2</v>
      </c>
      <c r="OX10" s="105">
        <v>14</v>
      </c>
      <c r="OY10" s="105">
        <f>OX10/OX19</f>
        <v>5.1094890510948905E-2</v>
      </c>
      <c r="OZ10" s="105"/>
      <c r="PA10" s="105" t="e">
        <f>OZ10/OZ19</f>
        <v>#DIV/0!</v>
      </c>
      <c r="PB10" s="105">
        <f t="shared" si="18"/>
        <v>96.997</v>
      </c>
      <c r="PC10" s="105">
        <f>PB10/PB19</f>
        <v>7.1269349308349966E-2</v>
      </c>
      <c r="PD10" s="105">
        <v>1</v>
      </c>
      <c r="PE10" s="105">
        <f>PD10/PD19</f>
        <v>2.2222222222222223E-2</v>
      </c>
      <c r="PF10" s="105"/>
      <c r="PG10" s="105" t="e">
        <f>PF10/PF19</f>
        <v>#DIV/0!</v>
      </c>
      <c r="PH10" s="106">
        <f>PI10*PH19</f>
        <v>0</v>
      </c>
      <c r="PI10" s="105">
        <v>0</v>
      </c>
      <c r="PJ10" s="106">
        <f>PK10*PJ19</f>
        <v>0</v>
      </c>
      <c r="PK10" s="105">
        <v>0</v>
      </c>
      <c r="PL10" s="106">
        <f>PM10*PL19</f>
        <v>1.9998</v>
      </c>
      <c r="PM10" s="105">
        <v>3.0300000000000001E-2</v>
      </c>
      <c r="PN10" s="105"/>
      <c r="PO10" s="105" t="e">
        <f>PN10/PN19</f>
        <v>#DIV/0!</v>
      </c>
      <c r="PP10" s="105"/>
      <c r="PQ10" s="105">
        <f>PP10/PP19</f>
        <v>0</v>
      </c>
      <c r="PR10" s="105">
        <v>90</v>
      </c>
      <c r="PS10" s="105">
        <f>PR10/PR19</f>
        <v>0.1271186440677966</v>
      </c>
      <c r="PT10" s="106">
        <f>PU10*PT19</f>
        <v>6.0030000000000001</v>
      </c>
      <c r="PU10" s="105">
        <v>2.3E-2</v>
      </c>
      <c r="PV10" s="105"/>
      <c r="PW10" s="105" t="e">
        <f>PV10/PV19</f>
        <v>#DIV/0!</v>
      </c>
      <c r="PX10" s="105">
        <f t="shared" si="19"/>
        <v>99.002799999999993</v>
      </c>
      <c r="PY10" s="105">
        <f>PX10/PX19</f>
        <v>8.4691807103525446E-2</v>
      </c>
      <c r="PZ10" s="106">
        <f>QA10*PZ19</f>
        <v>0</v>
      </c>
      <c r="QA10" s="105">
        <v>0</v>
      </c>
      <c r="QB10" s="105"/>
      <c r="QC10" s="105" t="e">
        <f>QB10/QB19</f>
        <v>#DIV/0!</v>
      </c>
      <c r="QD10" s="106">
        <f>QE10*QD19</f>
        <v>1</v>
      </c>
      <c r="QE10" s="105">
        <v>0.1</v>
      </c>
      <c r="QF10" s="106">
        <f>QG10*QF19</f>
        <v>0</v>
      </c>
      <c r="QG10" s="105">
        <v>0</v>
      </c>
      <c r="QH10" s="106">
        <f>QI10*QH19</f>
        <v>3.9976000000000003</v>
      </c>
      <c r="QI10" s="105">
        <v>5.2600000000000001E-2</v>
      </c>
      <c r="QJ10" s="105"/>
      <c r="QK10" s="105">
        <f>QJ10/QJ19</f>
        <v>0</v>
      </c>
      <c r="QL10" s="106">
        <f>QM10*QL19</f>
        <v>0</v>
      </c>
      <c r="QM10" s="107">
        <v>0</v>
      </c>
      <c r="QN10" s="105">
        <v>40</v>
      </c>
      <c r="QO10" s="105">
        <f>QN10/QN19</f>
        <v>3.4482758620689655E-2</v>
      </c>
      <c r="QP10" s="106">
        <f>QQ10*QP19</f>
        <v>2.0510999999999999</v>
      </c>
      <c r="QQ10" s="105">
        <v>1.29E-2</v>
      </c>
      <c r="QR10" s="105"/>
      <c r="QS10" s="105" t="e">
        <f>QR10/QR19</f>
        <v>#DIV/0!</v>
      </c>
      <c r="QT10" s="105">
        <f t="shared" si="20"/>
        <v>47.048699999999997</v>
      </c>
      <c r="QU10" s="105">
        <f>QT10/QT19</f>
        <v>3.1139010435132862E-2</v>
      </c>
      <c r="QV10" s="106">
        <f>QW10*QV19</f>
        <v>0</v>
      </c>
      <c r="QW10" s="105">
        <v>0</v>
      </c>
      <c r="QX10" s="106">
        <f>QY10*QX19</f>
        <v>0</v>
      </c>
      <c r="QY10" s="105">
        <v>0</v>
      </c>
      <c r="QZ10" s="106">
        <f>RA10*QZ19</f>
        <v>0</v>
      </c>
      <c r="RA10" s="105">
        <v>0</v>
      </c>
      <c r="RB10" s="106">
        <f>RC10*RB19</f>
        <v>0</v>
      </c>
      <c r="RC10" s="105">
        <v>0</v>
      </c>
      <c r="RD10" s="106">
        <f>RE10*RD19</f>
        <v>2.9986999999999999</v>
      </c>
      <c r="RE10" s="107">
        <v>1.9099999999999999E-2</v>
      </c>
      <c r="RF10" s="105"/>
      <c r="RG10" s="105" t="e">
        <f>RF10/RF19</f>
        <v>#DIV/0!</v>
      </c>
      <c r="RH10" s="106">
        <f>RI10*RH19</f>
        <v>0</v>
      </c>
      <c r="RI10" s="107">
        <v>0</v>
      </c>
      <c r="RJ10" s="106">
        <f>RJ19*RK10</f>
        <v>49.981999999999999</v>
      </c>
      <c r="RK10" s="105">
        <v>2.6800000000000001E-2</v>
      </c>
      <c r="RL10" s="106">
        <f>RL19*RM10</f>
        <v>1.9923</v>
      </c>
      <c r="RM10" s="105">
        <v>8.6999999999999994E-3</v>
      </c>
      <c r="RN10" s="105"/>
      <c r="RO10" s="105" t="e">
        <f>RN10/RN19</f>
        <v>#DIV/0!</v>
      </c>
      <c r="RP10" s="106">
        <f t="shared" si="21"/>
        <v>54.972999999999999</v>
      </c>
      <c r="RQ10" s="105">
        <f>RP10/RP19</f>
        <v>2.3258149766018098E-2</v>
      </c>
      <c r="RR10" s="106">
        <f>RS10*RR19</f>
        <v>0</v>
      </c>
      <c r="RS10" s="105">
        <v>0</v>
      </c>
      <c r="RT10" s="106">
        <f>RU10*RT19</f>
        <v>0</v>
      </c>
      <c r="RU10" s="105">
        <v>0</v>
      </c>
      <c r="RV10" s="106">
        <f>RW10*RV19</f>
        <v>0</v>
      </c>
      <c r="RW10" s="105">
        <v>0</v>
      </c>
      <c r="RX10" s="106">
        <f>RY10*RX19</f>
        <v>0</v>
      </c>
      <c r="RY10" s="105">
        <v>0</v>
      </c>
      <c r="RZ10" s="106">
        <f>SA10*RZ19</f>
        <v>1.0004000000000002</v>
      </c>
      <c r="SA10" s="107">
        <v>8.2000000000000007E-3</v>
      </c>
      <c r="SB10" s="105"/>
      <c r="SC10" s="105" t="e">
        <f>SB10/SB19</f>
        <v>#DIV/0!</v>
      </c>
      <c r="SD10" s="106">
        <f>SE10*SD19</f>
        <v>0</v>
      </c>
      <c r="SE10" s="107">
        <v>0</v>
      </c>
      <c r="SF10" s="106">
        <f>SF19*SG10</f>
        <v>10.0008</v>
      </c>
      <c r="SG10" s="105">
        <v>5.4000000000000003E-3</v>
      </c>
      <c r="SH10" s="106">
        <f>SH19*SI10</f>
        <v>0</v>
      </c>
      <c r="SI10" s="105">
        <v>0</v>
      </c>
      <c r="SJ10" s="105"/>
      <c r="SK10" s="105" t="e">
        <f>SJ10/SJ19</f>
        <v>#DIV/0!</v>
      </c>
      <c r="SL10" s="106">
        <f t="shared" si="22"/>
        <v>11.001200000000001</v>
      </c>
      <c r="SM10" s="105">
        <f>SL10/SL19</f>
        <v>5.2290996553401034E-3</v>
      </c>
      <c r="SN10" s="106">
        <f>SO10*SN19</f>
        <v>0</v>
      </c>
      <c r="SO10" s="105">
        <v>0</v>
      </c>
      <c r="SP10" s="106">
        <f>SQ10*SP19</f>
        <v>0</v>
      </c>
      <c r="SQ10" s="105">
        <v>0</v>
      </c>
      <c r="SR10" s="106">
        <f>SS10*SR19</f>
        <v>0</v>
      </c>
      <c r="SS10" s="105">
        <v>0</v>
      </c>
      <c r="ST10" s="106">
        <f>SU10*ST19</f>
        <v>0</v>
      </c>
      <c r="SU10" s="105">
        <v>0</v>
      </c>
      <c r="SV10" s="106">
        <f>SW10*SV19</f>
        <v>0</v>
      </c>
      <c r="SW10" s="107">
        <v>0</v>
      </c>
      <c r="SX10" s="106">
        <f>SY10*SX19</f>
        <v>0</v>
      </c>
      <c r="SY10" s="105">
        <v>0</v>
      </c>
      <c r="SZ10" s="106">
        <f>TA10*SZ19</f>
        <v>0</v>
      </c>
      <c r="TA10" s="105">
        <v>0</v>
      </c>
      <c r="TB10" s="106">
        <f>TC10*TB19</f>
        <v>0</v>
      </c>
      <c r="TC10" s="105">
        <v>0</v>
      </c>
      <c r="TD10" s="106">
        <f>TE10*TD19</f>
        <v>0</v>
      </c>
      <c r="TE10" s="105">
        <v>0</v>
      </c>
      <c r="TF10" s="106">
        <f>TG10*TF19</f>
        <v>0</v>
      </c>
      <c r="TG10" s="105">
        <v>0</v>
      </c>
      <c r="TH10" s="106">
        <f t="shared" si="23"/>
        <v>0</v>
      </c>
      <c r="TI10" s="105">
        <f>TH10/TH19</f>
        <v>0</v>
      </c>
      <c r="TJ10" s="106">
        <f>TK10*TJ19</f>
        <v>0</v>
      </c>
      <c r="TK10" s="105">
        <v>0</v>
      </c>
      <c r="TL10" s="106">
        <v>0</v>
      </c>
      <c r="TM10" s="105">
        <v>0</v>
      </c>
      <c r="TN10" s="106">
        <v>0</v>
      </c>
      <c r="TO10" s="105">
        <f>TN10/TN19</f>
        <v>0</v>
      </c>
      <c r="TP10" s="106">
        <f>TQ10*TP19</f>
        <v>0</v>
      </c>
      <c r="TQ10" s="105">
        <v>0</v>
      </c>
      <c r="TR10" s="106">
        <v>0</v>
      </c>
      <c r="TS10" s="107">
        <v>0</v>
      </c>
      <c r="TT10" s="106">
        <f>TU10*TT19</f>
        <v>0</v>
      </c>
      <c r="TU10" s="105">
        <v>0</v>
      </c>
      <c r="TV10" s="106">
        <f>TW10*TV19</f>
        <v>0</v>
      </c>
      <c r="TW10" s="105">
        <v>0</v>
      </c>
      <c r="TX10" s="106">
        <v>0</v>
      </c>
      <c r="TY10" s="105">
        <f>TX10/TX19</f>
        <v>0</v>
      </c>
      <c r="TZ10" s="106">
        <v>0</v>
      </c>
      <c r="UA10" s="105">
        <f>TZ10/TZ19</f>
        <v>0</v>
      </c>
      <c r="UB10" s="106">
        <f>UC10*UB19</f>
        <v>0</v>
      </c>
      <c r="UC10" s="105">
        <v>0</v>
      </c>
      <c r="UD10" s="106">
        <f t="shared" si="24"/>
        <v>0</v>
      </c>
      <c r="UE10" s="105">
        <f>UD10/UD19</f>
        <v>0</v>
      </c>
      <c r="UF10" s="106">
        <f>UG10*UF19</f>
        <v>0</v>
      </c>
      <c r="UG10" s="105">
        <v>0</v>
      </c>
      <c r="UH10" s="106">
        <v>0</v>
      </c>
      <c r="UI10" s="105">
        <v>0</v>
      </c>
      <c r="UJ10" s="106">
        <v>0</v>
      </c>
      <c r="UK10" s="105">
        <f>UJ10/UJ19</f>
        <v>0</v>
      </c>
      <c r="UL10" s="106">
        <f>UM10*UL19</f>
        <v>0</v>
      </c>
      <c r="UM10" s="105">
        <v>0</v>
      </c>
      <c r="UN10" s="106">
        <v>0</v>
      </c>
      <c r="UO10" s="107">
        <v>0</v>
      </c>
      <c r="UP10" s="106">
        <f>UQ10*UP19</f>
        <v>0</v>
      </c>
      <c r="UQ10" s="105">
        <v>0</v>
      </c>
      <c r="UR10" s="106">
        <f>US10*UR19</f>
        <v>0</v>
      </c>
      <c r="US10" s="105">
        <v>0</v>
      </c>
      <c r="UT10" s="106">
        <v>0</v>
      </c>
      <c r="UU10" s="105">
        <f>UT10/UT19</f>
        <v>0</v>
      </c>
      <c r="UV10" s="106">
        <f>UW10*UV19</f>
        <v>0</v>
      </c>
      <c r="UW10" s="105">
        <v>0</v>
      </c>
      <c r="UX10" s="106">
        <f>UY10*UX19</f>
        <v>0</v>
      </c>
      <c r="UY10" s="105">
        <v>0</v>
      </c>
      <c r="UZ10" s="106">
        <f t="shared" si="25"/>
        <v>0</v>
      </c>
      <c r="VA10" s="105">
        <f>UZ10/UZ19</f>
        <v>0</v>
      </c>
      <c r="VB10" s="106">
        <f>VC10*VB19</f>
        <v>0</v>
      </c>
      <c r="VC10" s="105">
        <v>0</v>
      </c>
      <c r="VD10" s="106">
        <v>0</v>
      </c>
      <c r="VE10" s="105">
        <v>0</v>
      </c>
      <c r="VF10" s="106">
        <v>0</v>
      </c>
      <c r="VG10" s="105">
        <f>VF10/VF19</f>
        <v>0</v>
      </c>
      <c r="VH10" s="106">
        <f>VI10*VH19</f>
        <v>0</v>
      </c>
      <c r="VI10" s="105">
        <v>0</v>
      </c>
      <c r="VJ10" s="106">
        <v>0</v>
      </c>
      <c r="VK10" s="107">
        <f>VJ10/VJ19</f>
        <v>0</v>
      </c>
      <c r="VL10" s="106">
        <f>VM10*VL19</f>
        <v>0</v>
      </c>
      <c r="VM10" s="105">
        <v>0</v>
      </c>
      <c r="VN10" s="106">
        <v>0</v>
      </c>
      <c r="VO10" s="105">
        <f>VN10/VN19</f>
        <v>0</v>
      </c>
      <c r="VP10" s="106">
        <v>0</v>
      </c>
      <c r="VQ10" s="105">
        <f>VP10/VP19</f>
        <v>0</v>
      </c>
      <c r="VR10" s="106">
        <v>0</v>
      </c>
      <c r="VS10" s="105">
        <f>VR10/VR19</f>
        <v>0</v>
      </c>
      <c r="VT10" s="106">
        <f>VU10*VT19</f>
        <v>0</v>
      </c>
      <c r="VU10" s="105">
        <v>0</v>
      </c>
      <c r="VV10" s="106">
        <f t="shared" si="26"/>
        <v>0</v>
      </c>
      <c r="VW10" s="105">
        <f>VV10/VV19</f>
        <v>0</v>
      </c>
      <c r="VX10" s="106">
        <f>VY10*VX19</f>
        <v>0</v>
      </c>
      <c r="VY10" s="105">
        <v>0</v>
      </c>
      <c r="VZ10" s="106">
        <v>0</v>
      </c>
      <c r="WA10" s="105">
        <v>0</v>
      </c>
      <c r="WB10" s="106">
        <v>0</v>
      </c>
      <c r="WC10" s="105">
        <f>WB10/WB19</f>
        <v>0</v>
      </c>
      <c r="WD10" s="106">
        <f>WE10*WD19</f>
        <v>0</v>
      </c>
      <c r="WE10" s="105">
        <v>0</v>
      </c>
      <c r="WF10" s="106">
        <v>0</v>
      </c>
      <c r="WG10" s="107">
        <f>WF10/WF19</f>
        <v>0</v>
      </c>
      <c r="WH10" s="106">
        <f>WI10*WH19</f>
        <v>0</v>
      </c>
      <c r="WI10" s="105">
        <v>0</v>
      </c>
      <c r="WJ10" s="106">
        <v>0</v>
      </c>
      <c r="WK10" s="105">
        <f>WJ10/WJ19</f>
        <v>0</v>
      </c>
      <c r="WL10" s="106">
        <v>0</v>
      </c>
      <c r="WM10" s="105">
        <f>WL10/WL19</f>
        <v>0</v>
      </c>
      <c r="WN10" s="106">
        <v>0</v>
      </c>
      <c r="WO10" s="105">
        <f>WN10/WN19</f>
        <v>0</v>
      </c>
      <c r="WP10" s="106">
        <f>WQ10*WP19</f>
        <v>0</v>
      </c>
      <c r="WQ10" s="105">
        <v>0</v>
      </c>
      <c r="WR10" s="106">
        <f t="shared" si="27"/>
        <v>0</v>
      </c>
      <c r="WS10" s="105">
        <f>WR10/WR19</f>
        <v>0</v>
      </c>
      <c r="WT10" s="106">
        <f>WU10*WT19</f>
        <v>0</v>
      </c>
      <c r="WU10" s="105">
        <v>0</v>
      </c>
      <c r="WV10" s="106">
        <v>0</v>
      </c>
      <c r="WW10" s="105">
        <v>0</v>
      </c>
      <c r="WX10" s="106">
        <v>0</v>
      </c>
      <c r="WY10" s="105">
        <f>WX10/WX19</f>
        <v>0</v>
      </c>
      <c r="WZ10" s="106">
        <f>XA10*WZ19</f>
        <v>0</v>
      </c>
      <c r="XA10" s="105">
        <v>0</v>
      </c>
      <c r="XB10" s="106">
        <v>0</v>
      </c>
      <c r="XC10" s="107">
        <f>XB10/XB19</f>
        <v>0</v>
      </c>
      <c r="XD10" s="106">
        <f>XE10*XD19</f>
        <v>0</v>
      </c>
      <c r="XE10" s="105">
        <v>0</v>
      </c>
      <c r="XF10" s="106">
        <v>0</v>
      </c>
      <c r="XG10" s="105">
        <f>XF10/XF19</f>
        <v>0</v>
      </c>
      <c r="XH10" s="106">
        <v>0</v>
      </c>
      <c r="XI10" s="105">
        <f>XH10/XH19</f>
        <v>0</v>
      </c>
      <c r="XJ10" s="106">
        <v>0</v>
      </c>
      <c r="XK10" s="105">
        <f>XJ10/XJ19</f>
        <v>0</v>
      </c>
      <c r="XL10" s="106">
        <f>XM10*XL19</f>
        <v>0</v>
      </c>
      <c r="XM10" s="105">
        <v>0</v>
      </c>
      <c r="XN10" s="106">
        <f t="shared" si="28"/>
        <v>0</v>
      </c>
      <c r="XO10" s="105">
        <f>XN10/XN19</f>
        <v>0</v>
      </c>
      <c r="XP10" s="106">
        <f>XQ10*XP19</f>
        <v>0</v>
      </c>
      <c r="XQ10" s="105">
        <v>0</v>
      </c>
      <c r="XR10" s="106">
        <v>0</v>
      </c>
      <c r="XS10" s="105">
        <v>0</v>
      </c>
      <c r="XT10" s="106">
        <v>0</v>
      </c>
      <c r="XU10" s="105">
        <f>XT10/XT19</f>
        <v>0</v>
      </c>
      <c r="XV10" s="106">
        <f>XW10*XV19</f>
        <v>0</v>
      </c>
      <c r="XW10" s="105">
        <v>0</v>
      </c>
      <c r="XX10" s="106">
        <v>0</v>
      </c>
      <c r="XY10" s="107">
        <f>XX10/XX19</f>
        <v>0</v>
      </c>
      <c r="XZ10" s="106">
        <f>YA10*XZ19</f>
        <v>0</v>
      </c>
      <c r="YA10" s="105">
        <v>0</v>
      </c>
      <c r="YB10" s="106">
        <v>0</v>
      </c>
      <c r="YC10" s="105">
        <f>YB10/YB19</f>
        <v>0</v>
      </c>
      <c r="YD10" s="106">
        <v>0</v>
      </c>
      <c r="YE10" s="105">
        <f>YD10/YD19</f>
        <v>0</v>
      </c>
      <c r="YF10" s="106">
        <v>0</v>
      </c>
      <c r="YG10" s="105">
        <f>YF10/YF19</f>
        <v>0</v>
      </c>
      <c r="YH10" s="106">
        <f>YI10*YH19</f>
        <v>0</v>
      </c>
      <c r="YI10" s="105">
        <v>0</v>
      </c>
      <c r="YJ10" s="106">
        <f t="shared" si="29"/>
        <v>0</v>
      </c>
      <c r="YK10" s="105">
        <f>YJ10/YJ19</f>
        <v>0</v>
      </c>
      <c r="YL10" s="106">
        <f>YM10*YL19</f>
        <v>0</v>
      </c>
      <c r="YM10" s="105">
        <v>0</v>
      </c>
      <c r="YN10" s="106">
        <v>0</v>
      </c>
      <c r="YO10" s="105">
        <v>0</v>
      </c>
      <c r="YP10" s="106">
        <v>0</v>
      </c>
      <c r="YQ10" s="105">
        <f>YP10/YP19</f>
        <v>0</v>
      </c>
      <c r="YR10" s="106">
        <f>YS10*YR19</f>
        <v>0</v>
      </c>
      <c r="YS10" s="105">
        <v>0</v>
      </c>
      <c r="YT10" s="106">
        <v>0</v>
      </c>
      <c r="YU10" s="107">
        <f>YT10/YT19</f>
        <v>0</v>
      </c>
      <c r="YV10" s="106">
        <f>YW10*YV19</f>
        <v>0</v>
      </c>
      <c r="YW10" s="105">
        <v>0</v>
      </c>
      <c r="YX10" s="106">
        <v>0</v>
      </c>
      <c r="YY10" s="105">
        <f>YX10/YX19</f>
        <v>0</v>
      </c>
      <c r="YZ10" s="106">
        <v>0</v>
      </c>
      <c r="ZA10" s="105">
        <f>YZ10/YZ19</f>
        <v>0</v>
      </c>
      <c r="ZB10" s="106">
        <v>0</v>
      </c>
      <c r="ZC10" s="105">
        <f>ZB10/ZB19</f>
        <v>0</v>
      </c>
      <c r="ZD10" s="106">
        <f>ZE10*ZD19</f>
        <v>0</v>
      </c>
      <c r="ZE10" s="105">
        <v>0</v>
      </c>
      <c r="ZF10" s="106">
        <f t="shared" si="30"/>
        <v>0</v>
      </c>
      <c r="ZG10" s="105">
        <f>ZF10/ZF19</f>
        <v>0</v>
      </c>
      <c r="ZH10" s="106">
        <f>ZI10*ZH19</f>
        <v>0</v>
      </c>
      <c r="ZI10" s="105">
        <v>0</v>
      </c>
      <c r="ZJ10" s="106">
        <v>0</v>
      </c>
      <c r="ZK10" s="105">
        <f>ZJ10/ZJ19</f>
        <v>0</v>
      </c>
      <c r="ZL10" s="106">
        <v>0</v>
      </c>
      <c r="ZM10" s="105">
        <f>ZL10/ZL19</f>
        <v>0</v>
      </c>
      <c r="ZN10" s="106">
        <v>0</v>
      </c>
      <c r="ZO10" s="105">
        <f>ZN10/ZN19</f>
        <v>0</v>
      </c>
      <c r="ZP10" s="106">
        <v>0</v>
      </c>
      <c r="ZQ10" s="107">
        <f>ZP10/ZP19</f>
        <v>0</v>
      </c>
      <c r="ZR10" s="106">
        <f>ZS10*ZR19</f>
        <v>0</v>
      </c>
      <c r="ZS10" s="105">
        <v>0</v>
      </c>
      <c r="ZT10" s="106">
        <v>0</v>
      </c>
      <c r="ZU10" s="105">
        <f>ZT10/ZT19</f>
        <v>0</v>
      </c>
      <c r="ZV10" s="106">
        <v>0</v>
      </c>
      <c r="ZW10" s="105">
        <f>ZV10/ZV19</f>
        <v>0</v>
      </c>
      <c r="ZX10" s="106">
        <v>0</v>
      </c>
      <c r="ZY10" s="105">
        <f>ZX10/ZX19</f>
        <v>0</v>
      </c>
      <c r="ZZ10" s="106">
        <f>AAA10*ZZ19</f>
        <v>0</v>
      </c>
      <c r="AAA10" s="105">
        <v>0</v>
      </c>
      <c r="AAB10" s="106">
        <f t="shared" si="31"/>
        <v>0</v>
      </c>
      <c r="AAC10" s="105">
        <f>AAB10/AAB19</f>
        <v>0</v>
      </c>
      <c r="AAD10" s="106">
        <f>AAE10*AAD19</f>
        <v>0</v>
      </c>
      <c r="AAE10" s="105">
        <v>0</v>
      </c>
      <c r="AAF10" s="106">
        <v>0</v>
      </c>
      <c r="AAG10" s="105" t="e">
        <f>AAF10/AAF19</f>
        <v>#DIV/0!</v>
      </c>
      <c r="AAH10" s="106">
        <v>0</v>
      </c>
      <c r="AAI10" s="105" t="e">
        <f>AAH10/AAH19</f>
        <v>#DIV/0!</v>
      </c>
      <c r="AAJ10" s="106">
        <v>0</v>
      </c>
      <c r="AAK10" s="105" t="e">
        <f>AAJ10/AAJ19</f>
        <v>#DIV/0!</v>
      </c>
      <c r="AAL10" s="106">
        <v>0</v>
      </c>
      <c r="AAM10" s="107">
        <f>AAL10/AAL19</f>
        <v>0</v>
      </c>
      <c r="AAN10" s="106">
        <f>AAO10*AAN19</f>
        <v>0</v>
      </c>
      <c r="AAO10" s="105">
        <v>0</v>
      </c>
      <c r="AAP10" s="106">
        <v>0</v>
      </c>
      <c r="AAQ10" s="105">
        <f>AAP10/AAP19</f>
        <v>0</v>
      </c>
      <c r="AAR10" s="106">
        <v>0</v>
      </c>
      <c r="AAS10" s="105">
        <f>AAR10/AAR19</f>
        <v>0</v>
      </c>
      <c r="AAT10" s="106">
        <v>0</v>
      </c>
      <c r="AAU10" s="105">
        <f>AAT10/AAT19</f>
        <v>0</v>
      </c>
      <c r="AAV10" s="106">
        <f>AAW10*AAV19</f>
        <v>0</v>
      </c>
      <c r="AAW10" s="105">
        <v>0</v>
      </c>
      <c r="AAX10" s="106">
        <f t="shared" si="32"/>
        <v>0</v>
      </c>
      <c r="AAY10" s="105">
        <f>AAX10/AAX19</f>
        <v>0</v>
      </c>
      <c r="AAZ10" s="106">
        <f>ABA10*AAZ19</f>
        <v>0</v>
      </c>
      <c r="ABA10" s="105">
        <v>0</v>
      </c>
      <c r="ABB10" s="106">
        <v>0</v>
      </c>
      <c r="ABC10" s="105" t="e">
        <f>ABB10/ABB19</f>
        <v>#DIV/0!</v>
      </c>
      <c r="ABD10" s="106">
        <v>0</v>
      </c>
      <c r="ABE10" s="105" t="e">
        <f>ABD10/ABD19</f>
        <v>#DIV/0!</v>
      </c>
      <c r="ABF10" s="106">
        <v>0</v>
      </c>
      <c r="ABG10" s="105" t="e">
        <f>ABF10/ABF19</f>
        <v>#DIV/0!</v>
      </c>
      <c r="ABH10" s="106">
        <v>0</v>
      </c>
      <c r="ABI10" s="107">
        <f>ABH10/ABH19</f>
        <v>0</v>
      </c>
      <c r="ABJ10" s="106">
        <f>ABK10*ABJ19</f>
        <v>0</v>
      </c>
      <c r="ABK10" s="105">
        <v>0</v>
      </c>
      <c r="ABL10" s="106">
        <v>0</v>
      </c>
      <c r="ABM10" s="105">
        <f>ABL10/ABL19</f>
        <v>0</v>
      </c>
      <c r="ABN10" s="106">
        <v>0</v>
      </c>
      <c r="ABO10" s="105">
        <f>ABN10/ABN19</f>
        <v>0</v>
      </c>
      <c r="ABP10" s="106">
        <v>0</v>
      </c>
      <c r="ABQ10" s="105" t="e">
        <f>ABP10/ABP19</f>
        <v>#DIV/0!</v>
      </c>
      <c r="ABR10" s="106">
        <f>ABS10*ABR19</f>
        <v>0</v>
      </c>
      <c r="ABS10" s="105">
        <v>0</v>
      </c>
      <c r="ABT10" s="106">
        <f t="shared" si="33"/>
        <v>0</v>
      </c>
      <c r="ABU10" s="105">
        <f>ABT10/ABT19</f>
        <v>0</v>
      </c>
      <c r="ABV10" s="106">
        <f>ABW10*ABV19</f>
        <v>0</v>
      </c>
      <c r="ABW10" s="105">
        <v>0</v>
      </c>
      <c r="ABX10" s="106">
        <v>0</v>
      </c>
      <c r="ABY10" s="105" t="e">
        <f>ABX10/ABX19</f>
        <v>#DIV/0!</v>
      </c>
      <c r="ABZ10" s="106">
        <v>0</v>
      </c>
      <c r="ACA10" s="105" t="e">
        <f>ABZ10/ABZ19</f>
        <v>#DIV/0!</v>
      </c>
      <c r="ACB10" s="106">
        <v>0</v>
      </c>
      <c r="ACC10" s="105">
        <f>ACB10/ACB19</f>
        <v>0</v>
      </c>
      <c r="ACD10" s="106">
        <v>0</v>
      </c>
      <c r="ACE10" s="107">
        <f>ACD10/ACD19</f>
        <v>0</v>
      </c>
      <c r="ACF10" s="106">
        <f>ACG10*ACF19</f>
        <v>0</v>
      </c>
      <c r="ACG10" s="105">
        <v>0</v>
      </c>
      <c r="ACH10" s="106">
        <v>0</v>
      </c>
      <c r="ACI10" s="105">
        <f>ACH10/ACH19</f>
        <v>0</v>
      </c>
      <c r="ACJ10" s="106">
        <v>0</v>
      </c>
      <c r="ACK10" s="105">
        <f>ACJ10/ACJ19</f>
        <v>0</v>
      </c>
      <c r="ACL10" s="106">
        <v>0</v>
      </c>
      <c r="ACM10" s="105">
        <f>ACL10/ACL19</f>
        <v>0</v>
      </c>
      <c r="ACN10" s="106">
        <f>ACO10*ACN19</f>
        <v>0</v>
      </c>
      <c r="ACO10" s="105">
        <v>0</v>
      </c>
      <c r="ACP10" s="106">
        <f t="shared" si="34"/>
        <v>0</v>
      </c>
      <c r="ACQ10" s="105">
        <f>ACP10/ACP19</f>
        <v>0</v>
      </c>
      <c r="ACR10" s="106">
        <f>ACS10*ACR19</f>
        <v>0</v>
      </c>
      <c r="ACS10" s="105">
        <v>0</v>
      </c>
      <c r="ACT10" s="106">
        <v>0</v>
      </c>
      <c r="ACU10" s="105" t="e">
        <f>ACT10/ACT19</f>
        <v>#DIV/0!</v>
      </c>
      <c r="ACV10" s="106">
        <v>0</v>
      </c>
      <c r="ACW10" s="105" t="e">
        <f>ACV10/ACV19</f>
        <v>#DIV/0!</v>
      </c>
      <c r="ACX10" s="106">
        <v>0</v>
      </c>
      <c r="ACY10" s="105">
        <f>ACX10/ACX19</f>
        <v>0</v>
      </c>
      <c r="ACZ10" s="106">
        <v>0</v>
      </c>
      <c r="ADA10" s="107">
        <f>ACZ10/ACZ19</f>
        <v>0</v>
      </c>
      <c r="ADB10" s="106">
        <f>ADC10*ADB19</f>
        <v>0</v>
      </c>
      <c r="ADC10" s="105">
        <v>0</v>
      </c>
      <c r="ADD10" s="106">
        <v>0</v>
      </c>
      <c r="ADE10" s="105" t="e">
        <f>ADD10/ADD19</f>
        <v>#DIV/0!</v>
      </c>
      <c r="ADF10" s="106">
        <v>0</v>
      </c>
      <c r="ADG10" s="105">
        <f>ADF10/ADF19</f>
        <v>0</v>
      </c>
      <c r="ADH10" s="106">
        <v>0</v>
      </c>
      <c r="ADI10" s="105" t="e">
        <f>ADH10/ADH19</f>
        <v>#DIV/0!</v>
      </c>
      <c r="ADJ10" s="106">
        <f>ADK10*ADJ19</f>
        <v>0</v>
      </c>
      <c r="ADK10" s="105">
        <v>0</v>
      </c>
      <c r="ADL10" s="106">
        <f t="shared" si="35"/>
        <v>0</v>
      </c>
      <c r="ADM10" s="105">
        <f>ADL10/ADL19</f>
        <v>0</v>
      </c>
      <c r="ADN10" s="106">
        <f>ADO10*ADN19</f>
        <v>0</v>
      </c>
      <c r="ADO10" s="105">
        <v>0</v>
      </c>
      <c r="ADP10" s="106">
        <v>0</v>
      </c>
      <c r="ADQ10" s="105" t="e">
        <f>ADP10/ADP19</f>
        <v>#DIV/0!</v>
      </c>
      <c r="ADR10" s="106">
        <v>0</v>
      </c>
      <c r="ADS10" s="105" t="e">
        <f>ADR10/ADR19</f>
        <v>#DIV/0!</v>
      </c>
      <c r="ADT10" s="106">
        <v>0</v>
      </c>
      <c r="ADU10" s="105">
        <f>ADT10/ADT19</f>
        <v>0</v>
      </c>
      <c r="ADV10" s="106">
        <v>0</v>
      </c>
      <c r="ADW10" s="107">
        <f>ADV10/ADV19</f>
        <v>0</v>
      </c>
      <c r="ADX10" s="106">
        <f>ADY10*ADX19</f>
        <v>0</v>
      </c>
      <c r="ADY10" s="105">
        <v>0</v>
      </c>
      <c r="ADZ10" s="106">
        <v>0</v>
      </c>
      <c r="AEA10" s="105" t="e">
        <f>ADZ10/ADZ19</f>
        <v>#DIV/0!</v>
      </c>
      <c r="AEB10" s="106">
        <v>0</v>
      </c>
      <c r="AEC10" s="105">
        <f>AEB10/AEB19</f>
        <v>0</v>
      </c>
      <c r="AED10" s="106">
        <v>0</v>
      </c>
      <c r="AEE10" s="105">
        <f>AED10/AED19</f>
        <v>0</v>
      </c>
      <c r="AEF10" s="106">
        <f>AEG10*AEF19</f>
        <v>0</v>
      </c>
      <c r="AEG10" s="105">
        <v>0</v>
      </c>
      <c r="AEH10" s="106">
        <f t="shared" si="36"/>
        <v>0</v>
      </c>
      <c r="AEI10" s="105">
        <f>AEH10/AEH19</f>
        <v>0</v>
      </c>
      <c r="AEJ10" s="106">
        <f>AEK10*AEJ19</f>
        <v>0</v>
      </c>
      <c r="AEK10" s="105">
        <v>0</v>
      </c>
      <c r="AEL10" s="106">
        <v>0</v>
      </c>
      <c r="AEM10" s="105">
        <f>AEL10/AEL19</f>
        <v>0</v>
      </c>
      <c r="AEN10" s="106">
        <v>0</v>
      </c>
      <c r="AEO10" s="105" t="e">
        <f>AEN10/AEN19</f>
        <v>#DIV/0!</v>
      </c>
      <c r="AEP10" s="106">
        <v>0</v>
      </c>
      <c r="AEQ10" s="105" t="e">
        <f>AEP10/AEP19</f>
        <v>#DIV/0!</v>
      </c>
      <c r="AER10" s="106">
        <v>0</v>
      </c>
      <c r="AES10" s="107" t="e">
        <f>AER10/AER19</f>
        <v>#DIV/0!</v>
      </c>
      <c r="AET10" s="106">
        <f>AEU10*AET19</f>
        <v>0</v>
      </c>
      <c r="AEU10" s="105">
        <v>0</v>
      </c>
      <c r="AEV10" s="106">
        <v>0</v>
      </c>
      <c r="AEW10" s="105">
        <f>AEV10/AEV19</f>
        <v>0</v>
      </c>
      <c r="AEX10" s="106">
        <v>0</v>
      </c>
      <c r="AEY10" s="105">
        <f>AEX10/AEX19</f>
        <v>0</v>
      </c>
      <c r="AEZ10" s="106">
        <v>0</v>
      </c>
      <c r="AFA10" s="105">
        <f>AEZ10/AEZ19</f>
        <v>0</v>
      </c>
      <c r="AFB10" s="106">
        <f>AFC10*AFB19</f>
        <v>0</v>
      </c>
      <c r="AFC10" s="105">
        <v>0</v>
      </c>
      <c r="AFD10" s="106">
        <f t="shared" si="37"/>
        <v>0</v>
      </c>
      <c r="AFE10" s="105">
        <f>AFD10/AFD19</f>
        <v>0</v>
      </c>
      <c r="AFF10" s="106">
        <f>AFG10*AFF19</f>
        <v>0</v>
      </c>
      <c r="AFG10" s="105">
        <v>0</v>
      </c>
      <c r="AFH10" s="106">
        <v>0</v>
      </c>
      <c r="AFI10" s="105" t="e">
        <f>AFH10/AFH19</f>
        <v>#DIV/0!</v>
      </c>
      <c r="AFJ10" s="106">
        <v>0</v>
      </c>
      <c r="AFK10" s="105" t="e">
        <f>AFJ10/AFJ19</f>
        <v>#DIV/0!</v>
      </c>
      <c r="AFL10" s="106">
        <v>0</v>
      </c>
      <c r="AFM10" s="105" t="e">
        <f>AFL10/AFL19</f>
        <v>#DIV/0!</v>
      </c>
      <c r="AFN10" s="106">
        <v>0</v>
      </c>
      <c r="AFO10" s="107" t="e">
        <f>AFN10/AFN19</f>
        <v>#DIV/0!</v>
      </c>
      <c r="AFP10" s="106">
        <f>AFQ10*AFP19</f>
        <v>0</v>
      </c>
      <c r="AFQ10" s="105">
        <v>0</v>
      </c>
      <c r="AFR10" s="106">
        <v>0</v>
      </c>
      <c r="AFS10" s="105" t="e">
        <f>AFR10/AFR19</f>
        <v>#DIV/0!</v>
      </c>
      <c r="AFT10" s="106">
        <v>0</v>
      </c>
      <c r="AFU10" s="105">
        <f>AFT10/AFT19</f>
        <v>0</v>
      </c>
      <c r="AFV10" s="106">
        <v>0</v>
      </c>
      <c r="AFW10" s="105" t="e">
        <f>AFV10/AFV19</f>
        <v>#DIV/0!</v>
      </c>
      <c r="AFX10" s="106">
        <f>AFY10*AFX19</f>
        <v>0</v>
      </c>
      <c r="AFY10" s="105">
        <v>0</v>
      </c>
      <c r="AFZ10" s="106">
        <f t="shared" si="38"/>
        <v>0</v>
      </c>
      <c r="AGA10" s="105">
        <f>AFZ10/AFZ19</f>
        <v>0</v>
      </c>
    </row>
    <row r="11" spans="1:859">
      <c r="A11" t="s">
        <v>203</v>
      </c>
      <c r="B11" s="105"/>
      <c r="C11" s="105">
        <f>B11/B19</f>
        <v>0</v>
      </c>
      <c r="D11" s="105"/>
      <c r="E11" s="105">
        <f>D11/D19</f>
        <v>0</v>
      </c>
      <c r="F11" s="105"/>
      <c r="G11" s="105">
        <f>F11/F19</f>
        <v>0</v>
      </c>
      <c r="H11" s="105"/>
      <c r="I11" s="105">
        <f>H11/H19</f>
        <v>0</v>
      </c>
      <c r="J11" s="105"/>
      <c r="K11" s="105">
        <f>J11/J19</f>
        <v>0</v>
      </c>
      <c r="L11" s="105"/>
      <c r="M11" s="105">
        <f>L11/L19</f>
        <v>0</v>
      </c>
      <c r="N11" s="105"/>
      <c r="O11" s="105">
        <f>N11/N19</f>
        <v>0</v>
      </c>
      <c r="P11" s="105"/>
      <c r="Q11" s="105">
        <f>P11/P19</f>
        <v>0</v>
      </c>
      <c r="R11" s="105"/>
      <c r="S11" s="105">
        <f>R11/R19</f>
        <v>0</v>
      </c>
      <c r="T11" s="105"/>
      <c r="U11" s="105">
        <f>T11/T19</f>
        <v>0</v>
      </c>
      <c r="V11" s="105">
        <f t="shared" si="0"/>
        <v>0</v>
      </c>
      <c r="W11" s="105">
        <f>V11/V19</f>
        <v>0</v>
      </c>
      <c r="X11" s="105"/>
      <c r="Y11" s="105">
        <f>X11/X19</f>
        <v>0</v>
      </c>
      <c r="Z11" s="105"/>
      <c r="AA11" s="105">
        <f>Z11/Z19</f>
        <v>0</v>
      </c>
      <c r="AB11" s="105"/>
      <c r="AC11" s="105">
        <f>AB11/AB19</f>
        <v>0</v>
      </c>
      <c r="AD11" s="105"/>
      <c r="AE11" s="105">
        <f>AD11/AD19</f>
        <v>0</v>
      </c>
      <c r="AF11" s="105"/>
      <c r="AG11" s="105">
        <f>AF11/AF19</f>
        <v>0</v>
      </c>
      <c r="AH11" s="105"/>
      <c r="AI11" s="105">
        <f>AH11/AH19</f>
        <v>0</v>
      </c>
      <c r="AJ11" s="105"/>
      <c r="AK11" s="105">
        <f>AJ11/AJ19</f>
        <v>0</v>
      </c>
      <c r="AL11" s="105"/>
      <c r="AM11" s="105">
        <f>AL11/AL19</f>
        <v>0</v>
      </c>
      <c r="AN11" s="105"/>
      <c r="AO11" s="105">
        <f>AN11/AN19</f>
        <v>0</v>
      </c>
      <c r="AP11" s="105"/>
      <c r="AQ11" s="105">
        <f>AP11/AP19</f>
        <v>0</v>
      </c>
      <c r="AR11" s="105">
        <f t="shared" si="1"/>
        <v>0</v>
      </c>
      <c r="AS11" s="105">
        <f>AR11/AR19</f>
        <v>0</v>
      </c>
      <c r="AT11" s="105"/>
      <c r="AU11" s="105">
        <f>AT11/AT19</f>
        <v>0</v>
      </c>
      <c r="AV11" s="105"/>
      <c r="AW11" s="105">
        <f>AV11/AV19</f>
        <v>0</v>
      </c>
      <c r="AX11" s="105"/>
      <c r="AY11" s="105">
        <f>AX11/AX19</f>
        <v>0</v>
      </c>
      <c r="AZ11" s="105"/>
      <c r="BA11" s="105">
        <f>AZ11/AZ19</f>
        <v>0</v>
      </c>
      <c r="BB11" s="105"/>
      <c r="BC11" s="105">
        <f>BB11/BB19</f>
        <v>0</v>
      </c>
      <c r="BD11" s="105"/>
      <c r="BE11" s="105">
        <f>BD11/BD19</f>
        <v>0</v>
      </c>
      <c r="BF11" s="105"/>
      <c r="BG11" s="105">
        <f>BF11/BF19</f>
        <v>0</v>
      </c>
      <c r="BH11" s="105"/>
      <c r="BI11" s="105">
        <f>BH11/BH19</f>
        <v>0</v>
      </c>
      <c r="BJ11" s="105"/>
      <c r="BK11" s="105">
        <f>BJ11/BJ19</f>
        <v>0</v>
      </c>
      <c r="BL11" s="105"/>
      <c r="BM11" s="105">
        <f>BL11/BL19</f>
        <v>0</v>
      </c>
      <c r="BN11" s="105">
        <f t="shared" si="2"/>
        <v>0</v>
      </c>
      <c r="BO11" s="105">
        <f>BN11/BN19</f>
        <v>0</v>
      </c>
      <c r="BP11" s="105"/>
      <c r="BQ11" s="105">
        <f>BP11/BP19</f>
        <v>0</v>
      </c>
      <c r="BR11" s="105"/>
      <c r="BS11" s="105">
        <f>BR11/BR19</f>
        <v>0</v>
      </c>
      <c r="BT11" s="105"/>
      <c r="BU11" s="105">
        <f>BT11/BT19</f>
        <v>0</v>
      </c>
      <c r="BV11" s="105"/>
      <c r="BW11" s="105">
        <f>BV11/BV19</f>
        <v>0</v>
      </c>
      <c r="BX11" s="105"/>
      <c r="BY11" s="105">
        <f>BX11/BX19</f>
        <v>0</v>
      </c>
      <c r="BZ11" s="105"/>
      <c r="CA11" s="105" t="e">
        <f>BZ11/BZ19</f>
        <v>#DIV/0!</v>
      </c>
      <c r="CB11" s="105"/>
      <c r="CC11" s="105">
        <f>CB11/CB19</f>
        <v>0</v>
      </c>
      <c r="CD11" s="105"/>
      <c r="CE11" s="105">
        <f>CD11/CD19</f>
        <v>0</v>
      </c>
      <c r="CF11" s="105"/>
      <c r="CG11" s="105">
        <f>CF11/CF19</f>
        <v>0</v>
      </c>
      <c r="CH11" s="105"/>
      <c r="CI11" s="105">
        <f>CH11/CH19</f>
        <v>0</v>
      </c>
      <c r="CJ11" s="105">
        <f t="shared" si="3"/>
        <v>0</v>
      </c>
      <c r="CK11" s="105">
        <f>CJ11/CJ19</f>
        <v>0</v>
      </c>
      <c r="CL11" s="105"/>
      <c r="CM11" s="105">
        <f>CL11/CL19</f>
        <v>0</v>
      </c>
      <c r="CN11" s="105"/>
      <c r="CO11" s="105">
        <f>CN11/CN19</f>
        <v>0</v>
      </c>
      <c r="CP11" s="105"/>
      <c r="CQ11" s="105">
        <f>CP11/CP19</f>
        <v>0</v>
      </c>
      <c r="CR11" s="105"/>
      <c r="CS11" s="105">
        <f>CR11/CR19</f>
        <v>0</v>
      </c>
      <c r="CT11" s="105">
        <v>1</v>
      </c>
      <c r="CU11" s="105">
        <f>CT11/CT19</f>
        <v>6.5019505851755528E-4</v>
      </c>
      <c r="CV11" s="105"/>
      <c r="CW11" s="105" t="e">
        <f>CV11/CV19</f>
        <v>#DIV/0!</v>
      </c>
      <c r="CX11" s="105"/>
      <c r="CY11" s="105">
        <f>CX11/CX19</f>
        <v>0</v>
      </c>
      <c r="CZ11" s="105"/>
      <c r="DA11" s="105">
        <f>CZ11/CZ19</f>
        <v>0</v>
      </c>
      <c r="DB11" s="105"/>
      <c r="DC11" s="105">
        <f>DB11/DB19</f>
        <v>0</v>
      </c>
      <c r="DD11" s="105"/>
      <c r="DE11" s="105">
        <f>DD11/DD19</f>
        <v>0</v>
      </c>
      <c r="DF11" s="105">
        <f t="shared" si="4"/>
        <v>1</v>
      </c>
      <c r="DG11" s="105">
        <f>DF11/DF19</f>
        <v>1.6289297931259162E-4</v>
      </c>
      <c r="DH11" s="105"/>
      <c r="DI11" s="105">
        <f>DH11/DH19</f>
        <v>0</v>
      </c>
      <c r="DJ11" s="105"/>
      <c r="DK11" s="105">
        <f>DJ11/DJ19</f>
        <v>0</v>
      </c>
      <c r="DL11" s="105"/>
      <c r="DM11" s="105">
        <f>DL11/DL19</f>
        <v>0</v>
      </c>
      <c r="DN11" s="105"/>
      <c r="DO11" s="105">
        <f>DN11/DN19</f>
        <v>0</v>
      </c>
      <c r="DP11" s="105"/>
      <c r="DQ11" s="105">
        <f>DP11/DP19</f>
        <v>0</v>
      </c>
      <c r="DR11" s="105"/>
      <c r="DS11" s="105" t="e">
        <f>DR11/DR19</f>
        <v>#DIV/0!</v>
      </c>
      <c r="DT11" s="105"/>
      <c r="DU11" s="105">
        <f>DT11/DT19</f>
        <v>0</v>
      </c>
      <c r="DV11" s="105"/>
      <c r="DW11" s="105">
        <f>DV11/DV19</f>
        <v>0</v>
      </c>
      <c r="DX11" s="105"/>
      <c r="DY11" s="105">
        <f>DX11/DX19</f>
        <v>0</v>
      </c>
      <c r="DZ11" s="105"/>
      <c r="EA11" s="105">
        <f>DZ11/DZ19</f>
        <v>0</v>
      </c>
      <c r="EB11" s="105">
        <f t="shared" si="5"/>
        <v>0</v>
      </c>
      <c r="EC11" s="105">
        <f>EB11/EB19</f>
        <v>0</v>
      </c>
      <c r="ED11" s="105"/>
      <c r="EE11" s="105">
        <f>ED11/ED19</f>
        <v>0</v>
      </c>
      <c r="EF11" s="105"/>
      <c r="EG11" s="105">
        <f>EF11/EF19</f>
        <v>0</v>
      </c>
      <c r="EH11" s="105"/>
      <c r="EI11" s="105">
        <f>EH11/EH19</f>
        <v>0</v>
      </c>
      <c r="EJ11" s="105"/>
      <c r="EK11" s="105">
        <f>EJ11/EJ19</f>
        <v>0</v>
      </c>
      <c r="EL11" s="105"/>
      <c r="EM11" s="105">
        <f>EL11/EL19</f>
        <v>0</v>
      </c>
      <c r="EN11" s="105"/>
      <c r="EO11" s="105">
        <f>EN11/EN19</f>
        <v>0</v>
      </c>
      <c r="EP11" s="105"/>
      <c r="EQ11" s="105">
        <f>EP11/EP19</f>
        <v>0</v>
      </c>
      <c r="ER11" s="105"/>
      <c r="ES11" s="105">
        <f>ER11/ER19</f>
        <v>0</v>
      </c>
      <c r="ET11" s="105"/>
      <c r="EU11" s="105">
        <f>ET11/ET19</f>
        <v>0</v>
      </c>
      <c r="EV11" s="105"/>
      <c r="EW11" s="105">
        <f>EV11/EV19</f>
        <v>0</v>
      </c>
      <c r="EX11" s="105">
        <f t="shared" si="6"/>
        <v>0</v>
      </c>
      <c r="EY11" s="105">
        <f>EX11/EX19</f>
        <v>0</v>
      </c>
      <c r="EZ11" s="105"/>
      <c r="FA11" s="105">
        <f>EZ11/EZ19</f>
        <v>0</v>
      </c>
      <c r="FB11" s="105"/>
      <c r="FC11" s="105">
        <f>FB11/FB19</f>
        <v>0</v>
      </c>
      <c r="FD11" s="105"/>
      <c r="FE11" s="105">
        <f>FD11/FD19</f>
        <v>0</v>
      </c>
      <c r="FF11" s="105"/>
      <c r="FG11" s="105">
        <f>FF11/FF19</f>
        <v>0</v>
      </c>
      <c r="FH11" s="105"/>
      <c r="FI11" s="105">
        <f>FH11/FH19</f>
        <v>0</v>
      </c>
      <c r="FJ11" s="105"/>
      <c r="FK11" s="105" t="e">
        <f>FJ11/FJ19</f>
        <v>#DIV/0!</v>
      </c>
      <c r="FL11" s="105"/>
      <c r="FM11" s="105">
        <f>FL11/FL19</f>
        <v>0</v>
      </c>
      <c r="FN11" s="105"/>
      <c r="FO11" s="105">
        <f>FN11/FN19</f>
        <v>0</v>
      </c>
      <c r="FP11" s="105"/>
      <c r="FQ11" s="105">
        <f>FP11/FP19</f>
        <v>0</v>
      </c>
      <c r="FR11" s="105"/>
      <c r="FS11" s="105">
        <f>FR11/FR19</f>
        <v>0</v>
      </c>
      <c r="FT11" s="105">
        <f t="shared" si="7"/>
        <v>0</v>
      </c>
      <c r="FU11" s="105">
        <f>FT11/FT19</f>
        <v>0</v>
      </c>
      <c r="FV11" s="105"/>
      <c r="FW11" s="105">
        <f>FV11/FV19</f>
        <v>0</v>
      </c>
      <c r="FX11" s="105"/>
      <c r="FY11" s="105">
        <f>FX11/FX19</f>
        <v>0</v>
      </c>
      <c r="FZ11" s="105"/>
      <c r="GA11" s="105">
        <f>FZ11/FZ19</f>
        <v>0</v>
      </c>
      <c r="GB11" s="105"/>
      <c r="GC11" s="105">
        <f>GB11/GB19</f>
        <v>0</v>
      </c>
      <c r="GD11" s="105"/>
      <c r="GE11" s="105">
        <f>GD11/GD19</f>
        <v>0</v>
      </c>
      <c r="GF11" s="105"/>
      <c r="GG11" s="105">
        <f>GF11/GF19</f>
        <v>0</v>
      </c>
      <c r="GH11" s="105"/>
      <c r="GI11" s="105">
        <f>GH11/GH19</f>
        <v>0</v>
      </c>
      <c r="GJ11" s="105"/>
      <c r="GK11" s="105">
        <f>GJ11/GJ19</f>
        <v>0</v>
      </c>
      <c r="GL11" s="105"/>
      <c r="GM11" s="105">
        <f>GL11/GL19</f>
        <v>0</v>
      </c>
      <c r="GN11" s="105"/>
      <c r="GO11" s="105">
        <f>GN11/GN19</f>
        <v>0</v>
      </c>
      <c r="GP11" s="105">
        <f t="shared" si="8"/>
        <v>0</v>
      </c>
      <c r="GQ11" s="105">
        <f>GP11/GP19</f>
        <v>0</v>
      </c>
      <c r="GR11" s="105"/>
      <c r="GS11" s="105">
        <f>GR11/GR19</f>
        <v>0</v>
      </c>
      <c r="GT11" s="105"/>
      <c r="GU11" s="105">
        <f>GT11/GT19</f>
        <v>0</v>
      </c>
      <c r="GV11" s="105"/>
      <c r="GW11" s="105">
        <f>GV11/GV19</f>
        <v>0</v>
      </c>
      <c r="GX11" s="105"/>
      <c r="GY11" s="105">
        <f>GX11/GX19</f>
        <v>0</v>
      </c>
      <c r="GZ11" s="105"/>
      <c r="HA11" s="105">
        <f>GZ11/GZ19</f>
        <v>0</v>
      </c>
      <c r="HB11" s="105"/>
      <c r="HC11" s="105">
        <f>HB11/HB19</f>
        <v>0</v>
      </c>
      <c r="HD11" s="105"/>
      <c r="HE11" s="105">
        <f>HD11/HD19</f>
        <v>0</v>
      </c>
      <c r="HF11" s="105"/>
      <c r="HG11" s="105">
        <f>HF11/HF19</f>
        <v>0</v>
      </c>
      <c r="HH11" s="105"/>
      <c r="HI11" s="105">
        <f>HH11/HH19</f>
        <v>0</v>
      </c>
      <c r="HJ11" s="105"/>
      <c r="HK11" s="105">
        <f>HJ11/HJ19</f>
        <v>0</v>
      </c>
      <c r="HL11" s="105">
        <f t="shared" si="9"/>
        <v>0</v>
      </c>
      <c r="HM11" s="105">
        <f>HL11/HL19</f>
        <v>0</v>
      </c>
      <c r="HN11" s="105"/>
      <c r="HO11" s="105">
        <f>HN11/HN19</f>
        <v>0</v>
      </c>
      <c r="HP11" s="105"/>
      <c r="HQ11" s="105">
        <f>HP11/HP19</f>
        <v>0</v>
      </c>
      <c r="HR11" s="105"/>
      <c r="HS11" s="105">
        <f>HR11/HR19</f>
        <v>0</v>
      </c>
      <c r="HT11" s="105"/>
      <c r="HU11" s="105">
        <f>HT11/HT19</f>
        <v>0</v>
      </c>
      <c r="HV11" s="105"/>
      <c r="HW11" s="105">
        <f>HV11/HV19</f>
        <v>0</v>
      </c>
      <c r="HX11" s="105"/>
      <c r="HY11" s="105" t="e">
        <f>HX11/HX19</f>
        <v>#DIV/0!</v>
      </c>
      <c r="HZ11" s="105"/>
      <c r="IA11" s="105">
        <f>HZ11/HZ19</f>
        <v>0</v>
      </c>
      <c r="IB11" s="105"/>
      <c r="IC11" s="105">
        <f>IB11/IB19</f>
        <v>0</v>
      </c>
      <c r="ID11" s="105"/>
      <c r="IE11" s="105">
        <f>ID11/ID19</f>
        <v>0</v>
      </c>
      <c r="IF11" s="105"/>
      <c r="IG11" s="105">
        <f>IF11/IF19</f>
        <v>0</v>
      </c>
      <c r="IH11" s="105">
        <f t="shared" si="10"/>
        <v>0</v>
      </c>
      <c r="II11" s="105">
        <f>IH11/IH19</f>
        <v>0</v>
      </c>
      <c r="IJ11" s="105"/>
      <c r="IK11" s="105">
        <f>IJ11/IJ19</f>
        <v>0</v>
      </c>
      <c r="IL11" s="105"/>
      <c r="IM11" s="105">
        <f>IL11/IL19</f>
        <v>0</v>
      </c>
      <c r="IN11" s="105"/>
      <c r="IO11" s="105">
        <f>IN11/IN19</f>
        <v>0</v>
      </c>
      <c r="IP11" s="105"/>
      <c r="IQ11" s="105">
        <f>IP11/IP19</f>
        <v>0</v>
      </c>
      <c r="IR11" s="105"/>
      <c r="IS11" s="105">
        <f>IR11/IR19</f>
        <v>0</v>
      </c>
      <c r="IT11" s="105"/>
      <c r="IU11" s="105">
        <f>IT11/IT19</f>
        <v>0</v>
      </c>
      <c r="IV11" s="105"/>
      <c r="IW11" s="105">
        <f>IV11/IV19</f>
        <v>0</v>
      </c>
      <c r="IX11" s="105">
        <v>1</v>
      </c>
      <c r="IY11" s="105">
        <f>IX11/IX19</f>
        <v>6.2383031815346226E-4</v>
      </c>
      <c r="IZ11" s="105"/>
      <c r="JA11" s="105">
        <f>IZ11/IZ19</f>
        <v>0</v>
      </c>
      <c r="JB11" s="105"/>
      <c r="JC11" s="105">
        <f>JB11/JB19</f>
        <v>0</v>
      </c>
      <c r="JD11" s="105">
        <f t="shared" si="11"/>
        <v>1</v>
      </c>
      <c r="JE11" s="105">
        <f>JD11/JD19</f>
        <v>1.5246226558926666E-4</v>
      </c>
      <c r="JF11" s="105"/>
      <c r="JG11" s="105">
        <f>JF11/JF19</f>
        <v>0</v>
      </c>
      <c r="JH11" s="105"/>
      <c r="JI11" s="105">
        <f>JH11/JH19</f>
        <v>0</v>
      </c>
      <c r="JJ11" s="105">
        <v>2</v>
      </c>
      <c r="JK11" s="105">
        <f>JJ11/JJ19</f>
        <v>4.1322314049586778E-3</v>
      </c>
      <c r="JL11" s="105"/>
      <c r="JM11" s="105">
        <f>JL11/JL19</f>
        <v>0</v>
      </c>
      <c r="JN11" s="105"/>
      <c r="JO11" s="105">
        <f>JN11/JN19</f>
        <v>0</v>
      </c>
      <c r="JP11" s="105"/>
      <c r="JQ11" s="105">
        <f>JP11/JP19</f>
        <v>0</v>
      </c>
      <c r="JR11" s="105"/>
      <c r="JS11" s="105">
        <f>JR11/JR19</f>
        <v>0</v>
      </c>
      <c r="JT11" s="105">
        <v>1</v>
      </c>
      <c r="JU11" s="105">
        <f>JT11/JT19</f>
        <v>9.0415913200723324E-4</v>
      </c>
      <c r="JV11" s="105">
        <v>1</v>
      </c>
      <c r="JW11" s="105">
        <f>JV11/JV19</f>
        <v>2.0746887966804979E-3</v>
      </c>
      <c r="JX11" s="105"/>
      <c r="JY11" s="105">
        <f>JX11/JX19</f>
        <v>0</v>
      </c>
      <c r="JZ11" s="105">
        <f t="shared" si="12"/>
        <v>4</v>
      </c>
      <c r="KA11" s="105">
        <f>JZ11/JZ19</f>
        <v>1.2953367875647669E-3</v>
      </c>
      <c r="KB11" s="105">
        <v>1</v>
      </c>
      <c r="KC11" s="105">
        <f>KB11/KB19</f>
        <v>3.2679738562091504E-3</v>
      </c>
      <c r="KD11" s="105"/>
      <c r="KE11" s="105">
        <f>KD11/KD19</f>
        <v>0</v>
      </c>
      <c r="KF11" s="105"/>
      <c r="KG11" s="105">
        <f>KF11/KF19</f>
        <v>0</v>
      </c>
      <c r="KH11" s="105"/>
      <c r="KI11" s="105">
        <f>KH11/KH19</f>
        <v>0</v>
      </c>
      <c r="KJ11" s="105"/>
      <c r="KK11" s="105">
        <f>KJ11/KJ19</f>
        <v>0</v>
      </c>
      <c r="KL11" s="105"/>
      <c r="KM11" s="105" t="e">
        <f>KL11/KL19</f>
        <v>#DIV/0!</v>
      </c>
      <c r="KN11" s="105"/>
      <c r="KO11" s="105">
        <f>KN11/KN19</f>
        <v>0</v>
      </c>
      <c r="KP11" s="105">
        <v>35</v>
      </c>
      <c r="KQ11" s="105">
        <f>KP11/KP19</f>
        <v>3.5389282103134481E-2</v>
      </c>
      <c r="KR11" s="105"/>
      <c r="KS11" s="105">
        <f>KR11/KR19</f>
        <v>0</v>
      </c>
      <c r="KT11" s="105"/>
      <c r="KU11" s="105">
        <f>KT11/KT19</f>
        <v>0</v>
      </c>
      <c r="KV11" s="105">
        <f t="shared" si="13"/>
        <v>36</v>
      </c>
      <c r="KW11" s="105">
        <f>KV11/KV19</f>
        <v>1.4814814814814815E-2</v>
      </c>
      <c r="KX11" s="105">
        <v>1</v>
      </c>
      <c r="KY11" s="105">
        <f>KX11/KX19</f>
        <v>2.6525198938992041E-3</v>
      </c>
      <c r="KZ11" s="105"/>
      <c r="LA11" s="105">
        <f>KZ11/KZ19</f>
        <v>0</v>
      </c>
      <c r="LB11" s="105">
        <v>9</v>
      </c>
      <c r="LC11" s="105">
        <f>LB11/LB19</f>
        <v>9.0452261306532659E-3</v>
      </c>
      <c r="LD11" s="105">
        <v>2</v>
      </c>
      <c r="LE11" s="105">
        <f>LD11/LD19</f>
        <v>0.18181818181818182</v>
      </c>
      <c r="LF11" s="105">
        <v>14</v>
      </c>
      <c r="LG11" s="105">
        <f>LF11/LF19</f>
        <v>2.6070763500931099E-2</v>
      </c>
      <c r="LH11" s="105"/>
      <c r="LI11" s="105" t="e">
        <f>LH11/LH19</f>
        <v>#DIV/0!</v>
      </c>
      <c r="LJ11" s="105">
        <v>2</v>
      </c>
      <c r="LK11" s="105">
        <f>LJ11/LJ19</f>
        <v>1.0810810810810811E-2</v>
      </c>
      <c r="LL11" s="105"/>
      <c r="LM11" s="105">
        <f>LL11/LL19</f>
        <v>0</v>
      </c>
      <c r="LN11" s="105">
        <v>12</v>
      </c>
      <c r="LO11" s="105">
        <f>LN11/LN19</f>
        <v>4.1379310344827586E-2</v>
      </c>
      <c r="LP11" s="105"/>
      <c r="LQ11" s="105">
        <f>LP11/LP19</f>
        <v>0</v>
      </c>
      <c r="LR11" s="105">
        <f t="shared" si="14"/>
        <v>40</v>
      </c>
      <c r="LS11" s="105">
        <f>LR11/LR19</f>
        <v>1.2492192379762648E-2</v>
      </c>
      <c r="LT11" s="105">
        <v>6</v>
      </c>
      <c r="LU11" s="105">
        <f>LT11/LT19</f>
        <v>4.3165467625899283E-2</v>
      </c>
      <c r="LV11" s="105"/>
      <c r="LW11" s="105">
        <f>LV11/LV19</f>
        <v>0</v>
      </c>
      <c r="LX11" s="106">
        <f>LY11*LX19</f>
        <v>28.952499999999997</v>
      </c>
      <c r="LY11" s="105">
        <v>1.8499999999999999E-2</v>
      </c>
      <c r="LZ11" s="105"/>
      <c r="MA11" s="105">
        <f>LZ11/LZ19</f>
        <v>0</v>
      </c>
      <c r="MB11" s="105">
        <v>58</v>
      </c>
      <c r="MC11" s="105">
        <f>MB11/MB19</f>
        <v>5.4104477611940295E-2</v>
      </c>
      <c r="MD11" s="105"/>
      <c r="ME11" s="105">
        <f>MD11/MD19</f>
        <v>0</v>
      </c>
      <c r="MF11" s="105">
        <v>5</v>
      </c>
      <c r="MG11" s="105">
        <f>MF11/MF19</f>
        <v>1.1061946902654867E-2</v>
      </c>
      <c r="MH11" s="105">
        <v>495</v>
      </c>
      <c r="MI11" s="105">
        <f>MH11/MH19</f>
        <v>0.28431935669155656</v>
      </c>
      <c r="MJ11" s="105">
        <v>36</v>
      </c>
      <c r="MK11" s="105">
        <f>MJ11/MJ19</f>
        <v>5.4135338345864661E-2</v>
      </c>
      <c r="ML11" s="105">
        <v>9</v>
      </c>
      <c r="MM11" s="105">
        <f>ML11/ML19</f>
        <v>1.9271948608137045E-2</v>
      </c>
      <c r="MN11" s="105">
        <f t="shared" si="15"/>
        <v>637.95249999999999</v>
      </c>
      <c r="MO11" s="105">
        <f>MN11/MN19</f>
        <v>0.1044247213980794</v>
      </c>
      <c r="MP11" s="105">
        <v>14</v>
      </c>
      <c r="MQ11" s="105">
        <f>MP11/MP19</f>
        <v>6.0869565217391307E-2</v>
      </c>
      <c r="MR11" s="105">
        <v>4</v>
      </c>
      <c r="MS11" s="105">
        <f>MR11/MR19</f>
        <v>5.7971014492753624E-2</v>
      </c>
      <c r="MT11" s="106">
        <f>MU11*MT19</f>
        <v>29.9373</v>
      </c>
      <c r="MU11" s="105">
        <v>2.1899999999999999E-2</v>
      </c>
      <c r="MV11" s="105">
        <v>3</v>
      </c>
      <c r="MW11" s="105">
        <f>MV11/MV19</f>
        <v>8.8235294117647065E-2</v>
      </c>
      <c r="MX11" s="105">
        <v>116</v>
      </c>
      <c r="MY11" s="105">
        <f>MX11/MX19</f>
        <v>8.8212927756653986E-2</v>
      </c>
      <c r="MZ11" s="105">
        <v>1</v>
      </c>
      <c r="NA11" s="105">
        <f>MZ11/MZ19</f>
        <v>0.1111111111111111</v>
      </c>
      <c r="NB11" s="105">
        <v>19</v>
      </c>
      <c r="NC11" s="105">
        <f>NB11/NB19</f>
        <v>7.4509803921568626E-2</v>
      </c>
      <c r="ND11" s="105">
        <v>508</v>
      </c>
      <c r="NE11" s="105">
        <f>ND11/ND19</f>
        <v>0.27238605898123325</v>
      </c>
      <c r="NF11" s="105">
        <v>56</v>
      </c>
      <c r="NG11" s="105">
        <f>NF11/NF19</f>
        <v>5.2980132450331126E-2</v>
      </c>
      <c r="NH11" s="105">
        <v>9</v>
      </c>
      <c r="NI11" s="105">
        <f>NH11/NH19</f>
        <v>4.4999999999999998E-2</v>
      </c>
      <c r="NJ11" s="105">
        <f t="shared" si="16"/>
        <v>759.93730000000005</v>
      </c>
      <c r="NK11" s="105">
        <f>NJ11/NJ19</f>
        <v>0.11903981890920579</v>
      </c>
      <c r="NL11" s="105">
        <v>8</v>
      </c>
      <c r="NM11" s="105">
        <f>NL11/NL19</f>
        <v>5.4794520547945202E-2</v>
      </c>
      <c r="NN11" s="105">
        <v>3</v>
      </c>
      <c r="NO11" s="105">
        <f>NN11/NN19</f>
        <v>6.5217391304347824E-2</v>
      </c>
      <c r="NP11" s="106">
        <f>NQ11*NP19</f>
        <v>2.0024999999999999</v>
      </c>
      <c r="NQ11" s="105">
        <v>2.2499999999999999E-2</v>
      </c>
      <c r="NR11" s="106">
        <f>NS11*NR19</f>
        <v>1.998</v>
      </c>
      <c r="NS11" s="105">
        <v>2.2200000000000001E-2</v>
      </c>
      <c r="NT11" s="105">
        <v>41</v>
      </c>
      <c r="NU11" s="105">
        <f>NT11/NT19</f>
        <v>9.7852028639618144E-2</v>
      </c>
      <c r="NV11" s="105">
        <v>3</v>
      </c>
      <c r="NW11" s="105">
        <f>NV11/NV19</f>
        <v>0.23076923076923078</v>
      </c>
      <c r="NX11" s="105">
        <v>2</v>
      </c>
      <c r="NY11" s="105">
        <f>NX11/NX19</f>
        <v>0.1111111111111111</v>
      </c>
      <c r="NZ11" s="105">
        <v>299</v>
      </c>
      <c r="OA11" s="105">
        <f>NZ11/NZ19</f>
        <v>0.24230145867098865</v>
      </c>
      <c r="OB11" s="105">
        <v>47</v>
      </c>
      <c r="OC11" s="105">
        <f>OB11/OB19</f>
        <v>9.6114519427402859E-2</v>
      </c>
      <c r="OD11" s="105">
        <v>4</v>
      </c>
      <c r="OE11" s="105">
        <f>OD11/OD19</f>
        <v>6.4516129032258063E-2</v>
      </c>
      <c r="OF11" s="105">
        <f t="shared" si="17"/>
        <v>411.00049999999999</v>
      </c>
      <c r="OG11" s="105">
        <f>OF11/OF19</f>
        <v>0.15850276236041411</v>
      </c>
      <c r="OH11" s="105">
        <v>19</v>
      </c>
      <c r="OI11" s="105">
        <f>OH11/OH19</f>
        <v>0.22619047619047619</v>
      </c>
      <c r="OJ11" s="105"/>
      <c r="OK11" s="105" t="e">
        <f>OJ11/OJ19</f>
        <v>#DIV/0!</v>
      </c>
      <c r="OL11" s="106">
        <f>OM11*OL19</f>
        <v>0</v>
      </c>
      <c r="OM11" s="105">
        <v>0</v>
      </c>
      <c r="ON11" s="106">
        <f>OO11*ON19</f>
        <v>3.0019999999999998</v>
      </c>
      <c r="OO11" s="105">
        <v>3.7999999999999999E-2</v>
      </c>
      <c r="OP11" s="106">
        <f>OQ11*OP19</f>
        <v>27.003900000000002</v>
      </c>
      <c r="OQ11" s="107">
        <v>0.1837</v>
      </c>
      <c r="OR11" s="105"/>
      <c r="OS11" s="105">
        <f>OR11/OR19</f>
        <v>0</v>
      </c>
      <c r="OT11" s="105">
        <v>3</v>
      </c>
      <c r="OU11" s="105">
        <f>OT11/OT19</f>
        <v>0.15</v>
      </c>
      <c r="OV11" s="105">
        <v>185</v>
      </c>
      <c r="OW11" s="105">
        <f>OV11/OV19</f>
        <v>0.25067750677506773</v>
      </c>
      <c r="OX11" s="105">
        <v>40</v>
      </c>
      <c r="OY11" s="105">
        <f>OX11/OX19</f>
        <v>0.145985401459854</v>
      </c>
      <c r="OZ11" s="105"/>
      <c r="PA11" s="105" t="e">
        <f>OZ11/OZ19</f>
        <v>#DIV/0!</v>
      </c>
      <c r="PB11" s="105">
        <f t="shared" si="18"/>
        <v>277.0059</v>
      </c>
      <c r="PC11" s="105">
        <f>PB11/PB19</f>
        <v>0.20353237984240607</v>
      </c>
      <c r="PD11" s="105">
        <v>9</v>
      </c>
      <c r="PE11" s="105">
        <f>PD11/PD19</f>
        <v>0.2</v>
      </c>
      <c r="PF11" s="105"/>
      <c r="PG11" s="105" t="e">
        <f>PF11/PF19</f>
        <v>#DIV/0!</v>
      </c>
      <c r="PH11" s="106">
        <f>PI11*PH19</f>
        <v>0</v>
      </c>
      <c r="PI11" s="105">
        <v>0</v>
      </c>
      <c r="PJ11" s="106">
        <f>PK11*PJ19</f>
        <v>2</v>
      </c>
      <c r="PK11" s="105">
        <v>0.04</v>
      </c>
      <c r="PL11" s="106">
        <f>PM11*PL19</f>
        <v>19.998000000000001</v>
      </c>
      <c r="PM11" s="105">
        <v>0.30299999999999999</v>
      </c>
      <c r="PN11" s="105"/>
      <c r="PO11" s="105" t="e">
        <f>PN11/PN19</f>
        <v>#DIV/0!</v>
      </c>
      <c r="PP11" s="105">
        <v>17</v>
      </c>
      <c r="PQ11" s="105">
        <f>PP11/PP19</f>
        <v>0.41463414634146339</v>
      </c>
      <c r="PR11" s="105">
        <v>164</v>
      </c>
      <c r="PS11" s="105">
        <f>PR11/PR19</f>
        <v>0.23163841807909605</v>
      </c>
      <c r="PT11" s="106">
        <f>PU11*PT19</f>
        <v>47.006100000000004</v>
      </c>
      <c r="PU11" s="105">
        <v>0.18010000000000001</v>
      </c>
      <c r="PV11" s="105"/>
      <c r="PW11" s="105" t="e">
        <f>PV11/PV19</f>
        <v>#DIV/0!</v>
      </c>
      <c r="PX11" s="105">
        <f t="shared" si="19"/>
        <v>259.00409999999999</v>
      </c>
      <c r="PY11" s="105">
        <f>PX11/PX19</f>
        <v>0.22156469590983502</v>
      </c>
      <c r="PZ11" s="106">
        <f>QA11*PZ19</f>
        <v>5.0007999999999999</v>
      </c>
      <c r="QA11" s="105">
        <v>0.17860000000000001</v>
      </c>
      <c r="QB11" s="105"/>
      <c r="QC11" s="105" t="e">
        <f>QB11/QB19</f>
        <v>#DIV/0!</v>
      </c>
      <c r="QD11" s="106">
        <f>QE11*QD19</f>
        <v>0</v>
      </c>
      <c r="QE11" s="105">
        <v>0</v>
      </c>
      <c r="QF11" s="106">
        <f>QG11*QF19</f>
        <v>2.0007999999999999</v>
      </c>
      <c r="QG11" s="105">
        <v>4.8800000000000003E-2</v>
      </c>
      <c r="QH11" s="106">
        <f>QI11*QH19</f>
        <v>24.996400000000001</v>
      </c>
      <c r="QI11" s="105">
        <v>0.32890000000000003</v>
      </c>
      <c r="QJ11" s="105">
        <v>1</v>
      </c>
      <c r="QK11" s="105">
        <f>QJ11/QJ19</f>
        <v>0.5</v>
      </c>
      <c r="QL11" s="106">
        <f>QM11*QL19</f>
        <v>26.999000000000002</v>
      </c>
      <c r="QM11" s="107">
        <v>0.71050000000000002</v>
      </c>
      <c r="QN11" s="105">
        <v>82</v>
      </c>
      <c r="QO11" s="105">
        <f>QN11/QN19</f>
        <v>7.0689655172413796E-2</v>
      </c>
      <c r="QP11" s="106">
        <f>QQ11*QP19</f>
        <v>30.766500000000001</v>
      </c>
      <c r="QQ11" s="105">
        <v>0.19350000000000001</v>
      </c>
      <c r="QR11" s="105"/>
      <c r="QS11" s="105" t="e">
        <f>QR11/QR19</f>
        <v>#DIV/0!</v>
      </c>
      <c r="QT11" s="105">
        <f t="shared" si="20"/>
        <v>172.76349999999999</v>
      </c>
      <c r="QU11" s="105">
        <f>QT11/QT19</f>
        <v>0.1143428921375102</v>
      </c>
      <c r="QV11" s="106">
        <f>QW11*QV19</f>
        <v>7.0004</v>
      </c>
      <c r="QW11" s="105">
        <v>0.18920000000000001</v>
      </c>
      <c r="QX11" s="106">
        <f>QY11*QX19</f>
        <v>1</v>
      </c>
      <c r="QY11" s="105">
        <v>0.25</v>
      </c>
      <c r="QZ11" s="106">
        <f>RA11*QZ19</f>
        <v>5.9995000000000003</v>
      </c>
      <c r="RA11" s="105">
        <v>0.46150000000000002</v>
      </c>
      <c r="RB11" s="106">
        <f>RC11*RB19</f>
        <v>2</v>
      </c>
      <c r="RC11" s="105">
        <v>0.2</v>
      </c>
      <c r="RD11" s="106">
        <f>RE11*RD19</f>
        <v>24.994400000000002</v>
      </c>
      <c r="RE11" s="107">
        <v>0.15920000000000001</v>
      </c>
      <c r="RF11" s="105"/>
      <c r="RG11" s="105" t="e">
        <f>RF11/RF19</f>
        <v>#DIV/0!</v>
      </c>
      <c r="RH11" s="106">
        <f>RI11*RH19</f>
        <v>39.998699999999999</v>
      </c>
      <c r="RI11" s="107">
        <v>0.81630000000000003</v>
      </c>
      <c r="RJ11" s="106">
        <f>RJ19*RK11</f>
        <v>52.966000000000001</v>
      </c>
      <c r="RK11" s="105">
        <v>2.8400000000000002E-2</v>
      </c>
      <c r="RL11" s="106">
        <f>RL19*RM11</f>
        <v>28.991399999999999</v>
      </c>
      <c r="RM11" s="105">
        <v>0.12659999999999999</v>
      </c>
      <c r="RN11" s="105"/>
      <c r="RO11" s="105" t="e">
        <f>RN11/RN19</f>
        <v>#DIV/0!</v>
      </c>
      <c r="RP11" s="106">
        <f t="shared" si="21"/>
        <v>162.95040000000003</v>
      </c>
      <c r="RQ11" s="105">
        <f>RP11/RP19</f>
        <v>6.8941567817520533E-2</v>
      </c>
      <c r="RR11" s="106">
        <f>RS11*RR19</f>
        <v>0</v>
      </c>
      <c r="RS11" s="105">
        <v>0</v>
      </c>
      <c r="RT11" s="106">
        <f>RU11*RT19</f>
        <v>0</v>
      </c>
      <c r="RU11" s="105">
        <v>0</v>
      </c>
      <c r="RV11" s="106">
        <f>RW11*RV19</f>
        <v>2.0010000000000003</v>
      </c>
      <c r="RW11" s="105">
        <v>6.9000000000000006E-2</v>
      </c>
      <c r="RX11" s="106">
        <f>RY11*RX19</f>
        <v>0</v>
      </c>
      <c r="RY11" s="105">
        <v>0</v>
      </c>
      <c r="RZ11" s="106">
        <f>SA11*RZ19</f>
        <v>11.0044</v>
      </c>
      <c r="SA11" s="107">
        <v>9.0200000000000002E-2</v>
      </c>
      <c r="SB11" s="105"/>
      <c r="SC11" s="105" t="e">
        <f>SB11/SB19</f>
        <v>#DIV/0!</v>
      </c>
      <c r="SD11" s="106">
        <f>SE11*SD19</f>
        <v>14.000999999999999</v>
      </c>
      <c r="SE11" s="107">
        <v>0.4667</v>
      </c>
      <c r="SF11" s="106">
        <f>SF19*SG11</f>
        <v>29.076399999999996</v>
      </c>
      <c r="SG11" s="105">
        <v>1.5699999999999999E-2</v>
      </c>
      <c r="SH11" s="106">
        <f>SH19*SI11</f>
        <v>6.9992999999999999</v>
      </c>
      <c r="SI11" s="105">
        <v>0.1111</v>
      </c>
      <c r="SJ11" s="105"/>
      <c r="SK11" s="105" t="e">
        <f>SJ11/SJ19</f>
        <v>#DIV/0!</v>
      </c>
      <c r="SL11" s="106">
        <f t="shared" si="22"/>
        <v>63.08209999999999</v>
      </c>
      <c r="SM11" s="105">
        <f>SL11/SL19</f>
        <v>2.9984236934891634E-2</v>
      </c>
      <c r="SN11" s="106">
        <f>SO11*SN19</f>
        <v>0</v>
      </c>
      <c r="SO11" s="105">
        <v>0</v>
      </c>
      <c r="SP11" s="106">
        <f>SQ11*SP19</f>
        <v>0</v>
      </c>
      <c r="SQ11" s="105">
        <v>0</v>
      </c>
      <c r="SR11" s="106">
        <f>SS11*SR19</f>
        <v>0</v>
      </c>
      <c r="SS11" s="105">
        <v>0</v>
      </c>
      <c r="ST11" s="106">
        <f>SU11*ST19</f>
        <v>0</v>
      </c>
      <c r="SU11" s="105">
        <v>0</v>
      </c>
      <c r="SV11" s="106">
        <f>SW11*SV19</f>
        <v>0.999</v>
      </c>
      <c r="SW11" s="107">
        <v>2.2200000000000001E-2</v>
      </c>
      <c r="SX11" s="106">
        <f>SY11*SX19</f>
        <v>0</v>
      </c>
      <c r="SY11" s="105">
        <v>0</v>
      </c>
      <c r="SZ11" s="106">
        <f>TA11*SZ19</f>
        <v>0</v>
      </c>
      <c r="TA11" s="105">
        <v>0</v>
      </c>
      <c r="TB11" s="106">
        <f>TC11*TB19</f>
        <v>12.013200000000001</v>
      </c>
      <c r="TC11" s="105">
        <v>1.4200000000000001E-2</v>
      </c>
      <c r="TD11" s="106">
        <f>TE11*TD19</f>
        <v>0</v>
      </c>
      <c r="TE11" s="105">
        <v>0</v>
      </c>
      <c r="TF11" s="106">
        <f>TG11*TF19</f>
        <v>0</v>
      </c>
      <c r="TG11" s="105">
        <v>0</v>
      </c>
      <c r="TH11" s="106">
        <f t="shared" si="23"/>
        <v>13.012200000000002</v>
      </c>
      <c r="TI11" s="105">
        <f>TH11/TH19</f>
        <v>1.4553729581946851E-2</v>
      </c>
      <c r="TJ11" s="106">
        <f>TK11*TJ19</f>
        <v>0</v>
      </c>
      <c r="TK11" s="105">
        <v>0</v>
      </c>
      <c r="TL11" s="106">
        <v>0</v>
      </c>
      <c r="TM11" s="105">
        <v>0</v>
      </c>
      <c r="TN11" s="106">
        <v>0</v>
      </c>
      <c r="TO11" s="105">
        <f>TN11/TN15</f>
        <v>0</v>
      </c>
      <c r="TP11" s="106">
        <f>TQ11*TP19</f>
        <v>0</v>
      </c>
      <c r="TQ11" s="105">
        <v>0</v>
      </c>
      <c r="TR11" s="106">
        <v>0</v>
      </c>
      <c r="TS11" s="107">
        <v>0</v>
      </c>
      <c r="TT11" s="106">
        <f>TU11*TT19</f>
        <v>0</v>
      </c>
      <c r="TU11" s="105">
        <v>0</v>
      </c>
      <c r="TV11" s="106">
        <f>TW11*TV19</f>
        <v>0</v>
      </c>
      <c r="TW11" s="105">
        <v>0</v>
      </c>
      <c r="TX11" s="106">
        <v>0</v>
      </c>
      <c r="TY11" s="105">
        <f>TX11/TX19</f>
        <v>0</v>
      </c>
      <c r="TZ11" s="106">
        <v>0</v>
      </c>
      <c r="UA11" s="105">
        <f>TZ11/TZ19</f>
        <v>0</v>
      </c>
      <c r="UB11" s="106">
        <f>UC11*UB19</f>
        <v>0</v>
      </c>
      <c r="UC11" s="105">
        <v>0</v>
      </c>
      <c r="UD11" s="106">
        <f t="shared" si="24"/>
        <v>0</v>
      </c>
      <c r="UE11" s="105">
        <f>UD11/UD19</f>
        <v>0</v>
      </c>
      <c r="UF11" s="106">
        <f>UG11*UF19</f>
        <v>0</v>
      </c>
      <c r="UG11" s="105">
        <v>0</v>
      </c>
      <c r="UH11" s="106">
        <v>0</v>
      </c>
      <c r="UI11" s="105">
        <v>0</v>
      </c>
      <c r="UJ11" s="106">
        <v>0</v>
      </c>
      <c r="UK11" s="105">
        <f>UJ11/UJ15</f>
        <v>0</v>
      </c>
      <c r="UL11" s="106">
        <f>UM11*UL19</f>
        <v>0</v>
      </c>
      <c r="UM11" s="105">
        <v>0</v>
      </c>
      <c r="UN11" s="106">
        <v>0</v>
      </c>
      <c r="UO11" s="107">
        <v>0</v>
      </c>
      <c r="UP11" s="106">
        <f>UQ11*UP19</f>
        <v>0</v>
      </c>
      <c r="UQ11" s="105">
        <v>0</v>
      </c>
      <c r="UR11" s="106">
        <f>US11*UR19</f>
        <v>0</v>
      </c>
      <c r="US11" s="105">
        <v>0</v>
      </c>
      <c r="UT11" s="106">
        <v>0</v>
      </c>
      <c r="UU11" s="105">
        <f>UT11/UT19</f>
        <v>0</v>
      </c>
      <c r="UV11" s="106">
        <f>UW11*UV19</f>
        <v>0</v>
      </c>
      <c r="UW11" s="105">
        <v>0</v>
      </c>
      <c r="UX11" s="106">
        <f>UY11*UX19</f>
        <v>0</v>
      </c>
      <c r="UY11" s="105">
        <v>0</v>
      </c>
      <c r="UZ11" s="106">
        <f t="shared" si="25"/>
        <v>0</v>
      </c>
      <c r="VA11" s="105">
        <f>UZ11/UZ19</f>
        <v>0</v>
      </c>
      <c r="VB11" s="106">
        <f>VC11*VB19</f>
        <v>0</v>
      </c>
      <c r="VC11" s="105">
        <v>0</v>
      </c>
      <c r="VD11" s="106">
        <v>0</v>
      </c>
      <c r="VE11" s="105">
        <v>0</v>
      </c>
      <c r="VF11" s="106">
        <v>0</v>
      </c>
      <c r="VG11" s="105">
        <f>VF11/VF19</f>
        <v>0</v>
      </c>
      <c r="VH11" s="106">
        <f>VI11*VH19</f>
        <v>0</v>
      </c>
      <c r="VI11" s="105">
        <v>0</v>
      </c>
      <c r="VJ11" s="106">
        <v>0</v>
      </c>
      <c r="VK11" s="107">
        <f>VJ11/VJ19</f>
        <v>0</v>
      </c>
      <c r="VL11" s="106">
        <f>VM11*VL19</f>
        <v>0</v>
      </c>
      <c r="VM11" s="105">
        <v>0</v>
      </c>
      <c r="VN11" s="106">
        <v>1</v>
      </c>
      <c r="VO11" s="105">
        <f>VN11/VN19</f>
        <v>0.25</v>
      </c>
      <c r="VP11" s="106">
        <v>1</v>
      </c>
      <c r="VQ11" s="105">
        <f>VP11/VP19</f>
        <v>1.1723329425556857E-3</v>
      </c>
      <c r="VR11" s="106">
        <v>1</v>
      </c>
      <c r="VS11" s="105">
        <f>VR11/VR19</f>
        <v>1.7241379310344827E-2</v>
      </c>
      <c r="VT11" s="106">
        <f>VU11*VT19</f>
        <v>0</v>
      </c>
      <c r="VU11" s="105">
        <v>0</v>
      </c>
      <c r="VV11" s="106">
        <f t="shared" si="26"/>
        <v>3</v>
      </c>
      <c r="VW11" s="105">
        <f>VV11/VV19</f>
        <v>2.4549918166939444E-3</v>
      </c>
      <c r="VX11" s="106">
        <f>VY11*VX19</f>
        <v>0</v>
      </c>
      <c r="VY11" s="105">
        <v>0</v>
      </c>
      <c r="VZ11" s="106">
        <v>0</v>
      </c>
      <c r="WA11" s="105">
        <v>0</v>
      </c>
      <c r="WB11" s="106">
        <v>0</v>
      </c>
      <c r="WC11" s="105">
        <f>WB11/WB19</f>
        <v>0</v>
      </c>
      <c r="WD11" s="106">
        <f>WE11*WD19</f>
        <v>0</v>
      </c>
      <c r="WE11" s="105">
        <v>0</v>
      </c>
      <c r="WF11" s="106">
        <v>0</v>
      </c>
      <c r="WG11" s="107">
        <f>WF11/WF19</f>
        <v>0</v>
      </c>
      <c r="WH11" s="106">
        <f>WI11*WH19</f>
        <v>0</v>
      </c>
      <c r="WI11" s="105">
        <v>0</v>
      </c>
      <c r="WJ11" s="106">
        <v>1</v>
      </c>
      <c r="WK11" s="105">
        <f>WJ11/WJ19</f>
        <v>0.25</v>
      </c>
      <c r="WL11" s="106">
        <v>0</v>
      </c>
      <c r="WM11" s="105">
        <f>WL11/WL19</f>
        <v>0</v>
      </c>
      <c r="WN11" s="106">
        <v>1</v>
      </c>
      <c r="WO11" s="105">
        <f>WN11/WN19</f>
        <v>1.7241379310344827E-2</v>
      </c>
      <c r="WP11" s="106">
        <f>WQ11*WP19</f>
        <v>0</v>
      </c>
      <c r="WQ11" s="105">
        <v>0</v>
      </c>
      <c r="WR11" s="106">
        <f t="shared" si="27"/>
        <v>2</v>
      </c>
      <c r="WS11" s="105">
        <f>WR11/WR19</f>
        <v>6.0606060606060606E-3</v>
      </c>
      <c r="WT11" s="106">
        <f>WU11*WT19</f>
        <v>0</v>
      </c>
      <c r="WU11" s="105">
        <v>0</v>
      </c>
      <c r="WV11" s="106">
        <v>0</v>
      </c>
      <c r="WW11" s="105">
        <v>0</v>
      </c>
      <c r="WX11" s="106">
        <v>0</v>
      </c>
      <c r="WY11" s="105">
        <f>WX11/WX19</f>
        <v>0</v>
      </c>
      <c r="WZ11" s="106">
        <f>XA11*WZ19</f>
        <v>0</v>
      </c>
      <c r="XA11" s="105">
        <v>0</v>
      </c>
      <c r="XB11" s="106">
        <v>0</v>
      </c>
      <c r="XC11" s="107">
        <f>XB11/XB19</f>
        <v>0</v>
      </c>
      <c r="XD11" s="106">
        <f>XE11*XD19</f>
        <v>0</v>
      </c>
      <c r="XE11" s="105">
        <v>0</v>
      </c>
      <c r="XF11" s="106">
        <v>1</v>
      </c>
      <c r="XG11" s="105">
        <f>XF11/XF19</f>
        <v>0.25</v>
      </c>
      <c r="XH11" s="106">
        <v>0</v>
      </c>
      <c r="XI11" s="105">
        <f>XH11/XH19</f>
        <v>0</v>
      </c>
      <c r="XJ11" s="106">
        <v>1</v>
      </c>
      <c r="XK11" s="105">
        <f>XJ11/XJ19</f>
        <v>1.7241379310344827E-2</v>
      </c>
      <c r="XL11" s="106">
        <f>XM11*XL19</f>
        <v>0</v>
      </c>
      <c r="XM11" s="105">
        <v>0</v>
      </c>
      <c r="XN11" s="106">
        <f t="shared" si="28"/>
        <v>2</v>
      </c>
      <c r="XO11" s="105">
        <f>XN11/XN19</f>
        <v>9.0497737556561094E-3</v>
      </c>
      <c r="XP11" s="106">
        <f>XQ11*XP19</f>
        <v>0</v>
      </c>
      <c r="XQ11" s="105">
        <v>0</v>
      </c>
      <c r="XR11" s="106">
        <v>0</v>
      </c>
      <c r="XS11" s="105">
        <v>0</v>
      </c>
      <c r="XT11" s="106">
        <v>0</v>
      </c>
      <c r="XU11" s="105">
        <f>XT11/XT19</f>
        <v>0</v>
      </c>
      <c r="XV11" s="106">
        <f>XW11*XV19</f>
        <v>0</v>
      </c>
      <c r="XW11" s="105">
        <v>0</v>
      </c>
      <c r="XX11" s="106">
        <v>0</v>
      </c>
      <c r="XY11" s="107">
        <f>XX11/XX19</f>
        <v>0</v>
      </c>
      <c r="XZ11" s="106">
        <f>YA11*XZ19</f>
        <v>0</v>
      </c>
      <c r="YA11" s="105">
        <v>0</v>
      </c>
      <c r="YB11" s="106">
        <v>1</v>
      </c>
      <c r="YC11" s="105">
        <f>YB11/YB19</f>
        <v>0.25</v>
      </c>
      <c r="YD11" s="106">
        <v>0</v>
      </c>
      <c r="YE11" s="105">
        <f>YD11/YD19</f>
        <v>0</v>
      </c>
      <c r="YF11" s="106">
        <v>1</v>
      </c>
      <c r="YG11" s="105">
        <f>YF11/YF19</f>
        <v>7.1428571428571426E-3</v>
      </c>
      <c r="YH11" s="106">
        <f>YI11*YH19</f>
        <v>0</v>
      </c>
      <c r="YI11" s="105">
        <v>0</v>
      </c>
      <c r="YJ11" s="106">
        <f t="shared" si="29"/>
        <v>2</v>
      </c>
      <c r="YK11" s="105">
        <f>YJ11/YJ19</f>
        <v>2.5906735751295338E-3</v>
      </c>
      <c r="YL11" s="106">
        <f>YM11*YL19</f>
        <v>0</v>
      </c>
      <c r="YM11" s="105">
        <v>0</v>
      </c>
      <c r="YN11" s="106">
        <v>0</v>
      </c>
      <c r="YO11" s="105">
        <v>0</v>
      </c>
      <c r="YP11" s="106">
        <v>0</v>
      </c>
      <c r="YQ11" s="105">
        <f>YP11/YP19</f>
        <v>0</v>
      </c>
      <c r="YR11" s="106">
        <f>YS11*YR19</f>
        <v>0</v>
      </c>
      <c r="YS11" s="105">
        <v>0</v>
      </c>
      <c r="YT11" s="106">
        <v>0</v>
      </c>
      <c r="YU11" s="107">
        <f>YT11/YT19</f>
        <v>0</v>
      </c>
      <c r="YV11" s="106">
        <f>YW11*YV19</f>
        <v>0</v>
      </c>
      <c r="YW11" s="105">
        <v>0</v>
      </c>
      <c r="YX11" s="106">
        <v>1</v>
      </c>
      <c r="YY11" s="105">
        <f>YX11/YX19</f>
        <v>0.25</v>
      </c>
      <c r="YZ11" s="106">
        <v>0</v>
      </c>
      <c r="ZA11" s="105">
        <f>YZ11/YZ19</f>
        <v>0</v>
      </c>
      <c r="ZB11" s="106">
        <v>1</v>
      </c>
      <c r="ZC11" s="105">
        <f>ZB11/ZB19</f>
        <v>4.6511627906976744E-3</v>
      </c>
      <c r="ZD11" s="106">
        <f>ZE11*ZD19</f>
        <v>0</v>
      </c>
      <c r="ZE11" s="105">
        <v>0</v>
      </c>
      <c r="ZF11" s="106">
        <f t="shared" si="30"/>
        <v>2</v>
      </c>
      <c r="ZG11" s="105">
        <f>ZF11/ZF19</f>
        <v>1.4503263234227702E-3</v>
      </c>
      <c r="ZH11" s="106">
        <f>ZI11*ZH19</f>
        <v>0</v>
      </c>
      <c r="ZI11" s="105">
        <v>0</v>
      </c>
      <c r="ZJ11" s="106">
        <v>0</v>
      </c>
      <c r="ZK11" s="105">
        <f>ZJ11/ZJ19</f>
        <v>0</v>
      </c>
      <c r="ZL11" s="106">
        <v>0</v>
      </c>
      <c r="ZM11" s="105">
        <f>ZL11/ZL19</f>
        <v>0</v>
      </c>
      <c r="ZN11" s="106">
        <v>0</v>
      </c>
      <c r="ZO11" s="105">
        <f>ZN11/ZN19</f>
        <v>0</v>
      </c>
      <c r="ZP11" s="106">
        <v>0</v>
      </c>
      <c r="ZQ11" s="107">
        <f>ZP11/ZP19</f>
        <v>0</v>
      </c>
      <c r="ZR11" s="106">
        <f>ZS11*ZR19</f>
        <v>0</v>
      </c>
      <c r="ZS11" s="105">
        <v>0</v>
      </c>
      <c r="ZT11" s="106">
        <v>1</v>
      </c>
      <c r="ZU11" s="105">
        <f>ZT11/ZT19</f>
        <v>0.25</v>
      </c>
      <c r="ZV11" s="106">
        <v>0</v>
      </c>
      <c r="ZW11" s="105">
        <f>ZV11/ZV19</f>
        <v>0</v>
      </c>
      <c r="ZX11" s="106">
        <v>1</v>
      </c>
      <c r="ZY11" s="105">
        <f>ZX11/ZX19</f>
        <v>4.4444444444444444E-3</v>
      </c>
      <c r="ZZ11" s="106">
        <f>AAA11*ZZ19</f>
        <v>0</v>
      </c>
      <c r="AAA11" s="105">
        <v>0</v>
      </c>
      <c r="AAB11" s="106">
        <f t="shared" si="31"/>
        <v>2</v>
      </c>
      <c r="AAC11" s="105">
        <f>AAB11/AAB19</f>
        <v>2.840909090909091E-3</v>
      </c>
      <c r="AAD11" s="106">
        <f>AAE11*AAD19</f>
        <v>0</v>
      </c>
      <c r="AAE11" s="105">
        <v>0</v>
      </c>
      <c r="AAF11" s="106">
        <v>0</v>
      </c>
      <c r="AAG11" s="105" t="e">
        <f>AAF11/AAF19</f>
        <v>#DIV/0!</v>
      </c>
      <c r="AAH11" s="106">
        <v>0</v>
      </c>
      <c r="AAI11" s="105" t="e">
        <f>AAH11/AAH19</f>
        <v>#DIV/0!</v>
      </c>
      <c r="AAJ11" s="106">
        <v>0</v>
      </c>
      <c r="AAK11" s="105" t="e">
        <f>AAJ11/AAJ19</f>
        <v>#DIV/0!</v>
      </c>
      <c r="AAL11" s="106">
        <v>0</v>
      </c>
      <c r="AAM11" s="107">
        <f>AAL11/AAL19</f>
        <v>0</v>
      </c>
      <c r="AAN11" s="106">
        <f>AAO11*AAN19</f>
        <v>0</v>
      </c>
      <c r="AAO11" s="105">
        <v>0</v>
      </c>
      <c r="AAP11" s="106">
        <v>0</v>
      </c>
      <c r="AAQ11" s="105">
        <f>AAP11/AAP19</f>
        <v>0</v>
      </c>
      <c r="AAR11" s="106">
        <v>0</v>
      </c>
      <c r="AAS11" s="105">
        <f>AAR11/AAR19</f>
        <v>0</v>
      </c>
      <c r="AAT11" s="106">
        <v>0</v>
      </c>
      <c r="AAU11" s="105">
        <f>AAT11/AAT19</f>
        <v>0</v>
      </c>
      <c r="AAV11" s="106">
        <f>AAW11*AAV19</f>
        <v>0</v>
      </c>
      <c r="AAW11" s="105">
        <v>0</v>
      </c>
      <c r="AAX11" s="106">
        <f t="shared" si="32"/>
        <v>0</v>
      </c>
      <c r="AAY11" s="105">
        <f>AAX11/AAX19</f>
        <v>0</v>
      </c>
      <c r="AAZ11" s="106">
        <f>ABA11*AAZ19</f>
        <v>0</v>
      </c>
      <c r="ABA11" s="105">
        <v>0</v>
      </c>
      <c r="ABB11" s="106">
        <v>0</v>
      </c>
      <c r="ABC11" s="105" t="e">
        <f>ABB11/ABB19</f>
        <v>#DIV/0!</v>
      </c>
      <c r="ABD11" s="106">
        <v>0</v>
      </c>
      <c r="ABE11" s="105" t="e">
        <f>ABD11/ABD19</f>
        <v>#DIV/0!</v>
      </c>
      <c r="ABF11" s="106">
        <v>0</v>
      </c>
      <c r="ABG11" s="105" t="e">
        <f>ABF11/ABF19</f>
        <v>#DIV/0!</v>
      </c>
      <c r="ABH11" s="106">
        <v>0</v>
      </c>
      <c r="ABI11" s="107">
        <f>ABH11/ABH19</f>
        <v>0</v>
      </c>
      <c r="ABJ11" s="106">
        <f>ABK11*ABJ19</f>
        <v>0</v>
      </c>
      <c r="ABK11" s="105">
        <v>0</v>
      </c>
      <c r="ABL11" s="106">
        <v>0</v>
      </c>
      <c r="ABM11" s="105">
        <f>ABL11/ABL19</f>
        <v>0</v>
      </c>
      <c r="ABN11" s="106">
        <v>0</v>
      </c>
      <c r="ABO11" s="105">
        <f>ABN11/ABN19</f>
        <v>0</v>
      </c>
      <c r="ABP11" s="106">
        <v>0</v>
      </c>
      <c r="ABQ11" s="105" t="e">
        <f>ABP11/ABP19</f>
        <v>#DIV/0!</v>
      </c>
      <c r="ABR11" s="106">
        <f>ABS11*ABR19</f>
        <v>0</v>
      </c>
      <c r="ABS11" s="105">
        <v>0</v>
      </c>
      <c r="ABT11" s="106">
        <f t="shared" si="33"/>
        <v>0</v>
      </c>
      <c r="ABU11" s="105">
        <f>ABT11/ABT19</f>
        <v>0</v>
      </c>
      <c r="ABV11" s="106">
        <f>ABW11*ABV19</f>
        <v>0</v>
      </c>
      <c r="ABW11" s="105">
        <v>0</v>
      </c>
      <c r="ABX11" s="106">
        <v>0</v>
      </c>
      <c r="ABY11" s="105" t="e">
        <f>ABX11/ABX19</f>
        <v>#DIV/0!</v>
      </c>
      <c r="ABZ11" s="106">
        <v>0</v>
      </c>
      <c r="ACA11" s="105" t="e">
        <f>ABZ11/ABZ19</f>
        <v>#DIV/0!</v>
      </c>
      <c r="ACB11" s="106">
        <v>0</v>
      </c>
      <c r="ACC11" s="105">
        <f>ACB11/ACB19</f>
        <v>0</v>
      </c>
      <c r="ACD11" s="106">
        <v>0</v>
      </c>
      <c r="ACE11" s="107">
        <f>ACD11/ACD19</f>
        <v>0</v>
      </c>
      <c r="ACF11" s="106">
        <f>ACG11*ACF19</f>
        <v>0</v>
      </c>
      <c r="ACG11" s="105">
        <v>0</v>
      </c>
      <c r="ACH11" s="106">
        <v>0</v>
      </c>
      <c r="ACI11" s="105">
        <f>ACH11/ACH19</f>
        <v>0</v>
      </c>
      <c r="ACJ11" s="106">
        <v>0</v>
      </c>
      <c r="ACK11" s="105">
        <f>ACJ11/ACJ19</f>
        <v>0</v>
      </c>
      <c r="ACL11" s="106">
        <v>0</v>
      </c>
      <c r="ACM11" s="105">
        <f>ACL11/ACL19</f>
        <v>0</v>
      </c>
      <c r="ACN11" s="106">
        <f>ACO11*ACN19</f>
        <v>0</v>
      </c>
      <c r="ACO11" s="105">
        <v>0</v>
      </c>
      <c r="ACP11" s="106">
        <f t="shared" si="34"/>
        <v>0</v>
      </c>
      <c r="ACQ11" s="105">
        <f>ACP11/ACP19</f>
        <v>0</v>
      </c>
      <c r="ACR11" s="106">
        <f>ACS11*ACR19</f>
        <v>0</v>
      </c>
      <c r="ACS11" s="105">
        <v>0</v>
      </c>
      <c r="ACT11" s="106">
        <v>0</v>
      </c>
      <c r="ACU11" s="105" t="e">
        <f>ACT11/ACT19</f>
        <v>#DIV/0!</v>
      </c>
      <c r="ACV11" s="106">
        <v>0</v>
      </c>
      <c r="ACW11" s="105" t="e">
        <f>ACV11/ACV19</f>
        <v>#DIV/0!</v>
      </c>
      <c r="ACX11" s="106">
        <v>0</v>
      </c>
      <c r="ACY11" s="105">
        <f>ACX11/ACX19</f>
        <v>0</v>
      </c>
      <c r="ACZ11" s="106">
        <v>0</v>
      </c>
      <c r="ADA11" s="107">
        <f>ACZ11/ACZ19</f>
        <v>0</v>
      </c>
      <c r="ADB11" s="106">
        <f>ADC11*ADB19</f>
        <v>0</v>
      </c>
      <c r="ADC11" s="105">
        <v>0</v>
      </c>
      <c r="ADD11" s="106">
        <v>0</v>
      </c>
      <c r="ADE11" s="105" t="e">
        <f>ADD11/ADD19</f>
        <v>#DIV/0!</v>
      </c>
      <c r="ADF11" s="106">
        <v>0</v>
      </c>
      <c r="ADG11" s="105">
        <f>ADF11/ADF19</f>
        <v>0</v>
      </c>
      <c r="ADH11" s="106">
        <v>0</v>
      </c>
      <c r="ADI11" s="105" t="e">
        <f>ADH11/ADH19</f>
        <v>#DIV/0!</v>
      </c>
      <c r="ADJ11" s="106">
        <f>ADK11*ADJ19</f>
        <v>0</v>
      </c>
      <c r="ADK11" s="105">
        <v>0</v>
      </c>
      <c r="ADL11" s="106">
        <f t="shared" si="35"/>
        <v>0</v>
      </c>
      <c r="ADM11" s="105">
        <f>ADL11/ADL19</f>
        <v>0</v>
      </c>
      <c r="ADN11" s="106">
        <f>ADO11*ADN19</f>
        <v>0</v>
      </c>
      <c r="ADO11" s="105">
        <v>0</v>
      </c>
      <c r="ADP11" s="106">
        <v>0</v>
      </c>
      <c r="ADQ11" s="105" t="e">
        <f>ADP11/ADP19</f>
        <v>#DIV/0!</v>
      </c>
      <c r="ADR11" s="106">
        <v>0</v>
      </c>
      <c r="ADS11" s="105" t="e">
        <f>ADR11/ADR19</f>
        <v>#DIV/0!</v>
      </c>
      <c r="ADT11" s="106">
        <v>0</v>
      </c>
      <c r="ADU11" s="105">
        <f>ADT11/ADT19</f>
        <v>0</v>
      </c>
      <c r="ADV11" s="106">
        <v>0</v>
      </c>
      <c r="ADW11" s="107">
        <f>ADV11/ADV19</f>
        <v>0</v>
      </c>
      <c r="ADX11" s="106">
        <f>ADY11*ADX19</f>
        <v>0</v>
      </c>
      <c r="ADY11" s="105">
        <v>0</v>
      </c>
      <c r="ADZ11" s="106">
        <v>0</v>
      </c>
      <c r="AEA11" s="105" t="e">
        <f>ADZ11/ADZ19</f>
        <v>#DIV/0!</v>
      </c>
      <c r="AEB11" s="106">
        <v>0</v>
      </c>
      <c r="AEC11" s="105">
        <f>AEB11/AEB19</f>
        <v>0</v>
      </c>
      <c r="AED11" s="106">
        <v>0</v>
      </c>
      <c r="AEE11" s="105">
        <f>AED11/AED19</f>
        <v>0</v>
      </c>
      <c r="AEF11" s="106">
        <f>AEG11*AEF19</f>
        <v>0</v>
      </c>
      <c r="AEG11" s="105">
        <v>0</v>
      </c>
      <c r="AEH11" s="106">
        <f t="shared" si="36"/>
        <v>0</v>
      </c>
      <c r="AEI11" s="105">
        <f>AEH11/AEH19</f>
        <v>0</v>
      </c>
      <c r="AEJ11" s="106">
        <f>AEK11*AEJ19</f>
        <v>0</v>
      </c>
      <c r="AEK11" s="105">
        <v>0</v>
      </c>
      <c r="AEL11" s="106">
        <v>0</v>
      </c>
      <c r="AEM11" s="105">
        <f>AEL11/AEL19</f>
        <v>0</v>
      </c>
      <c r="AEN11" s="106">
        <v>0</v>
      </c>
      <c r="AEO11" s="105" t="e">
        <f>AEN11/AEN19</f>
        <v>#DIV/0!</v>
      </c>
      <c r="AEP11" s="106">
        <v>0</v>
      </c>
      <c r="AEQ11" s="105" t="e">
        <f>AEP11/AEP19</f>
        <v>#DIV/0!</v>
      </c>
      <c r="AER11" s="106">
        <v>0</v>
      </c>
      <c r="AES11" s="107" t="e">
        <f>AER11/AER19</f>
        <v>#DIV/0!</v>
      </c>
      <c r="AET11" s="106">
        <f>AEU11*AET19</f>
        <v>0</v>
      </c>
      <c r="AEU11" s="105">
        <v>0</v>
      </c>
      <c r="AEV11" s="106">
        <v>0</v>
      </c>
      <c r="AEW11" s="105">
        <f>AEV11/AEV19</f>
        <v>0</v>
      </c>
      <c r="AEX11" s="106">
        <v>0</v>
      </c>
      <c r="AEY11" s="105">
        <f>AEX11/AEX19</f>
        <v>0</v>
      </c>
      <c r="AEZ11" s="106">
        <v>0</v>
      </c>
      <c r="AFA11" s="105">
        <f>AEZ11/AEZ19</f>
        <v>0</v>
      </c>
      <c r="AFB11" s="106">
        <f>AFC11*AFB19</f>
        <v>0</v>
      </c>
      <c r="AFC11" s="105">
        <v>0</v>
      </c>
      <c r="AFD11" s="106">
        <f t="shared" si="37"/>
        <v>0</v>
      </c>
      <c r="AFE11" s="105">
        <f>AFD11/AFD19</f>
        <v>0</v>
      </c>
      <c r="AFF11" s="106">
        <f>AFG11*AFF19</f>
        <v>0</v>
      </c>
      <c r="AFG11" s="105">
        <v>0</v>
      </c>
      <c r="AFH11" s="106">
        <v>0</v>
      </c>
      <c r="AFI11" s="105" t="e">
        <f>AFH11/AFH19</f>
        <v>#DIV/0!</v>
      </c>
      <c r="AFJ11" s="106">
        <v>0</v>
      </c>
      <c r="AFK11" s="105" t="e">
        <f>AFJ11/AFJ19</f>
        <v>#DIV/0!</v>
      </c>
      <c r="AFL11" s="106">
        <v>0</v>
      </c>
      <c r="AFM11" s="105" t="e">
        <f>AFL11/AFL19</f>
        <v>#DIV/0!</v>
      </c>
      <c r="AFN11" s="106">
        <v>0</v>
      </c>
      <c r="AFO11" s="107" t="e">
        <f>AFN11/AFN19</f>
        <v>#DIV/0!</v>
      </c>
      <c r="AFP11" s="106">
        <f>AFQ11*AFP19</f>
        <v>0</v>
      </c>
      <c r="AFQ11" s="105">
        <v>0</v>
      </c>
      <c r="AFR11" s="106">
        <v>0</v>
      </c>
      <c r="AFS11" s="105" t="e">
        <f>AFR11/AFR19</f>
        <v>#DIV/0!</v>
      </c>
      <c r="AFT11" s="106">
        <v>0</v>
      </c>
      <c r="AFU11" s="105">
        <f>AFT11/AFT19</f>
        <v>0</v>
      </c>
      <c r="AFV11" s="106">
        <v>0</v>
      </c>
      <c r="AFW11" s="105" t="e">
        <f>AFV11/AFV19</f>
        <v>#DIV/0!</v>
      </c>
      <c r="AFX11" s="106">
        <f>AFY11*AFX19</f>
        <v>0</v>
      </c>
      <c r="AFY11" s="105">
        <v>0</v>
      </c>
      <c r="AFZ11" s="106">
        <f t="shared" si="38"/>
        <v>0</v>
      </c>
      <c r="AGA11" s="105">
        <f>AFZ11/AFZ19</f>
        <v>0</v>
      </c>
    </row>
    <row r="12" spans="1:859">
      <c r="A12" t="s">
        <v>204</v>
      </c>
      <c r="B12" s="105">
        <v>585</v>
      </c>
      <c r="C12" s="105">
        <f>B12/B19</f>
        <v>0.8565153733528551</v>
      </c>
      <c r="D12" s="105">
        <v>247</v>
      </c>
      <c r="E12" s="105">
        <f>D12/D19</f>
        <v>0.73952095808383234</v>
      </c>
      <c r="F12" s="105">
        <v>6472</v>
      </c>
      <c r="G12" s="105">
        <f>F12/F19</f>
        <v>0.91270624735580308</v>
      </c>
      <c r="H12" s="105"/>
      <c r="I12" s="105">
        <f>H12/H19</f>
        <v>0</v>
      </c>
      <c r="J12" s="105">
        <v>1394</v>
      </c>
      <c r="K12" s="105">
        <f>J12/J19</f>
        <v>0.73484449130205587</v>
      </c>
      <c r="L12" s="105">
        <v>3</v>
      </c>
      <c r="M12" s="105">
        <f>L12/L19</f>
        <v>1</v>
      </c>
      <c r="N12" s="105">
        <v>4516</v>
      </c>
      <c r="O12" s="105">
        <f>N12/N19</f>
        <v>0.99823165340406717</v>
      </c>
      <c r="P12" s="105">
        <v>1196</v>
      </c>
      <c r="Q12" s="105">
        <f>P12/P19</f>
        <v>0.91089108910891092</v>
      </c>
      <c r="R12" s="105">
        <v>3433</v>
      </c>
      <c r="S12" s="105">
        <f>R12/R19</f>
        <v>0.87531871494135649</v>
      </c>
      <c r="T12" s="105">
        <v>282</v>
      </c>
      <c r="U12" s="105">
        <f>T12/T19</f>
        <v>0.52908067542213888</v>
      </c>
      <c r="V12" s="105">
        <f t="shared" si="0"/>
        <v>18128</v>
      </c>
      <c r="W12" s="105">
        <f>V12/V19</f>
        <v>0.89304891866594416</v>
      </c>
      <c r="X12" s="105">
        <v>461</v>
      </c>
      <c r="Y12" s="105">
        <f>X12/X19</f>
        <v>0.99783549783549785</v>
      </c>
      <c r="Z12" s="105">
        <v>420</v>
      </c>
      <c r="AA12" s="105">
        <f>Z12/Z19</f>
        <v>0.99526066350710896</v>
      </c>
      <c r="AB12" s="105">
        <v>2473</v>
      </c>
      <c r="AC12" s="105">
        <f>AB12/AB19</f>
        <v>0.99397106109324762</v>
      </c>
      <c r="AD12" s="105">
        <v>1</v>
      </c>
      <c r="AE12" s="105">
        <f>AD12/AD19</f>
        <v>1.7241379310344827E-2</v>
      </c>
      <c r="AF12" s="105">
        <v>2360</v>
      </c>
      <c r="AG12" s="105">
        <f>AF12/AF19</f>
        <v>0.9849749582637729</v>
      </c>
      <c r="AH12" s="105">
        <v>6</v>
      </c>
      <c r="AI12" s="105">
        <f>AH12/AH19</f>
        <v>1</v>
      </c>
      <c r="AJ12" s="105">
        <v>1381</v>
      </c>
      <c r="AK12" s="105">
        <f>AJ12/AJ19</f>
        <v>0.9992764109985528</v>
      </c>
      <c r="AL12" s="105">
        <v>1022</v>
      </c>
      <c r="AM12" s="105">
        <f>AL12/AL19</f>
        <v>0.99902248289345064</v>
      </c>
      <c r="AN12" s="105">
        <v>3526</v>
      </c>
      <c r="AO12" s="105">
        <f>AN12/AN19</f>
        <v>0.98409154339938598</v>
      </c>
      <c r="AP12" s="105">
        <v>476</v>
      </c>
      <c r="AQ12" s="105">
        <f>AP12/AP19</f>
        <v>0.73570324574961365</v>
      </c>
      <c r="AR12" s="105">
        <f t="shared" si="1"/>
        <v>12126</v>
      </c>
      <c r="AS12" s="105">
        <f>AR12/AR19</f>
        <v>0.97288189987163032</v>
      </c>
      <c r="AT12" s="105">
        <v>454</v>
      </c>
      <c r="AU12" s="105">
        <f>AT12/AT19</f>
        <v>1</v>
      </c>
      <c r="AV12" s="105">
        <v>226</v>
      </c>
      <c r="AW12" s="105">
        <f>AV12/AV19</f>
        <v>1</v>
      </c>
      <c r="AX12" s="105">
        <v>1801</v>
      </c>
      <c r="AY12" s="105">
        <f>AX12/AX19</f>
        <v>0.99667957941339236</v>
      </c>
      <c r="AZ12" s="105">
        <v>232</v>
      </c>
      <c r="BA12" s="105">
        <f>AZ12/AZ19</f>
        <v>0.85925925925925928</v>
      </c>
      <c r="BB12" s="105">
        <v>5215</v>
      </c>
      <c r="BC12" s="105">
        <f>BB12/BB19</f>
        <v>0.99522900763358779</v>
      </c>
      <c r="BD12" s="105">
        <v>17</v>
      </c>
      <c r="BE12" s="105">
        <f>BD12/BD19</f>
        <v>1</v>
      </c>
      <c r="BF12" s="105">
        <v>248</v>
      </c>
      <c r="BG12" s="105">
        <f>BF12/BF19</f>
        <v>1</v>
      </c>
      <c r="BH12" s="105">
        <v>1268</v>
      </c>
      <c r="BI12" s="105">
        <f>BH12/BH19</f>
        <v>1</v>
      </c>
      <c r="BJ12" s="105">
        <v>2829</v>
      </c>
      <c r="BK12" s="105">
        <f>BJ12/BJ19</f>
        <v>0.99929353585305547</v>
      </c>
      <c r="BL12" s="105">
        <v>1037</v>
      </c>
      <c r="BM12" s="105">
        <f>BL12/BL19</f>
        <v>0.97462406015037595</v>
      </c>
      <c r="BN12" s="105">
        <f t="shared" si="2"/>
        <v>13327</v>
      </c>
      <c r="BO12" s="105">
        <f>BN12/BN19</f>
        <v>0.99388470430308007</v>
      </c>
      <c r="BP12" s="105">
        <v>88</v>
      </c>
      <c r="BQ12" s="105">
        <f>BP12/BP19</f>
        <v>1</v>
      </c>
      <c r="BR12" s="105">
        <v>110</v>
      </c>
      <c r="BS12" s="105">
        <f>BR12/BR19</f>
        <v>1</v>
      </c>
      <c r="BT12" s="105">
        <v>593</v>
      </c>
      <c r="BU12" s="105">
        <f>BT12/BT19</f>
        <v>0.97693574958813834</v>
      </c>
      <c r="BV12" s="105">
        <v>180</v>
      </c>
      <c r="BW12" s="105">
        <f>BV12/BV19</f>
        <v>1</v>
      </c>
      <c r="BX12" s="105">
        <v>2622</v>
      </c>
      <c r="BY12" s="105">
        <f>BX12/BX19</f>
        <v>0.9965792474344356</v>
      </c>
      <c r="BZ12" s="105"/>
      <c r="CA12" s="105" t="e">
        <f>BZ12/BZ19</f>
        <v>#DIV/0!</v>
      </c>
      <c r="CB12" s="105">
        <v>120</v>
      </c>
      <c r="CC12" s="105">
        <f>CB12/CB19</f>
        <v>0.96</v>
      </c>
      <c r="CD12" s="105">
        <v>1132</v>
      </c>
      <c r="CE12" s="105">
        <f>CD12/CD19</f>
        <v>0.99911738746690204</v>
      </c>
      <c r="CF12" s="105">
        <v>1769</v>
      </c>
      <c r="CG12" s="105">
        <f>CF12/CF19</f>
        <v>1</v>
      </c>
      <c r="CH12" s="105">
        <v>507</v>
      </c>
      <c r="CI12" s="105">
        <f>CH12/CH19</f>
        <v>0.949438202247191</v>
      </c>
      <c r="CJ12" s="105">
        <f t="shared" si="3"/>
        <v>7121</v>
      </c>
      <c r="CK12" s="105">
        <f>CJ12/CJ19</f>
        <v>0.99399776661083195</v>
      </c>
      <c r="CL12" s="105">
        <v>105</v>
      </c>
      <c r="CM12" s="105">
        <f>CL12/CL19</f>
        <v>1</v>
      </c>
      <c r="CN12" s="105">
        <v>38</v>
      </c>
      <c r="CO12" s="105">
        <f>CN12/CN19</f>
        <v>0.97435897435897434</v>
      </c>
      <c r="CP12" s="105">
        <v>340</v>
      </c>
      <c r="CQ12" s="105">
        <f>CP12/CP19</f>
        <v>1</v>
      </c>
      <c r="CR12" s="105">
        <v>21</v>
      </c>
      <c r="CS12" s="105">
        <f>CR12/CR19</f>
        <v>1</v>
      </c>
      <c r="CT12" s="105">
        <v>1530</v>
      </c>
      <c r="CU12" s="105">
        <f>CT12/CT19</f>
        <v>0.99479843953185954</v>
      </c>
      <c r="CV12" s="105"/>
      <c r="CW12" s="105" t="e">
        <f>CV12/CV19</f>
        <v>#DIV/0!</v>
      </c>
      <c r="CX12" s="105">
        <v>191</v>
      </c>
      <c r="CY12" s="105">
        <f>CX12/CX19</f>
        <v>0.98963730569948183</v>
      </c>
      <c r="CZ12" s="105">
        <v>1417</v>
      </c>
      <c r="DA12" s="105">
        <f>CZ12/CZ19</f>
        <v>1</v>
      </c>
      <c r="DB12" s="105">
        <v>2270</v>
      </c>
      <c r="DC12" s="105">
        <f>DB12/DB19</f>
        <v>1</v>
      </c>
      <c r="DD12" s="105">
        <v>205</v>
      </c>
      <c r="DE12" s="105">
        <f>DD12/DD19</f>
        <v>0.94907407407407407</v>
      </c>
      <c r="DF12" s="105">
        <f t="shared" si="4"/>
        <v>6117</v>
      </c>
      <c r="DG12" s="105">
        <f>DF12/DF19</f>
        <v>0.996416354455123</v>
      </c>
      <c r="DH12" s="105">
        <v>403</v>
      </c>
      <c r="DI12" s="105">
        <f>DH12/DH19</f>
        <v>1</v>
      </c>
      <c r="DJ12" s="105">
        <v>56</v>
      </c>
      <c r="DK12" s="105">
        <f>DJ12/DJ19</f>
        <v>1</v>
      </c>
      <c r="DL12" s="105">
        <v>4107</v>
      </c>
      <c r="DM12" s="105">
        <f>DL12/DL19</f>
        <v>0.99419026870007265</v>
      </c>
      <c r="DN12" s="105">
        <v>2</v>
      </c>
      <c r="DO12" s="105">
        <f>DN12/DN19</f>
        <v>1</v>
      </c>
      <c r="DP12" s="105">
        <v>2088</v>
      </c>
      <c r="DQ12" s="105">
        <f>DP12/DP19</f>
        <v>0.99856527977044474</v>
      </c>
      <c r="DR12" s="105"/>
      <c r="DS12" s="105" t="e">
        <f>DR12/DR19</f>
        <v>#DIV/0!</v>
      </c>
      <c r="DT12" s="105">
        <v>539</v>
      </c>
      <c r="DU12" s="105">
        <f>DT12/DT19</f>
        <v>0.9908088235294118</v>
      </c>
      <c r="DV12" s="105">
        <v>1797</v>
      </c>
      <c r="DW12" s="105">
        <f>DV12/DV19</f>
        <v>1</v>
      </c>
      <c r="DX12" s="105">
        <v>1984</v>
      </c>
      <c r="DY12" s="105">
        <f>DX12/DX19</f>
        <v>0.99899295065458205</v>
      </c>
      <c r="DZ12" s="105">
        <v>185</v>
      </c>
      <c r="EA12" s="105">
        <f>DZ12/DZ19</f>
        <v>0.91584158415841588</v>
      </c>
      <c r="EB12" s="105">
        <f t="shared" si="5"/>
        <v>11161</v>
      </c>
      <c r="EC12" s="105">
        <f>EB12/EB19</f>
        <v>0.99714107031180199</v>
      </c>
      <c r="ED12" s="105">
        <v>121</v>
      </c>
      <c r="EE12" s="105">
        <f>ED12/ED19</f>
        <v>1</v>
      </c>
      <c r="EF12" s="105">
        <v>138</v>
      </c>
      <c r="EG12" s="105">
        <f>EF12/EF19</f>
        <v>0.9928057553956835</v>
      </c>
      <c r="EH12" s="105">
        <v>4119</v>
      </c>
      <c r="EI12" s="105">
        <f>EH12/EH19</f>
        <v>0.9973365617433414</v>
      </c>
      <c r="EJ12" s="105">
        <v>9</v>
      </c>
      <c r="EK12" s="105">
        <f>EJ12/EJ19</f>
        <v>1</v>
      </c>
      <c r="EL12" s="105">
        <v>3108</v>
      </c>
      <c r="EM12" s="105">
        <f>EL12/EL19</f>
        <v>0.99711260827718962</v>
      </c>
      <c r="EN12" s="105">
        <v>12</v>
      </c>
      <c r="EO12" s="105">
        <f>EN12/EN19</f>
        <v>1</v>
      </c>
      <c r="EP12" s="105">
        <v>1314</v>
      </c>
      <c r="EQ12" s="105">
        <f>EP12/EP19</f>
        <v>1</v>
      </c>
      <c r="ER12" s="105">
        <v>1692</v>
      </c>
      <c r="ES12" s="105">
        <f>ER12/ER19</f>
        <v>0.96685714285714286</v>
      </c>
      <c r="ET12" s="105">
        <v>1654</v>
      </c>
      <c r="EU12" s="105">
        <f>ET12/ET19</f>
        <v>0.99578567128236006</v>
      </c>
      <c r="EV12" s="105">
        <v>613</v>
      </c>
      <c r="EW12" s="105">
        <f>EV12/EV19</f>
        <v>0.99674796747967476</v>
      </c>
      <c r="EX12" s="105">
        <f t="shared" si="6"/>
        <v>12780</v>
      </c>
      <c r="EY12" s="105">
        <f>EX12/EX19</f>
        <v>0.9933929265448892</v>
      </c>
      <c r="EZ12" s="105">
        <v>577</v>
      </c>
      <c r="FA12" s="105">
        <f>EZ12/EZ19</f>
        <v>0.87823439878234399</v>
      </c>
      <c r="FB12" s="105">
        <v>161</v>
      </c>
      <c r="FC12" s="105">
        <f>FB12/FB19</f>
        <v>0.99382716049382713</v>
      </c>
      <c r="FD12" s="105">
        <v>3538</v>
      </c>
      <c r="FE12" s="105">
        <f>FD12/FD19</f>
        <v>0.99633905941988177</v>
      </c>
      <c r="FF12" s="105">
        <v>36</v>
      </c>
      <c r="FG12" s="105">
        <f>FF12/FF19</f>
        <v>1</v>
      </c>
      <c r="FH12" s="105">
        <v>2147</v>
      </c>
      <c r="FI12" s="105">
        <f>FH12/FH19</f>
        <v>0.98712643678160916</v>
      </c>
      <c r="FJ12" s="105"/>
      <c r="FK12" s="105" t="e">
        <f>FJ12/FJ19</f>
        <v>#DIV/0!</v>
      </c>
      <c r="FL12" s="105">
        <v>1653</v>
      </c>
      <c r="FM12" s="105">
        <f>FL12/FL19</f>
        <v>0.99698431845597102</v>
      </c>
      <c r="FN12" s="105">
        <v>1369</v>
      </c>
      <c r="FO12" s="105">
        <f>FN12/FN19</f>
        <v>0.87420178799489145</v>
      </c>
      <c r="FP12" s="105">
        <v>1236</v>
      </c>
      <c r="FQ12" s="105">
        <f>FP12/FP19</f>
        <v>0.98251192368839424</v>
      </c>
      <c r="FR12" s="105">
        <v>940</v>
      </c>
      <c r="FS12" s="105">
        <f>FR12/FR19</f>
        <v>1</v>
      </c>
      <c r="FT12" s="105">
        <f t="shared" si="7"/>
        <v>11657</v>
      </c>
      <c r="FU12" s="105">
        <f>FT12/FT19</f>
        <v>0.9721457759986657</v>
      </c>
      <c r="FV12" s="105">
        <v>351</v>
      </c>
      <c r="FW12" s="105">
        <f>FV12/FV19</f>
        <v>0.91644908616187992</v>
      </c>
      <c r="FX12" s="105">
        <v>85</v>
      </c>
      <c r="FY12" s="105">
        <f>FX12/FX19</f>
        <v>0.9550561797752809</v>
      </c>
      <c r="FZ12" s="105">
        <v>2310</v>
      </c>
      <c r="GA12" s="105">
        <f>FZ12/FZ19</f>
        <v>0.9825606125053169</v>
      </c>
      <c r="GB12" s="105">
        <v>38</v>
      </c>
      <c r="GC12" s="105">
        <f>GB12/GB19</f>
        <v>1</v>
      </c>
      <c r="GD12" s="105">
        <v>1237</v>
      </c>
      <c r="GE12" s="105">
        <f>GD12/GD19</f>
        <v>0.95007680491551461</v>
      </c>
      <c r="GF12" s="105">
        <v>4</v>
      </c>
      <c r="GG12" s="105">
        <f>GF12/GF19</f>
        <v>0.5714285714285714</v>
      </c>
      <c r="GH12" s="105">
        <v>819</v>
      </c>
      <c r="GI12" s="105">
        <f>GH12/GH19</f>
        <v>0.95901639344262291</v>
      </c>
      <c r="GJ12" s="105">
        <v>718</v>
      </c>
      <c r="GK12" s="105">
        <f>GJ12/GJ19</f>
        <v>0.48513513513513512</v>
      </c>
      <c r="GL12" s="105">
        <v>779</v>
      </c>
      <c r="GM12" s="105">
        <f>GL12/GL19</f>
        <v>0.91647058823529415</v>
      </c>
      <c r="GN12" s="105">
        <v>518</v>
      </c>
      <c r="GO12" s="105">
        <f>GN12/GN19</f>
        <v>0.9435336976320583</v>
      </c>
      <c r="GP12" s="105">
        <f t="shared" si="8"/>
        <v>6859</v>
      </c>
      <c r="GQ12" s="105">
        <f>GP12/GP19</f>
        <v>0.86921809656570781</v>
      </c>
      <c r="GR12" s="105">
        <v>267</v>
      </c>
      <c r="GS12" s="105">
        <f>GR12/GR19</f>
        <v>0.67085427135678388</v>
      </c>
      <c r="GT12" s="105">
        <v>47</v>
      </c>
      <c r="GU12" s="105">
        <f>GT12/GT19</f>
        <v>0.75806451612903225</v>
      </c>
      <c r="GV12" s="105">
        <v>2397</v>
      </c>
      <c r="GW12" s="105">
        <f>GV12/GV19</f>
        <v>0.78333333333333333</v>
      </c>
      <c r="GX12" s="105">
        <v>9</v>
      </c>
      <c r="GY12" s="105">
        <f>GX12/GX19</f>
        <v>1</v>
      </c>
      <c r="GZ12" s="105">
        <v>781</v>
      </c>
      <c r="HA12" s="105">
        <f>GZ12/GZ19</f>
        <v>0.61063330727130571</v>
      </c>
      <c r="HB12" s="105">
        <v>3</v>
      </c>
      <c r="HC12" s="105">
        <f>HB12/HB19</f>
        <v>0.16666666666666666</v>
      </c>
      <c r="HD12" s="105">
        <v>538</v>
      </c>
      <c r="HE12" s="105">
        <f>HD12/HD19</f>
        <v>0.52900688298918386</v>
      </c>
      <c r="HF12" s="105">
        <v>530</v>
      </c>
      <c r="HG12" s="105">
        <f>HF12/HF19</f>
        <v>0.33375314861460958</v>
      </c>
      <c r="HH12" s="105">
        <v>513</v>
      </c>
      <c r="HI12" s="105">
        <f>HH12/HH19</f>
        <v>0.52453987730061347</v>
      </c>
      <c r="HJ12" s="105">
        <v>133</v>
      </c>
      <c r="HK12" s="105">
        <f>HJ12/HJ19</f>
        <v>0.4539249146757679</v>
      </c>
      <c r="HL12" s="105">
        <f t="shared" si="9"/>
        <v>5218</v>
      </c>
      <c r="HM12" s="105">
        <f>HL12/HL19</f>
        <v>0.60046029919447641</v>
      </c>
      <c r="HN12" s="105">
        <v>75</v>
      </c>
      <c r="HO12" s="105">
        <f>HN12/HN19</f>
        <v>0.19788918205804748</v>
      </c>
      <c r="HP12" s="105"/>
      <c r="HQ12" s="105">
        <f>HP12/HP19</f>
        <v>0</v>
      </c>
      <c r="HR12" s="105">
        <v>1917</v>
      </c>
      <c r="HS12" s="105">
        <f>HR12/HR19</f>
        <v>0.47509293680297399</v>
      </c>
      <c r="HT12" s="105">
        <v>14</v>
      </c>
      <c r="HU12" s="105">
        <f>HT12/HT19</f>
        <v>0.31111111111111112</v>
      </c>
      <c r="HV12" s="105">
        <v>545</v>
      </c>
      <c r="HW12" s="105">
        <f>HV12/HV19</f>
        <v>0.20419632821281378</v>
      </c>
      <c r="HX12" s="105"/>
      <c r="HY12" s="105" t="e">
        <f>HX12/HX19</f>
        <v>#DIV/0!</v>
      </c>
      <c r="HZ12" s="105">
        <v>519</v>
      </c>
      <c r="IA12" s="105">
        <f>HZ12/HZ19</f>
        <v>0.63215590742996342</v>
      </c>
      <c r="IB12" s="105">
        <v>623</v>
      </c>
      <c r="IC12" s="105">
        <f>IB12/IB19</f>
        <v>0.4405940594059406</v>
      </c>
      <c r="ID12" s="105">
        <v>520</v>
      </c>
      <c r="IE12" s="105">
        <f>ID12/ID19</f>
        <v>0.23690205011389523</v>
      </c>
      <c r="IF12" s="105">
        <v>11</v>
      </c>
      <c r="IG12" s="105">
        <f>IF12/IF19</f>
        <v>4.8458149779735685E-2</v>
      </c>
      <c r="IH12" s="105">
        <f t="shared" si="10"/>
        <v>4224</v>
      </c>
      <c r="II12" s="105">
        <f>IH12/IH19</f>
        <v>0.35748138117806366</v>
      </c>
      <c r="IJ12" s="105">
        <v>49</v>
      </c>
      <c r="IK12" s="105">
        <f>IJ12/IJ19</f>
        <v>0.12661498708010335</v>
      </c>
      <c r="IL12" s="105">
        <v>9</v>
      </c>
      <c r="IM12" s="105">
        <f>IL12/IL19</f>
        <v>6.6176470588235295E-2</v>
      </c>
      <c r="IN12" s="105">
        <v>404</v>
      </c>
      <c r="IO12" s="105">
        <f>IN12/IN19</f>
        <v>0.28960573476702511</v>
      </c>
      <c r="IP12" s="105">
        <v>5</v>
      </c>
      <c r="IQ12" s="105">
        <f>IP12/IP19</f>
        <v>6.4102564102564097E-2</v>
      </c>
      <c r="IR12" s="105">
        <v>181</v>
      </c>
      <c r="IS12" s="105">
        <f>IR12/IR19</f>
        <v>0.15184563758389261</v>
      </c>
      <c r="IT12" s="105"/>
      <c r="IU12" s="105">
        <f>IT12/IT19</f>
        <v>0</v>
      </c>
      <c r="IV12" s="105">
        <v>149</v>
      </c>
      <c r="IW12" s="105">
        <f>IV12/IV19</f>
        <v>0.65350877192982459</v>
      </c>
      <c r="IX12" s="105"/>
      <c r="IY12" s="105">
        <f>IX12/IX19</f>
        <v>0</v>
      </c>
      <c r="IZ12" s="105">
        <v>124</v>
      </c>
      <c r="JA12" s="105">
        <f>IZ12/IZ19</f>
        <v>9.1783863804589194E-2</v>
      </c>
      <c r="JB12" s="105">
        <v>7</v>
      </c>
      <c r="JC12" s="105">
        <f>JB12/JB19</f>
        <v>3.6269430051813469E-2</v>
      </c>
      <c r="JD12" s="105">
        <f t="shared" si="11"/>
        <v>928</v>
      </c>
      <c r="JE12" s="105">
        <f>JD12/JD19</f>
        <v>0.14148498246683947</v>
      </c>
      <c r="JF12" s="105">
        <v>69</v>
      </c>
      <c r="JG12" s="105">
        <f>JF12/JF19</f>
        <v>0.17783505154639176</v>
      </c>
      <c r="JH12" s="105">
        <v>4</v>
      </c>
      <c r="JI12" s="105">
        <f>JH12/JH19</f>
        <v>0.23529411764705882</v>
      </c>
      <c r="JJ12" s="105">
        <v>131</v>
      </c>
      <c r="JK12" s="105">
        <f>JJ12/JJ19</f>
        <v>0.27066115702479338</v>
      </c>
      <c r="JL12" s="105"/>
      <c r="JM12" s="105">
        <f>JL12/JL19</f>
        <v>0</v>
      </c>
      <c r="JN12" s="105">
        <v>70</v>
      </c>
      <c r="JO12" s="105">
        <f>JN12/JN19</f>
        <v>0.16129032258064516</v>
      </c>
      <c r="JP12" s="105">
        <v>9</v>
      </c>
      <c r="JQ12" s="105">
        <f>JP12/JP19</f>
        <v>0.5625</v>
      </c>
      <c r="JR12" s="105">
        <v>94</v>
      </c>
      <c r="JS12" s="105">
        <f>JR12/JR19</f>
        <v>0.752</v>
      </c>
      <c r="JT12" s="105">
        <v>446</v>
      </c>
      <c r="JU12" s="105">
        <f>JT12/JT19</f>
        <v>0.40325497287522605</v>
      </c>
      <c r="JV12" s="105">
        <v>44</v>
      </c>
      <c r="JW12" s="105">
        <f>JV12/JV19</f>
        <v>9.1286307053941904E-2</v>
      </c>
      <c r="JX12" s="105">
        <v>3</v>
      </c>
      <c r="JY12" s="105">
        <f>JX12/JX19</f>
        <v>8.8235294117647065E-2</v>
      </c>
      <c r="JZ12" s="105">
        <f t="shared" si="12"/>
        <v>870</v>
      </c>
      <c r="KA12" s="105">
        <f>JZ12/JZ19</f>
        <v>0.28173575129533679</v>
      </c>
      <c r="KB12" s="105">
        <v>16</v>
      </c>
      <c r="KC12" s="105">
        <f>KB12/KB19</f>
        <v>5.2287581699346407E-2</v>
      </c>
      <c r="KD12" s="105"/>
      <c r="KE12" s="105">
        <f>KD12/KD19</f>
        <v>0</v>
      </c>
      <c r="KF12" s="105">
        <v>77</v>
      </c>
      <c r="KG12" s="105">
        <f>KF12/KF19</f>
        <v>0.20370370370370369</v>
      </c>
      <c r="KH12" s="105"/>
      <c r="KI12" s="105">
        <f>KH12/KH19</f>
        <v>0</v>
      </c>
      <c r="KJ12" s="105">
        <v>46</v>
      </c>
      <c r="KK12" s="105">
        <f>KJ12/KJ19</f>
        <v>0.17228464419475656</v>
      </c>
      <c r="KL12" s="105"/>
      <c r="KM12" s="105" t="e">
        <f>KL12/KL19</f>
        <v>#DIV/0!</v>
      </c>
      <c r="KN12" s="105">
        <v>121</v>
      </c>
      <c r="KO12" s="105">
        <f>KN12/KN19</f>
        <v>0.60199004975124382</v>
      </c>
      <c r="KP12" s="105">
        <v>250</v>
      </c>
      <c r="KQ12" s="105">
        <f>KP12/KP19</f>
        <v>0.25278058645096058</v>
      </c>
      <c r="KR12" s="105">
        <v>27</v>
      </c>
      <c r="KS12" s="105">
        <f>KR12/KR19</f>
        <v>0.1</v>
      </c>
      <c r="KT12" s="105">
        <v>1</v>
      </c>
      <c r="KU12" s="105">
        <f>KT12/KT19</f>
        <v>5.5555555555555552E-2</v>
      </c>
      <c r="KV12" s="105">
        <f t="shared" si="13"/>
        <v>538</v>
      </c>
      <c r="KW12" s="105">
        <f>KV12/KV19</f>
        <v>0.22139917695473252</v>
      </c>
      <c r="KX12" s="105">
        <v>8</v>
      </c>
      <c r="KY12" s="105">
        <f>KX12/KX19</f>
        <v>2.1220159151193633E-2</v>
      </c>
      <c r="KZ12" s="105"/>
      <c r="LA12" s="105">
        <f>KZ12/KZ19</f>
        <v>0</v>
      </c>
      <c r="LB12" s="105">
        <v>81</v>
      </c>
      <c r="LC12" s="105">
        <f>LB12/LB19</f>
        <v>8.1407035175879397E-2</v>
      </c>
      <c r="LD12" s="105"/>
      <c r="LE12" s="105">
        <f>LD12/LD19</f>
        <v>0</v>
      </c>
      <c r="LF12" s="105">
        <v>39</v>
      </c>
      <c r="LG12" s="105">
        <f>LF12/LF19</f>
        <v>7.2625698324022353E-2</v>
      </c>
      <c r="LH12" s="105"/>
      <c r="LI12" s="105" t="e">
        <f>LH12/LH19</f>
        <v>#DIV/0!</v>
      </c>
      <c r="LJ12" s="105">
        <v>76</v>
      </c>
      <c r="LK12" s="105">
        <f>LJ12/LJ19</f>
        <v>0.41081081081081083</v>
      </c>
      <c r="LL12" s="105"/>
      <c r="LM12" s="105">
        <f>LL12/LL19</f>
        <v>0</v>
      </c>
      <c r="LN12" s="105">
        <v>16</v>
      </c>
      <c r="LO12" s="105">
        <f>LN12/LN19</f>
        <v>5.5172413793103448E-2</v>
      </c>
      <c r="LP12" s="105">
        <v>4</v>
      </c>
      <c r="LQ12" s="105">
        <f>LP12/LP19</f>
        <v>6.1538461538461542E-2</v>
      </c>
      <c r="LR12" s="105">
        <f t="shared" si="14"/>
        <v>224</v>
      </c>
      <c r="LS12" s="105">
        <f>LR12/LR19</f>
        <v>6.9956277326670827E-2</v>
      </c>
      <c r="LT12" s="105">
        <v>1</v>
      </c>
      <c r="LU12" s="105">
        <f>LT12/LT19</f>
        <v>7.1942446043165471E-3</v>
      </c>
      <c r="LV12" s="105"/>
      <c r="LW12" s="105">
        <f>LV12/LV19</f>
        <v>0</v>
      </c>
      <c r="LX12" s="106">
        <f>LY12*LX19</f>
        <v>51.018999999999998</v>
      </c>
      <c r="LY12" s="105">
        <v>3.2599999999999997E-2</v>
      </c>
      <c r="LZ12" s="105"/>
      <c r="MA12" s="105">
        <f>LZ12/LZ19</f>
        <v>0</v>
      </c>
      <c r="MB12" s="105">
        <v>55</v>
      </c>
      <c r="MC12" s="105">
        <f>MB12/MB19</f>
        <v>5.1305970149253734E-2</v>
      </c>
      <c r="MD12" s="105"/>
      <c r="ME12" s="105">
        <f>MD12/MD19</f>
        <v>0</v>
      </c>
      <c r="MF12" s="105">
        <v>109</v>
      </c>
      <c r="MG12" s="105">
        <f>MF12/MF19</f>
        <v>0.24115044247787609</v>
      </c>
      <c r="MH12" s="105">
        <v>72</v>
      </c>
      <c r="MI12" s="105">
        <f>MH12/MH19</f>
        <v>4.1355542791499139E-2</v>
      </c>
      <c r="MJ12" s="105">
        <v>20</v>
      </c>
      <c r="MK12" s="105">
        <f>MJ12/MJ19</f>
        <v>3.007518796992481E-2</v>
      </c>
      <c r="ML12" s="105">
        <v>9</v>
      </c>
      <c r="MM12" s="105">
        <f>ML12/ML19</f>
        <v>1.9271948608137045E-2</v>
      </c>
      <c r="MN12" s="105">
        <f t="shared" si="15"/>
        <v>317.01900000000001</v>
      </c>
      <c r="MO12" s="105">
        <f>MN12/MN19</f>
        <v>5.1891983733738385E-2</v>
      </c>
      <c r="MP12" s="105">
        <v>8</v>
      </c>
      <c r="MQ12" s="105">
        <f>MP12/MP19</f>
        <v>3.4782608695652174E-2</v>
      </c>
      <c r="MR12" s="105">
        <v>46</v>
      </c>
      <c r="MS12" s="105">
        <f>MR12/MR19</f>
        <v>0.66666666666666663</v>
      </c>
      <c r="MT12" s="106">
        <f>MU12*MT19</f>
        <v>21.0518</v>
      </c>
      <c r="MU12" s="105">
        <v>1.54E-2</v>
      </c>
      <c r="MV12" s="105"/>
      <c r="MW12" s="105">
        <f>MV12/MV19</f>
        <v>0</v>
      </c>
      <c r="MX12" s="105">
        <v>37</v>
      </c>
      <c r="MY12" s="105">
        <f>MX12/MX19</f>
        <v>2.8136882129277566E-2</v>
      </c>
      <c r="MZ12" s="105"/>
      <c r="NA12" s="105">
        <f>MZ12/MZ19</f>
        <v>0</v>
      </c>
      <c r="NB12" s="105">
        <v>31</v>
      </c>
      <c r="NC12" s="105">
        <f>NB12/NB19</f>
        <v>0.12156862745098039</v>
      </c>
      <c r="ND12" s="105">
        <v>29</v>
      </c>
      <c r="NE12" s="105">
        <f>ND12/ND19</f>
        <v>1.5549597855227882E-2</v>
      </c>
      <c r="NF12" s="105">
        <v>24</v>
      </c>
      <c r="NG12" s="105">
        <f>NF12/NF19</f>
        <v>2.2705771050141911E-2</v>
      </c>
      <c r="NH12" s="105">
        <v>1</v>
      </c>
      <c r="NI12" s="105">
        <f>NH12/NH19</f>
        <v>5.0000000000000001E-3</v>
      </c>
      <c r="NJ12" s="105">
        <f t="shared" si="16"/>
        <v>197.05180000000001</v>
      </c>
      <c r="NK12" s="105">
        <f>NJ12/NJ19</f>
        <v>3.0867034145755229E-2</v>
      </c>
      <c r="NL12" s="105">
        <v>5</v>
      </c>
      <c r="NM12" s="105">
        <f>NL12/NL19</f>
        <v>3.4246575342465752E-2</v>
      </c>
      <c r="NN12" s="105">
        <v>27</v>
      </c>
      <c r="NO12" s="105">
        <f>NN12/NN19</f>
        <v>0.58695652173913049</v>
      </c>
      <c r="NP12" s="106">
        <f>NQ12*NP19</f>
        <v>0.99680000000000002</v>
      </c>
      <c r="NQ12" s="105">
        <v>1.12E-2</v>
      </c>
      <c r="NR12" s="106">
        <f>NS12*NR19</f>
        <v>0</v>
      </c>
      <c r="NS12" s="105">
        <v>0</v>
      </c>
      <c r="NT12" s="105">
        <v>30</v>
      </c>
      <c r="NU12" s="105">
        <f>NT12/NT19</f>
        <v>7.1599045346062054E-2</v>
      </c>
      <c r="NV12" s="105"/>
      <c r="NW12" s="105">
        <f>NV12/NV19</f>
        <v>0</v>
      </c>
      <c r="NX12" s="105"/>
      <c r="NY12" s="105">
        <f>NX12/NX19</f>
        <v>0</v>
      </c>
      <c r="NZ12" s="105">
        <v>6</v>
      </c>
      <c r="OA12" s="105">
        <f>NZ12/NZ19</f>
        <v>4.8622366288492711E-3</v>
      </c>
      <c r="OB12" s="105">
        <v>6</v>
      </c>
      <c r="OC12" s="105">
        <f>OB12/OB19</f>
        <v>1.2269938650306749E-2</v>
      </c>
      <c r="OD12" s="105"/>
      <c r="OE12" s="105">
        <f>OD12/OD19</f>
        <v>0</v>
      </c>
      <c r="OF12" s="105">
        <f t="shared" si="17"/>
        <v>74.996800000000007</v>
      </c>
      <c r="OG12" s="105">
        <f>OF12/OF19</f>
        <v>2.8922592474197734E-2</v>
      </c>
      <c r="OH12" s="105">
        <v>3</v>
      </c>
      <c r="OI12" s="105">
        <f>OH12/OH19</f>
        <v>3.5714285714285712E-2</v>
      </c>
      <c r="OJ12" s="105"/>
      <c r="OK12" s="105" t="e">
        <f>OJ12/OJ19</f>
        <v>#DIV/0!</v>
      </c>
      <c r="OL12" s="106">
        <f>OM12*OL19</f>
        <v>0</v>
      </c>
      <c r="OM12" s="105">
        <v>0</v>
      </c>
      <c r="ON12" s="106">
        <f>OO12*ON19</f>
        <v>0</v>
      </c>
      <c r="OO12" s="105">
        <v>0</v>
      </c>
      <c r="OP12" s="106">
        <f>OQ12*OP19</f>
        <v>0.99959999999999993</v>
      </c>
      <c r="OQ12" s="107">
        <v>6.7999999999999996E-3</v>
      </c>
      <c r="OR12" s="105"/>
      <c r="OS12" s="105">
        <f>OR12/OR19</f>
        <v>0</v>
      </c>
      <c r="OT12" s="105">
        <v>9</v>
      </c>
      <c r="OU12" s="105">
        <f>OT12/OT19</f>
        <v>0.45</v>
      </c>
      <c r="OV12" s="105">
        <v>2</v>
      </c>
      <c r="OW12" s="105">
        <f>OV12/OV19</f>
        <v>2.7100271002710027E-3</v>
      </c>
      <c r="OX12" s="105"/>
      <c r="OY12" s="105">
        <f>OX12/OX19</f>
        <v>0</v>
      </c>
      <c r="OZ12" s="105"/>
      <c r="PA12" s="105" t="e">
        <f>OZ12/OZ19</f>
        <v>#DIV/0!</v>
      </c>
      <c r="PB12" s="105">
        <f t="shared" si="18"/>
        <v>14.999599999999999</v>
      </c>
      <c r="PC12" s="105">
        <f>PB12/PB19</f>
        <v>1.1021080362130026E-2</v>
      </c>
      <c r="PD12" s="105"/>
      <c r="PE12" s="105">
        <f>PD12/PD19</f>
        <v>0</v>
      </c>
      <c r="PF12" s="105"/>
      <c r="PG12" s="105" t="e">
        <f>PF12/PF19</f>
        <v>#DIV/0!</v>
      </c>
      <c r="PH12" s="106">
        <f>PI12*PH19</f>
        <v>0</v>
      </c>
      <c r="PI12" s="105">
        <v>0</v>
      </c>
      <c r="PJ12" s="106">
        <f>PK12*PJ19</f>
        <v>0</v>
      </c>
      <c r="PK12" s="105">
        <v>0</v>
      </c>
      <c r="PL12" s="106">
        <f>PM12*PL19</f>
        <v>0</v>
      </c>
      <c r="PM12" s="105">
        <v>0</v>
      </c>
      <c r="PN12" s="105"/>
      <c r="PO12" s="105" t="e">
        <f>PN12/PN19</f>
        <v>#DIV/0!</v>
      </c>
      <c r="PP12" s="105">
        <v>1</v>
      </c>
      <c r="PQ12" s="105">
        <f>PP12/PP19</f>
        <v>2.4390243902439025E-2</v>
      </c>
      <c r="PR12" s="105">
        <v>5</v>
      </c>
      <c r="PS12" s="105">
        <f>PR12/PR19</f>
        <v>7.0621468926553672E-3</v>
      </c>
      <c r="PT12" s="106">
        <f>PU12*PT19</f>
        <v>3.0015000000000001</v>
      </c>
      <c r="PU12" s="105">
        <v>1.15E-2</v>
      </c>
      <c r="PV12" s="105"/>
      <c r="PW12" s="105" t="e">
        <f>PV12/PV19</f>
        <v>#DIV/0!</v>
      </c>
      <c r="PX12" s="105">
        <f t="shared" si="19"/>
        <v>9.0015000000000001</v>
      </c>
      <c r="PY12" s="105">
        <f>PX12/PX19</f>
        <v>7.7003206135824879E-3</v>
      </c>
      <c r="PZ12" s="106">
        <f>QA12*PZ19</f>
        <v>0</v>
      </c>
      <c r="QA12" s="105">
        <v>0</v>
      </c>
      <c r="QB12" s="105"/>
      <c r="QC12" s="105" t="e">
        <f>QB12/QB19</f>
        <v>#DIV/0!</v>
      </c>
      <c r="QD12" s="106">
        <f>QE12*QD19</f>
        <v>0</v>
      </c>
      <c r="QE12" s="105">
        <v>0</v>
      </c>
      <c r="QF12" s="106">
        <f>QG12*QF19</f>
        <v>0</v>
      </c>
      <c r="QG12" s="105">
        <v>0</v>
      </c>
      <c r="QH12" s="106">
        <f>QI12*QH19</f>
        <v>0</v>
      </c>
      <c r="QI12" s="105">
        <v>0</v>
      </c>
      <c r="QJ12" s="105"/>
      <c r="QK12" s="105">
        <f>QJ12/QJ19</f>
        <v>0</v>
      </c>
      <c r="QL12" s="106">
        <f>QM12*QL19</f>
        <v>2.9981999999999998</v>
      </c>
      <c r="QM12" s="107">
        <v>7.8899999999999998E-2</v>
      </c>
      <c r="QN12" s="105">
        <v>5</v>
      </c>
      <c r="QO12" s="105">
        <f>QN12/QN19</f>
        <v>4.3103448275862068E-3</v>
      </c>
      <c r="QP12" s="106">
        <f>QQ12*QP19</f>
        <v>1.0334999999999999</v>
      </c>
      <c r="QQ12" s="105">
        <v>6.4999999999999997E-3</v>
      </c>
      <c r="QR12" s="105"/>
      <c r="QS12" s="105" t="e">
        <f>QR12/QR19</f>
        <v>#DIV/0!</v>
      </c>
      <c r="QT12" s="105">
        <f t="shared" si="20"/>
        <v>9.0317000000000007</v>
      </c>
      <c r="QU12" s="105">
        <f>QT12/QT19</f>
        <v>5.9775976923270892E-3</v>
      </c>
      <c r="QV12" s="106">
        <f>QW12*QV19</f>
        <v>0</v>
      </c>
      <c r="QW12" s="105">
        <v>0</v>
      </c>
      <c r="QX12" s="106">
        <f>QY12*QX19</f>
        <v>0</v>
      </c>
      <c r="QY12" s="105">
        <v>0</v>
      </c>
      <c r="QZ12" s="106">
        <f>RA12*QZ19</f>
        <v>0</v>
      </c>
      <c r="RA12" s="105">
        <v>0</v>
      </c>
      <c r="RB12" s="106">
        <f>RC12*RB19</f>
        <v>1</v>
      </c>
      <c r="RC12" s="105">
        <v>0.1</v>
      </c>
      <c r="RD12" s="106">
        <f>RE12*RD19</f>
        <v>0</v>
      </c>
      <c r="RE12" s="107">
        <v>0</v>
      </c>
      <c r="RF12" s="105"/>
      <c r="RG12" s="105" t="e">
        <f>RF12/RF19</f>
        <v>#DIV/0!</v>
      </c>
      <c r="RH12" s="106">
        <f>RI12*RH19</f>
        <v>4.9979999999999993</v>
      </c>
      <c r="RI12" s="107">
        <v>0.10199999999999999</v>
      </c>
      <c r="RJ12" s="106">
        <f>RJ19*RK12</f>
        <v>2.984</v>
      </c>
      <c r="RK12" s="105">
        <v>1.6000000000000001E-3</v>
      </c>
      <c r="RL12" s="106">
        <f>RL19*RM12</f>
        <v>0</v>
      </c>
      <c r="RM12" s="105">
        <v>0</v>
      </c>
      <c r="RN12" s="105"/>
      <c r="RO12" s="105" t="e">
        <f>RN12/RN19</f>
        <v>#DIV/0!</v>
      </c>
      <c r="RP12" s="106">
        <f t="shared" si="21"/>
        <v>8.9819999999999993</v>
      </c>
      <c r="RQ12" s="105">
        <f>RP12/RP19</f>
        <v>3.8001328142610834E-3</v>
      </c>
      <c r="RR12" s="106">
        <f>RS12*RR19</f>
        <v>0</v>
      </c>
      <c r="RS12" s="105">
        <v>0</v>
      </c>
      <c r="RT12" s="106">
        <f>RU12*RT19</f>
        <v>0</v>
      </c>
      <c r="RU12" s="105">
        <v>0</v>
      </c>
      <c r="RV12" s="106">
        <f>RW12*RV19</f>
        <v>0</v>
      </c>
      <c r="RW12" s="105">
        <v>0</v>
      </c>
      <c r="RX12" s="106">
        <f>RY12*RX19</f>
        <v>0</v>
      </c>
      <c r="RY12" s="105">
        <v>0</v>
      </c>
      <c r="RZ12" s="106">
        <f>SA12*RZ19</f>
        <v>2.0008000000000004</v>
      </c>
      <c r="SA12" s="107">
        <v>1.6400000000000001E-2</v>
      </c>
      <c r="SB12" s="105"/>
      <c r="SC12" s="105" t="e">
        <f>SB12/SB19</f>
        <v>#DIV/0!</v>
      </c>
      <c r="SD12" s="106">
        <f>SE12*SD19</f>
        <v>11.001000000000001</v>
      </c>
      <c r="SE12" s="107">
        <v>0.36670000000000003</v>
      </c>
      <c r="SF12" s="106">
        <f>SF19*SG12</f>
        <v>5.9264000000000001</v>
      </c>
      <c r="SG12" s="105">
        <v>3.2000000000000002E-3</v>
      </c>
      <c r="SH12" s="106">
        <f>SH19*SI12</f>
        <v>0</v>
      </c>
      <c r="SI12" s="105">
        <v>0</v>
      </c>
      <c r="SJ12" s="105"/>
      <c r="SK12" s="105" t="e">
        <f>SJ12/SJ19</f>
        <v>#DIV/0!</v>
      </c>
      <c r="SL12" s="106">
        <f t="shared" si="22"/>
        <v>18.928200000000004</v>
      </c>
      <c r="SM12" s="105">
        <f>SL12/SL19</f>
        <v>8.9969679758761367E-3</v>
      </c>
      <c r="SN12" s="106">
        <f>SO12*SN19</f>
        <v>0</v>
      </c>
      <c r="SO12" s="105">
        <v>0</v>
      </c>
      <c r="SP12" s="106">
        <f>SQ12*SP19</f>
        <v>0</v>
      </c>
      <c r="SQ12" s="105">
        <v>0</v>
      </c>
      <c r="SR12" s="106">
        <f>SS12*SR19</f>
        <v>0</v>
      </c>
      <c r="SS12" s="105">
        <v>0</v>
      </c>
      <c r="ST12" s="106">
        <f>SU12*ST19</f>
        <v>0</v>
      </c>
      <c r="SU12" s="105">
        <v>0</v>
      </c>
      <c r="SV12" s="106">
        <f>SW12*SV19</f>
        <v>0.999</v>
      </c>
      <c r="SW12" s="107">
        <v>2.2200000000000001E-2</v>
      </c>
      <c r="SX12" s="106">
        <f>SY12*SX19</f>
        <v>0</v>
      </c>
      <c r="SY12" s="105">
        <v>0</v>
      </c>
      <c r="SZ12" s="106">
        <f>TA12*SZ19</f>
        <v>0</v>
      </c>
      <c r="TA12" s="105">
        <v>0</v>
      </c>
      <c r="TB12" s="106">
        <f>TC12*TB19</f>
        <v>1.0151999999999999</v>
      </c>
      <c r="TC12" s="105">
        <v>1.1999999999999999E-3</v>
      </c>
      <c r="TD12" s="106">
        <f>TE12*TD19</f>
        <v>0</v>
      </c>
      <c r="TE12" s="105">
        <v>0</v>
      </c>
      <c r="TF12" s="106">
        <f>TG12*TF19</f>
        <v>0</v>
      </c>
      <c r="TG12" s="105">
        <v>0</v>
      </c>
      <c r="TH12" s="106">
        <f t="shared" si="23"/>
        <v>2.0141999999999998</v>
      </c>
      <c r="TI12" s="105">
        <f>TH12/TH19</f>
        <v>2.2528182877574387E-3</v>
      </c>
      <c r="TJ12" s="106">
        <f>TK12*TJ19</f>
        <v>0</v>
      </c>
      <c r="TK12" s="105">
        <v>0</v>
      </c>
      <c r="TL12" s="106">
        <v>0</v>
      </c>
      <c r="TM12" s="105">
        <v>0</v>
      </c>
      <c r="TN12" s="106">
        <v>0</v>
      </c>
      <c r="TO12" s="105">
        <f>TN12/TN16</f>
        <v>0</v>
      </c>
      <c r="TP12" s="106">
        <f>TQ12*TP19</f>
        <v>0</v>
      </c>
      <c r="TQ12" s="105">
        <v>0</v>
      </c>
      <c r="TR12" s="106">
        <v>0</v>
      </c>
      <c r="TS12" s="107">
        <v>0</v>
      </c>
      <c r="TT12" s="106">
        <f>TU12*TT19</f>
        <v>0</v>
      </c>
      <c r="TU12" s="105">
        <v>0</v>
      </c>
      <c r="TV12" s="106">
        <f>TW12*TV19</f>
        <v>0</v>
      </c>
      <c r="TW12" s="105">
        <v>0</v>
      </c>
      <c r="TX12" s="106">
        <v>0</v>
      </c>
      <c r="TY12" s="105">
        <f>TX12/TX19</f>
        <v>0</v>
      </c>
      <c r="TZ12" s="106">
        <v>0</v>
      </c>
      <c r="UA12" s="105">
        <f>TZ12/TZ19</f>
        <v>0</v>
      </c>
      <c r="UB12" s="106">
        <f>UC12*UB19</f>
        <v>0</v>
      </c>
      <c r="UC12" s="105">
        <v>0</v>
      </c>
      <c r="UD12" s="106">
        <f t="shared" si="24"/>
        <v>0</v>
      </c>
      <c r="UE12" s="105">
        <f>UD12/UD19</f>
        <v>0</v>
      </c>
      <c r="UF12" s="106">
        <f>UG12*UF19</f>
        <v>0</v>
      </c>
      <c r="UG12" s="105">
        <v>0</v>
      </c>
      <c r="UH12" s="106">
        <v>0</v>
      </c>
      <c r="UI12" s="105">
        <v>0</v>
      </c>
      <c r="UJ12" s="106">
        <v>0</v>
      </c>
      <c r="UK12" s="105">
        <f>UJ12/UJ16</f>
        <v>0</v>
      </c>
      <c r="UL12" s="106">
        <f>UM12*UL19</f>
        <v>0</v>
      </c>
      <c r="UM12" s="105">
        <v>0</v>
      </c>
      <c r="UN12" s="106">
        <v>0</v>
      </c>
      <c r="UO12" s="107">
        <v>0</v>
      </c>
      <c r="UP12" s="106">
        <f>UQ12*UP19</f>
        <v>0</v>
      </c>
      <c r="UQ12" s="105">
        <v>0</v>
      </c>
      <c r="UR12" s="106">
        <f>US12*UR19</f>
        <v>0</v>
      </c>
      <c r="US12" s="105">
        <v>0</v>
      </c>
      <c r="UT12" s="106">
        <v>0</v>
      </c>
      <c r="UU12" s="105">
        <f>UT12/UT19</f>
        <v>0</v>
      </c>
      <c r="UV12" s="106">
        <f>UW12*UV19</f>
        <v>0</v>
      </c>
      <c r="UW12" s="105">
        <v>0</v>
      </c>
      <c r="UX12" s="106">
        <f>UY12*UX19</f>
        <v>0</v>
      </c>
      <c r="UY12" s="105">
        <v>0</v>
      </c>
      <c r="UZ12" s="106">
        <f t="shared" si="25"/>
        <v>0</v>
      </c>
      <c r="VA12" s="105">
        <f>UZ12/UZ19</f>
        <v>0</v>
      </c>
      <c r="VB12" s="106">
        <f>VC12*VB19</f>
        <v>0</v>
      </c>
      <c r="VC12" s="105">
        <v>0</v>
      </c>
      <c r="VD12" s="106">
        <v>0</v>
      </c>
      <c r="VE12" s="105">
        <v>0</v>
      </c>
      <c r="VF12" s="106">
        <v>1</v>
      </c>
      <c r="VG12" s="105">
        <f>VF12/VF19</f>
        <v>7.2992700729927005E-3</v>
      </c>
      <c r="VH12" s="106">
        <f>VI12*VH19</f>
        <v>0</v>
      </c>
      <c r="VI12" s="105">
        <v>0</v>
      </c>
      <c r="VJ12" s="106">
        <v>0</v>
      </c>
      <c r="VK12" s="107">
        <f>VJ12/VJ19</f>
        <v>0</v>
      </c>
      <c r="VL12" s="106">
        <f>VM12*VL19</f>
        <v>0</v>
      </c>
      <c r="VM12" s="105">
        <v>0</v>
      </c>
      <c r="VN12" s="106">
        <v>0</v>
      </c>
      <c r="VO12" s="105">
        <f>VN12/VN19</f>
        <v>0</v>
      </c>
      <c r="VP12" s="106">
        <v>0</v>
      </c>
      <c r="VQ12" s="105">
        <f>VP12/VP19</f>
        <v>0</v>
      </c>
      <c r="VR12" s="106">
        <v>1</v>
      </c>
      <c r="VS12" s="105">
        <f>VR12/VR19</f>
        <v>1.7241379310344827E-2</v>
      </c>
      <c r="VT12" s="106">
        <f>VU12*VT19</f>
        <v>0</v>
      </c>
      <c r="VU12" s="105">
        <v>0</v>
      </c>
      <c r="VV12" s="106">
        <f t="shared" si="26"/>
        <v>2</v>
      </c>
      <c r="VW12" s="105">
        <f>VV12/VV19</f>
        <v>1.6366612111292963E-3</v>
      </c>
      <c r="VX12" s="106">
        <f>VY12*VX19</f>
        <v>0</v>
      </c>
      <c r="VY12" s="105">
        <v>0</v>
      </c>
      <c r="VZ12" s="106">
        <v>0</v>
      </c>
      <c r="WA12" s="105">
        <v>0</v>
      </c>
      <c r="WB12" s="106">
        <v>0</v>
      </c>
      <c r="WC12" s="105">
        <f>WB12/WB19</f>
        <v>0</v>
      </c>
      <c r="WD12" s="106">
        <f>WE12*WD19</f>
        <v>0</v>
      </c>
      <c r="WE12" s="105">
        <v>0</v>
      </c>
      <c r="WF12" s="106">
        <v>0</v>
      </c>
      <c r="WG12" s="107">
        <f>WF12/WF19</f>
        <v>0</v>
      </c>
      <c r="WH12" s="106">
        <f>WI12*WH19</f>
        <v>0</v>
      </c>
      <c r="WI12" s="105">
        <v>0</v>
      </c>
      <c r="WJ12" s="106">
        <v>0</v>
      </c>
      <c r="WK12" s="105">
        <f>WJ12/WJ19</f>
        <v>0</v>
      </c>
      <c r="WL12" s="106">
        <v>0</v>
      </c>
      <c r="WM12" s="105">
        <f>WL12/WL19</f>
        <v>0</v>
      </c>
      <c r="WN12" s="106">
        <v>1</v>
      </c>
      <c r="WO12" s="105">
        <f>WN12/WN19</f>
        <v>1.7241379310344827E-2</v>
      </c>
      <c r="WP12" s="106">
        <f>WQ12*WP19</f>
        <v>0</v>
      </c>
      <c r="WQ12" s="105">
        <v>0</v>
      </c>
      <c r="WR12" s="106">
        <f t="shared" si="27"/>
        <v>1</v>
      </c>
      <c r="WS12" s="105">
        <f>WR12/WR19</f>
        <v>3.0303030303030303E-3</v>
      </c>
      <c r="WT12" s="106">
        <f>WU12*WT19</f>
        <v>0</v>
      </c>
      <c r="WU12" s="105">
        <v>0</v>
      </c>
      <c r="WV12" s="106">
        <v>0</v>
      </c>
      <c r="WW12" s="105">
        <v>0</v>
      </c>
      <c r="WX12" s="106">
        <v>0</v>
      </c>
      <c r="WY12" s="105">
        <f>WX12/WX19</f>
        <v>0</v>
      </c>
      <c r="WZ12" s="106">
        <f>XA12*WZ19</f>
        <v>0</v>
      </c>
      <c r="XA12" s="105">
        <v>0</v>
      </c>
      <c r="XB12" s="106">
        <v>1</v>
      </c>
      <c r="XC12" s="107">
        <f>XB12/XB19</f>
        <v>0.1</v>
      </c>
      <c r="XD12" s="106">
        <f>XE12*XD19</f>
        <v>0</v>
      </c>
      <c r="XE12" s="105">
        <v>0</v>
      </c>
      <c r="XF12" s="106">
        <v>0</v>
      </c>
      <c r="XG12" s="105">
        <f>XF12/XF19</f>
        <v>0</v>
      </c>
      <c r="XH12" s="106">
        <v>2</v>
      </c>
      <c r="XI12" s="105">
        <f>XH12/XH19</f>
        <v>1.8181818181818181E-2</v>
      </c>
      <c r="XJ12" s="106">
        <v>1</v>
      </c>
      <c r="XK12" s="105">
        <f>XJ12/XJ19</f>
        <v>1.7241379310344827E-2</v>
      </c>
      <c r="XL12" s="106">
        <f>XM12*XL19</f>
        <v>0</v>
      </c>
      <c r="XM12" s="105">
        <v>0</v>
      </c>
      <c r="XN12" s="106">
        <f t="shared" si="28"/>
        <v>4</v>
      </c>
      <c r="XO12" s="105">
        <f>XN12/XN19</f>
        <v>1.8099547511312219E-2</v>
      </c>
      <c r="XP12" s="106">
        <f>XQ12*XP19</f>
        <v>0</v>
      </c>
      <c r="XQ12" s="105">
        <v>0</v>
      </c>
      <c r="XR12" s="106">
        <v>0</v>
      </c>
      <c r="XS12" s="105">
        <v>0</v>
      </c>
      <c r="XT12" s="106">
        <v>0</v>
      </c>
      <c r="XU12" s="105">
        <f>XT12/XT19</f>
        <v>0</v>
      </c>
      <c r="XV12" s="106">
        <f>XW12*XV19</f>
        <v>0</v>
      </c>
      <c r="XW12" s="105">
        <v>0</v>
      </c>
      <c r="XX12" s="106">
        <v>1</v>
      </c>
      <c r="XY12" s="107">
        <f>XX12/XX19</f>
        <v>0.1</v>
      </c>
      <c r="XZ12" s="106">
        <f>YA12*XZ19</f>
        <v>0</v>
      </c>
      <c r="YA12" s="105">
        <v>0</v>
      </c>
      <c r="YB12" s="106">
        <v>0</v>
      </c>
      <c r="YC12" s="105">
        <f>YB12/YB19</f>
        <v>0</v>
      </c>
      <c r="YD12" s="106">
        <v>6</v>
      </c>
      <c r="YE12" s="105">
        <f>YD12/YD19</f>
        <v>1.0362694300518135E-2</v>
      </c>
      <c r="YF12" s="106">
        <v>4</v>
      </c>
      <c r="YG12" s="105">
        <f>YF12/YF19</f>
        <v>2.8571428571428571E-2</v>
      </c>
      <c r="YH12" s="106">
        <f>YI12*YH19</f>
        <v>0</v>
      </c>
      <c r="YI12" s="105">
        <v>0</v>
      </c>
      <c r="YJ12" s="106">
        <f t="shared" si="29"/>
        <v>11</v>
      </c>
      <c r="YK12" s="105">
        <f>YJ12/YJ19</f>
        <v>1.4248704663212436E-2</v>
      </c>
      <c r="YL12" s="106">
        <f>YM12*YL19</f>
        <v>0</v>
      </c>
      <c r="YM12" s="105">
        <v>0</v>
      </c>
      <c r="YN12" s="106">
        <v>0</v>
      </c>
      <c r="YO12" s="105">
        <v>0</v>
      </c>
      <c r="YP12" s="106">
        <v>0</v>
      </c>
      <c r="YQ12" s="105">
        <f>YP12/YP19</f>
        <v>0</v>
      </c>
      <c r="YR12" s="106">
        <f>YS12*YR19</f>
        <v>0</v>
      </c>
      <c r="YS12" s="105">
        <v>0</v>
      </c>
      <c r="YT12" s="106">
        <v>1</v>
      </c>
      <c r="YU12" s="107">
        <f>YT12/YT19</f>
        <v>4.3478260869565216E-2</v>
      </c>
      <c r="YV12" s="106">
        <f>YW12*YV19</f>
        <v>0</v>
      </c>
      <c r="YW12" s="105">
        <v>0</v>
      </c>
      <c r="YX12" s="106">
        <v>0</v>
      </c>
      <c r="YY12" s="105">
        <f>YX12/YX19</f>
        <v>0</v>
      </c>
      <c r="YZ12" s="106">
        <v>15</v>
      </c>
      <c r="ZA12" s="105">
        <f>YZ12/YZ19</f>
        <v>1.3661202185792349E-2</v>
      </c>
      <c r="ZB12" s="106">
        <v>5</v>
      </c>
      <c r="ZC12" s="105">
        <f>ZB12/ZB19</f>
        <v>2.3255813953488372E-2</v>
      </c>
      <c r="ZD12" s="106">
        <f>ZE12*ZD19</f>
        <v>0</v>
      </c>
      <c r="ZE12" s="105">
        <v>0</v>
      </c>
      <c r="ZF12" s="106">
        <f t="shared" si="30"/>
        <v>21</v>
      </c>
      <c r="ZG12" s="105">
        <f>ZF12/ZF19</f>
        <v>1.5228426395939087E-2</v>
      </c>
      <c r="ZH12" s="106">
        <f>ZI12*ZH19</f>
        <v>0</v>
      </c>
      <c r="ZI12" s="105">
        <v>0</v>
      </c>
      <c r="ZJ12" s="106">
        <v>0</v>
      </c>
      <c r="ZK12" s="105">
        <f>ZJ12/ZJ19</f>
        <v>0</v>
      </c>
      <c r="ZL12" s="106">
        <v>0</v>
      </c>
      <c r="ZM12" s="105">
        <f>ZL12/ZL19</f>
        <v>0</v>
      </c>
      <c r="ZN12" s="106">
        <v>0</v>
      </c>
      <c r="ZO12" s="105">
        <f>ZN12/ZN19</f>
        <v>0</v>
      </c>
      <c r="ZP12" s="106">
        <v>0</v>
      </c>
      <c r="ZQ12" s="107">
        <f>ZP12/ZP19</f>
        <v>0</v>
      </c>
      <c r="ZR12" s="106">
        <f>ZS12*ZR19</f>
        <v>0</v>
      </c>
      <c r="ZS12" s="105">
        <v>0</v>
      </c>
      <c r="ZT12" s="106">
        <v>0</v>
      </c>
      <c r="ZU12" s="105">
        <f>ZT12/ZT19</f>
        <v>0</v>
      </c>
      <c r="ZV12" s="106">
        <v>2</v>
      </c>
      <c r="ZW12" s="105">
        <f>ZV12/ZV19</f>
        <v>4.7169811320754715E-3</v>
      </c>
      <c r="ZX12" s="106">
        <v>6</v>
      </c>
      <c r="ZY12" s="105">
        <f>ZX12/ZX19</f>
        <v>2.6666666666666668E-2</v>
      </c>
      <c r="ZZ12" s="106">
        <f>AAA12*ZZ19</f>
        <v>0</v>
      </c>
      <c r="AAA12" s="105">
        <v>0</v>
      </c>
      <c r="AAB12" s="106">
        <f t="shared" si="31"/>
        <v>8</v>
      </c>
      <c r="AAC12" s="105">
        <f>AAB12/AAB19</f>
        <v>1.1363636363636364E-2</v>
      </c>
      <c r="AAD12" s="106">
        <f>AAE12*AAD19</f>
        <v>0</v>
      </c>
      <c r="AAE12" s="105">
        <v>0</v>
      </c>
      <c r="AAF12" s="106">
        <v>0</v>
      </c>
      <c r="AAG12" s="105" t="e">
        <f>AAF12/AAF19</f>
        <v>#DIV/0!</v>
      </c>
      <c r="AAH12" s="106">
        <v>0</v>
      </c>
      <c r="AAI12" s="105" t="e">
        <f>AAH12/AAH19</f>
        <v>#DIV/0!</v>
      </c>
      <c r="AAJ12" s="106">
        <v>0</v>
      </c>
      <c r="AAK12" s="105" t="e">
        <f>AAJ12/AAJ19</f>
        <v>#DIV/0!</v>
      </c>
      <c r="AAL12" s="106">
        <v>0</v>
      </c>
      <c r="AAM12" s="107">
        <f>AAL12/AAL19</f>
        <v>0</v>
      </c>
      <c r="AAN12" s="106">
        <f>AAO12*AAN19</f>
        <v>0</v>
      </c>
      <c r="AAO12" s="105">
        <v>0</v>
      </c>
      <c r="AAP12" s="106">
        <v>0</v>
      </c>
      <c r="AAQ12" s="105">
        <f>AAP12/AAP19</f>
        <v>0</v>
      </c>
      <c r="AAR12" s="106">
        <v>4</v>
      </c>
      <c r="AAS12" s="105">
        <f>AAR12/AAR19</f>
        <v>2.7397260273972601E-2</v>
      </c>
      <c r="AAT12" s="106">
        <v>7</v>
      </c>
      <c r="AAU12" s="105">
        <f>AAT12/AAT19</f>
        <v>0.41176470588235292</v>
      </c>
      <c r="AAV12" s="106">
        <f>AAW12*AAV19</f>
        <v>0</v>
      </c>
      <c r="AAW12" s="105">
        <v>0</v>
      </c>
      <c r="AAX12" s="106">
        <f t="shared" si="32"/>
        <v>11</v>
      </c>
      <c r="AAY12" s="105">
        <f>AAX12/AAX19</f>
        <v>6.3953488372093026E-2</v>
      </c>
      <c r="AAZ12" s="106">
        <f>ABA12*AAZ19</f>
        <v>0</v>
      </c>
      <c r="ABA12" s="105">
        <v>0</v>
      </c>
      <c r="ABB12" s="106">
        <v>0</v>
      </c>
      <c r="ABC12" s="105" t="e">
        <f>ABB12/ABB19</f>
        <v>#DIV/0!</v>
      </c>
      <c r="ABD12" s="106">
        <v>0</v>
      </c>
      <c r="ABE12" s="105" t="e">
        <f>ABD12/ABD19</f>
        <v>#DIV/0!</v>
      </c>
      <c r="ABF12" s="106">
        <v>0</v>
      </c>
      <c r="ABG12" s="105" t="e">
        <f>ABF12/ABF19</f>
        <v>#DIV/0!</v>
      </c>
      <c r="ABH12" s="106">
        <v>0</v>
      </c>
      <c r="ABI12" s="107">
        <f>ABH12/ABH19</f>
        <v>0</v>
      </c>
      <c r="ABJ12" s="106">
        <f>ABK12*ABJ19</f>
        <v>0</v>
      </c>
      <c r="ABK12" s="105">
        <v>0</v>
      </c>
      <c r="ABL12" s="106">
        <v>0</v>
      </c>
      <c r="ABM12" s="105">
        <f>ABL12/ABL19</f>
        <v>0</v>
      </c>
      <c r="ABN12" s="106">
        <v>15</v>
      </c>
      <c r="ABO12" s="105">
        <f>ABN12/ABN19</f>
        <v>0.11450381679389313</v>
      </c>
      <c r="ABP12" s="106">
        <v>0</v>
      </c>
      <c r="ABQ12" s="105" t="e">
        <f>ABP12/ABP19</f>
        <v>#DIV/0!</v>
      </c>
      <c r="ABR12" s="106">
        <f>ABS12*ABR19</f>
        <v>0</v>
      </c>
      <c r="ABS12" s="105">
        <v>0</v>
      </c>
      <c r="ABT12" s="106">
        <f t="shared" si="33"/>
        <v>15</v>
      </c>
      <c r="ABU12" s="105">
        <f>ABT12/ABT19</f>
        <v>9.9337748344370855E-2</v>
      </c>
      <c r="ABV12" s="106">
        <f>ABW12*ABV19</f>
        <v>0</v>
      </c>
      <c r="ABW12" s="105">
        <v>0</v>
      </c>
      <c r="ABX12" s="106">
        <v>0</v>
      </c>
      <c r="ABY12" s="105" t="e">
        <f>ABX12/ABX19</f>
        <v>#DIV/0!</v>
      </c>
      <c r="ABZ12" s="106">
        <v>0</v>
      </c>
      <c r="ACA12" s="105" t="e">
        <f>ABZ12/ABZ19</f>
        <v>#DIV/0!</v>
      </c>
      <c r="ACB12" s="106">
        <v>0</v>
      </c>
      <c r="ACC12" s="105">
        <f>ACB12/ACB19</f>
        <v>0</v>
      </c>
      <c r="ACD12" s="106">
        <v>0</v>
      </c>
      <c r="ACE12" s="107">
        <f>ACD12/ACD19</f>
        <v>0</v>
      </c>
      <c r="ACF12" s="106">
        <f>ACG12*ACF19</f>
        <v>0</v>
      </c>
      <c r="ACG12" s="105">
        <v>0</v>
      </c>
      <c r="ACH12" s="106">
        <v>0</v>
      </c>
      <c r="ACI12" s="105">
        <f>ACH12/ACH19</f>
        <v>0</v>
      </c>
      <c r="ACJ12" s="106">
        <v>20</v>
      </c>
      <c r="ACK12" s="105">
        <f>ACJ12/ACJ19</f>
        <v>0.13698630136986301</v>
      </c>
      <c r="ACL12" s="106">
        <v>3</v>
      </c>
      <c r="ACM12" s="105">
        <f>ACL12/ACL19</f>
        <v>0.17647058823529413</v>
      </c>
      <c r="ACN12" s="106">
        <f>ACO12*ACN19</f>
        <v>0</v>
      </c>
      <c r="ACO12" s="105">
        <v>0</v>
      </c>
      <c r="ACP12" s="106">
        <f t="shared" si="34"/>
        <v>23</v>
      </c>
      <c r="ACQ12" s="105">
        <f>ACP12/ACP19</f>
        <v>0.12169312169312169</v>
      </c>
      <c r="ACR12" s="106">
        <f>ACS12*ACR19</f>
        <v>0</v>
      </c>
      <c r="ACS12" s="105">
        <v>0</v>
      </c>
      <c r="ACT12" s="106">
        <v>0</v>
      </c>
      <c r="ACU12" s="105" t="e">
        <f>ACT12/ACT19</f>
        <v>#DIV/0!</v>
      </c>
      <c r="ACV12" s="106">
        <v>0</v>
      </c>
      <c r="ACW12" s="105" t="e">
        <f>ACV12/ACV19</f>
        <v>#DIV/0!</v>
      </c>
      <c r="ACX12" s="106">
        <v>0</v>
      </c>
      <c r="ACY12" s="105">
        <f>ACX12/ACX19</f>
        <v>0</v>
      </c>
      <c r="ACZ12" s="106">
        <v>0</v>
      </c>
      <c r="ADA12" s="107">
        <f>ACZ12/ACZ19</f>
        <v>0</v>
      </c>
      <c r="ADB12" s="106">
        <f>ADC12*ADB19</f>
        <v>0</v>
      </c>
      <c r="ADC12" s="105">
        <v>0</v>
      </c>
      <c r="ADD12" s="106">
        <v>0</v>
      </c>
      <c r="ADE12" s="105" t="e">
        <f>ADD12/ADD19</f>
        <v>#DIV/0!</v>
      </c>
      <c r="ADF12" s="106">
        <v>29</v>
      </c>
      <c r="ADG12" s="105">
        <f>ADF12/ADF19</f>
        <v>0.14427860696517414</v>
      </c>
      <c r="ADH12" s="106">
        <v>0</v>
      </c>
      <c r="ADI12" s="105" t="e">
        <f>ADH12/ADH19</f>
        <v>#DIV/0!</v>
      </c>
      <c r="ADJ12" s="106">
        <f>ADK12*ADJ19</f>
        <v>0</v>
      </c>
      <c r="ADK12" s="105">
        <v>0</v>
      </c>
      <c r="ADL12" s="106">
        <f t="shared" si="35"/>
        <v>29</v>
      </c>
      <c r="ADM12" s="105">
        <f>ADL12/ADL19</f>
        <v>0.13942307692307693</v>
      </c>
      <c r="ADN12" s="106">
        <f>ADO12*ADN19</f>
        <v>0</v>
      </c>
      <c r="ADO12" s="105">
        <v>0</v>
      </c>
      <c r="ADP12" s="106">
        <v>0</v>
      </c>
      <c r="ADQ12" s="105" t="e">
        <f>ADP12/ADP19</f>
        <v>#DIV/0!</v>
      </c>
      <c r="ADR12" s="106">
        <v>0</v>
      </c>
      <c r="ADS12" s="105" t="e">
        <f>ADR12/ADR19</f>
        <v>#DIV/0!</v>
      </c>
      <c r="ADT12" s="106">
        <v>0</v>
      </c>
      <c r="ADU12" s="105">
        <f>ADT12/ADT19</f>
        <v>0</v>
      </c>
      <c r="ADV12" s="106">
        <v>0</v>
      </c>
      <c r="ADW12" s="107">
        <f>ADV12/ADV19</f>
        <v>0</v>
      </c>
      <c r="ADX12" s="106">
        <f>ADY12*ADX19</f>
        <v>0</v>
      </c>
      <c r="ADY12" s="105">
        <v>0</v>
      </c>
      <c r="ADZ12" s="106">
        <v>0</v>
      </c>
      <c r="AEA12" s="105" t="e">
        <f>ADZ12/ADZ19</f>
        <v>#DIV/0!</v>
      </c>
      <c r="AEB12" s="106">
        <v>29</v>
      </c>
      <c r="AEC12" s="105">
        <f>AEB12/AEB19</f>
        <v>0.14427860696517414</v>
      </c>
      <c r="AED12" s="106">
        <v>19</v>
      </c>
      <c r="AEE12" s="105">
        <f>AED12/AED19</f>
        <v>0.51351351351351349</v>
      </c>
      <c r="AEF12" s="106">
        <f>AEG12*AEF19</f>
        <v>0</v>
      </c>
      <c r="AEG12" s="105">
        <v>0</v>
      </c>
      <c r="AEH12" s="106">
        <f t="shared" si="36"/>
        <v>48</v>
      </c>
      <c r="AEI12" s="105">
        <f>AEH12/AEH19</f>
        <v>0.19591836734693877</v>
      </c>
      <c r="AEJ12" s="106">
        <f>AEK12*AEJ19</f>
        <v>0</v>
      </c>
      <c r="AEK12" s="105">
        <v>0</v>
      </c>
      <c r="AEL12" s="106">
        <v>0</v>
      </c>
      <c r="AEM12" s="105">
        <f>AEL12/AEL19</f>
        <v>0</v>
      </c>
      <c r="AEN12" s="106">
        <v>0</v>
      </c>
      <c r="AEO12" s="105" t="e">
        <f>AEN12/AEN19</f>
        <v>#DIV/0!</v>
      </c>
      <c r="AEP12" s="106">
        <v>0</v>
      </c>
      <c r="AEQ12" s="105" t="e">
        <f>AEP12/AEP19</f>
        <v>#DIV/0!</v>
      </c>
      <c r="AER12" s="106">
        <v>0</v>
      </c>
      <c r="AES12" s="107" t="e">
        <f>AER12/AER19</f>
        <v>#DIV/0!</v>
      </c>
      <c r="AET12" s="106">
        <f>AEU12*AET19</f>
        <v>0</v>
      </c>
      <c r="AEU12" s="105">
        <v>0</v>
      </c>
      <c r="AEV12" s="106">
        <v>0</v>
      </c>
      <c r="AEW12" s="105">
        <f>AEV12/AEV19</f>
        <v>0</v>
      </c>
      <c r="AEX12" s="106">
        <v>24</v>
      </c>
      <c r="AEY12" s="105">
        <f>AEX12/AEX19</f>
        <v>0.16438356164383561</v>
      </c>
      <c r="AEZ12" s="106">
        <v>10</v>
      </c>
      <c r="AFA12" s="105">
        <f>AEZ12/AEZ19</f>
        <v>0.37037037037037035</v>
      </c>
      <c r="AFB12" s="106">
        <f>AFC12*AFB19</f>
        <v>0</v>
      </c>
      <c r="AFC12" s="105">
        <v>0</v>
      </c>
      <c r="AFD12" s="106">
        <f t="shared" si="37"/>
        <v>34</v>
      </c>
      <c r="AFE12" s="105">
        <f>AFD12/AFD19</f>
        <v>0.18888888888888888</v>
      </c>
      <c r="AFF12" s="106">
        <f>AFG12*AFF19</f>
        <v>0</v>
      </c>
      <c r="AFG12" s="105">
        <v>0</v>
      </c>
      <c r="AFH12" s="106">
        <v>0</v>
      </c>
      <c r="AFI12" s="105" t="e">
        <f>AFH12/AFH19</f>
        <v>#DIV/0!</v>
      </c>
      <c r="AFJ12" s="106">
        <v>0</v>
      </c>
      <c r="AFK12" s="105" t="e">
        <f>AFJ12/AFJ19</f>
        <v>#DIV/0!</v>
      </c>
      <c r="AFL12" s="106">
        <v>0</v>
      </c>
      <c r="AFM12" s="105" t="e">
        <f>AFL12/AFL19</f>
        <v>#DIV/0!</v>
      </c>
      <c r="AFN12" s="106">
        <v>0</v>
      </c>
      <c r="AFO12" s="107" t="e">
        <f>AFN12/AFN19</f>
        <v>#DIV/0!</v>
      </c>
      <c r="AFP12" s="106">
        <f>AFQ12*AFP19</f>
        <v>0</v>
      </c>
      <c r="AFQ12" s="105">
        <v>0</v>
      </c>
      <c r="AFR12" s="106">
        <v>0</v>
      </c>
      <c r="AFS12" s="105" t="e">
        <f>AFR12/AFR19</f>
        <v>#DIV/0!</v>
      </c>
      <c r="AFT12" s="106">
        <v>11</v>
      </c>
      <c r="AFU12" s="105">
        <f>AFT12/AFT19</f>
        <v>0.2558139534883721</v>
      </c>
      <c r="AFV12" s="106">
        <v>0</v>
      </c>
      <c r="AFW12" s="105" t="e">
        <f>AFV12/AFV19</f>
        <v>#DIV/0!</v>
      </c>
      <c r="AFX12" s="106">
        <f>AFY12*AFX19</f>
        <v>0</v>
      </c>
      <c r="AFY12" s="105">
        <v>0</v>
      </c>
      <c r="AFZ12" s="106">
        <f t="shared" si="38"/>
        <v>11</v>
      </c>
      <c r="AGA12" s="105">
        <f>AFZ12/AFZ19</f>
        <v>0.2558139534883721</v>
      </c>
    </row>
    <row r="13" spans="1:859">
      <c r="A13" t="s">
        <v>205</v>
      </c>
      <c r="B13" s="105"/>
      <c r="C13" s="105">
        <f>B13/B19</f>
        <v>0</v>
      </c>
      <c r="D13" s="105"/>
      <c r="E13" s="105">
        <f>D13/D19</f>
        <v>0</v>
      </c>
      <c r="F13" s="105"/>
      <c r="G13" s="105">
        <f>F13/F19</f>
        <v>0</v>
      </c>
      <c r="H13" s="105"/>
      <c r="I13" s="105">
        <f>H13/H19</f>
        <v>0</v>
      </c>
      <c r="J13" s="105"/>
      <c r="K13" s="105">
        <f>J13/J19</f>
        <v>0</v>
      </c>
      <c r="L13" s="105"/>
      <c r="M13" s="105">
        <f>L13/L19</f>
        <v>0</v>
      </c>
      <c r="N13" s="105"/>
      <c r="O13" s="105">
        <f>N13/N19</f>
        <v>0</v>
      </c>
      <c r="P13" s="105"/>
      <c r="Q13" s="105">
        <f>P13/P19</f>
        <v>0</v>
      </c>
      <c r="R13" s="105"/>
      <c r="S13" s="105">
        <f>R13/R19</f>
        <v>0</v>
      </c>
      <c r="T13" s="105"/>
      <c r="U13" s="105">
        <f>T13/T19</f>
        <v>0</v>
      </c>
      <c r="V13" s="105">
        <f t="shared" si="0"/>
        <v>0</v>
      </c>
      <c r="W13" s="105">
        <f>V13/V19</f>
        <v>0</v>
      </c>
      <c r="X13" s="105"/>
      <c r="Y13" s="105">
        <f>X13/X19</f>
        <v>0</v>
      </c>
      <c r="Z13" s="105"/>
      <c r="AA13" s="105">
        <f>Z13/Z19</f>
        <v>0</v>
      </c>
      <c r="AB13" s="105"/>
      <c r="AC13" s="105">
        <f>AB13/AB19</f>
        <v>0</v>
      </c>
      <c r="AD13" s="105"/>
      <c r="AE13" s="105">
        <f>AD13/AD19</f>
        <v>0</v>
      </c>
      <c r="AF13" s="105"/>
      <c r="AG13" s="105">
        <f>AF13/AF19</f>
        <v>0</v>
      </c>
      <c r="AH13" s="105"/>
      <c r="AI13" s="105">
        <f>AH13/AH19</f>
        <v>0</v>
      </c>
      <c r="AJ13" s="105"/>
      <c r="AK13" s="105">
        <f>AJ13/AJ19</f>
        <v>0</v>
      </c>
      <c r="AL13" s="105"/>
      <c r="AM13" s="105">
        <f>AL13/AL19</f>
        <v>0</v>
      </c>
      <c r="AN13" s="105"/>
      <c r="AO13" s="105">
        <f>AN13/AN19</f>
        <v>0</v>
      </c>
      <c r="AP13" s="105"/>
      <c r="AQ13" s="105">
        <f>AP13/AP19</f>
        <v>0</v>
      </c>
      <c r="AR13" s="105">
        <f t="shared" si="1"/>
        <v>0</v>
      </c>
      <c r="AS13" s="105">
        <f>AR13/AR19</f>
        <v>0</v>
      </c>
      <c r="AT13" s="105"/>
      <c r="AU13" s="105">
        <f>AT13/AT19</f>
        <v>0</v>
      </c>
      <c r="AV13" s="105"/>
      <c r="AW13" s="105">
        <f>AV13/AV19</f>
        <v>0</v>
      </c>
      <c r="AX13" s="105"/>
      <c r="AY13" s="105">
        <f>AX13/AX19</f>
        <v>0</v>
      </c>
      <c r="AZ13" s="105"/>
      <c r="BA13" s="105">
        <f>AZ13/AZ19</f>
        <v>0</v>
      </c>
      <c r="BB13" s="105"/>
      <c r="BC13" s="105">
        <f>BB13/BB19</f>
        <v>0</v>
      </c>
      <c r="BD13" s="105"/>
      <c r="BE13" s="105">
        <f>BD13/BD19</f>
        <v>0</v>
      </c>
      <c r="BF13" s="105"/>
      <c r="BG13" s="105">
        <f>BF13/BF19</f>
        <v>0</v>
      </c>
      <c r="BH13" s="105"/>
      <c r="BI13" s="105">
        <f>BH13/BH19</f>
        <v>0</v>
      </c>
      <c r="BJ13" s="105"/>
      <c r="BK13" s="105">
        <f>BJ13/BJ19</f>
        <v>0</v>
      </c>
      <c r="BL13" s="105"/>
      <c r="BM13" s="105">
        <f>BL13/BL19</f>
        <v>0</v>
      </c>
      <c r="BN13" s="105">
        <f t="shared" si="2"/>
        <v>0</v>
      </c>
      <c r="BO13" s="105">
        <f>BN13/BN19</f>
        <v>0</v>
      </c>
      <c r="BP13" s="105"/>
      <c r="BQ13" s="105">
        <f>BP13/BP19</f>
        <v>0</v>
      </c>
      <c r="BR13" s="105"/>
      <c r="BS13" s="105">
        <f>BR13/BR19</f>
        <v>0</v>
      </c>
      <c r="BT13" s="105"/>
      <c r="BU13" s="105">
        <f>BT13/BT19</f>
        <v>0</v>
      </c>
      <c r="BV13" s="105"/>
      <c r="BW13" s="105">
        <f>BV13/BV19</f>
        <v>0</v>
      </c>
      <c r="BX13" s="105"/>
      <c r="BY13" s="105">
        <f>BX13/BX19</f>
        <v>0</v>
      </c>
      <c r="BZ13" s="105"/>
      <c r="CA13" s="105" t="e">
        <f>BZ13/BZ19</f>
        <v>#DIV/0!</v>
      </c>
      <c r="CB13" s="105"/>
      <c r="CC13" s="105">
        <f>CB13/CB19</f>
        <v>0</v>
      </c>
      <c r="CD13" s="105"/>
      <c r="CE13" s="105">
        <f>CD13/CD19</f>
        <v>0</v>
      </c>
      <c r="CF13" s="105"/>
      <c r="CG13" s="105">
        <f>CF13/CF19</f>
        <v>0</v>
      </c>
      <c r="CH13" s="105"/>
      <c r="CI13" s="105">
        <f>CH13/CH19</f>
        <v>0</v>
      </c>
      <c r="CJ13" s="105">
        <f t="shared" si="3"/>
        <v>0</v>
      </c>
      <c r="CK13" s="105">
        <f>CJ13/CJ19</f>
        <v>0</v>
      </c>
      <c r="CL13" s="105"/>
      <c r="CM13" s="105">
        <f>CL13/CL19</f>
        <v>0</v>
      </c>
      <c r="CN13" s="105"/>
      <c r="CO13" s="105">
        <f>CN13/CN19</f>
        <v>0</v>
      </c>
      <c r="CP13" s="105"/>
      <c r="CQ13" s="105">
        <f>CP13/CP19</f>
        <v>0</v>
      </c>
      <c r="CR13" s="105"/>
      <c r="CS13" s="105">
        <f>CR13/CR19</f>
        <v>0</v>
      </c>
      <c r="CT13" s="105"/>
      <c r="CU13" s="105">
        <f>CT13/CT19</f>
        <v>0</v>
      </c>
      <c r="CV13" s="105"/>
      <c r="CW13" s="105" t="e">
        <f>CV13/CV19</f>
        <v>#DIV/0!</v>
      </c>
      <c r="CX13" s="105"/>
      <c r="CY13" s="105">
        <f>CX13/CX19</f>
        <v>0</v>
      </c>
      <c r="CZ13" s="105"/>
      <c r="DA13" s="105">
        <f>CZ13/CZ19</f>
        <v>0</v>
      </c>
      <c r="DB13" s="105"/>
      <c r="DC13" s="105">
        <f>DB13/DB19</f>
        <v>0</v>
      </c>
      <c r="DD13" s="105"/>
      <c r="DE13" s="105">
        <f>DD13/DD19</f>
        <v>0</v>
      </c>
      <c r="DF13" s="105">
        <f t="shared" si="4"/>
        <v>0</v>
      </c>
      <c r="DG13" s="105">
        <f>DF13/DF19</f>
        <v>0</v>
      </c>
      <c r="DH13" s="105"/>
      <c r="DI13" s="105">
        <f>DH13/DH19</f>
        <v>0</v>
      </c>
      <c r="DJ13" s="105"/>
      <c r="DK13" s="105">
        <f>DJ13/DJ19</f>
        <v>0</v>
      </c>
      <c r="DL13" s="105"/>
      <c r="DM13" s="105">
        <f>DL13/DL19</f>
        <v>0</v>
      </c>
      <c r="DN13" s="105"/>
      <c r="DO13" s="105">
        <f>DN13/DN19</f>
        <v>0</v>
      </c>
      <c r="DP13" s="105"/>
      <c r="DQ13" s="105">
        <f>DP13/DP19</f>
        <v>0</v>
      </c>
      <c r="DR13" s="105"/>
      <c r="DS13" s="105" t="e">
        <f>DR13/DR19</f>
        <v>#DIV/0!</v>
      </c>
      <c r="DT13" s="105"/>
      <c r="DU13" s="105">
        <f>DT13/DT19</f>
        <v>0</v>
      </c>
      <c r="DV13" s="105"/>
      <c r="DW13" s="105">
        <f>DV13/DV19</f>
        <v>0</v>
      </c>
      <c r="DX13" s="105"/>
      <c r="DY13" s="105">
        <f>DX13/DX19</f>
        <v>0</v>
      </c>
      <c r="DZ13" s="105"/>
      <c r="EA13" s="105">
        <f>DZ13/DZ19</f>
        <v>0</v>
      </c>
      <c r="EB13" s="105">
        <f t="shared" si="5"/>
        <v>0</v>
      </c>
      <c r="EC13" s="105">
        <f>EB13/EB19</f>
        <v>0</v>
      </c>
      <c r="ED13" s="105"/>
      <c r="EE13" s="105">
        <f>ED13/ED19</f>
        <v>0</v>
      </c>
      <c r="EF13" s="105"/>
      <c r="EG13" s="105">
        <f>EF13/EF19</f>
        <v>0</v>
      </c>
      <c r="EH13" s="105"/>
      <c r="EI13" s="105">
        <f>EH13/EH19</f>
        <v>0</v>
      </c>
      <c r="EJ13" s="105"/>
      <c r="EK13" s="105">
        <f>EJ13/EJ19</f>
        <v>0</v>
      </c>
      <c r="EL13" s="105"/>
      <c r="EM13" s="105">
        <f>EL13/EL19</f>
        <v>0</v>
      </c>
      <c r="EN13" s="105"/>
      <c r="EO13" s="105">
        <f>EN13/EN19</f>
        <v>0</v>
      </c>
      <c r="EP13" s="105"/>
      <c r="EQ13" s="105">
        <f>EP13/EP19</f>
        <v>0</v>
      </c>
      <c r="ER13" s="105"/>
      <c r="ES13" s="105">
        <f>ER13/ER19</f>
        <v>0</v>
      </c>
      <c r="ET13" s="105"/>
      <c r="EU13" s="105">
        <f>ET13/ET19</f>
        <v>0</v>
      </c>
      <c r="EV13" s="105"/>
      <c r="EW13" s="105">
        <f>EV13/EV19</f>
        <v>0</v>
      </c>
      <c r="EX13" s="105">
        <f t="shared" si="6"/>
        <v>0</v>
      </c>
      <c r="EY13" s="105">
        <f>EX13/EX19</f>
        <v>0</v>
      </c>
      <c r="EZ13" s="105"/>
      <c r="FA13" s="105">
        <f>EZ13/EZ19</f>
        <v>0</v>
      </c>
      <c r="FB13" s="105"/>
      <c r="FC13" s="105">
        <f>FB13/FB19</f>
        <v>0</v>
      </c>
      <c r="FD13" s="105"/>
      <c r="FE13" s="105">
        <f>FD13/FD19</f>
        <v>0</v>
      </c>
      <c r="FF13" s="105"/>
      <c r="FG13" s="105">
        <f>FF13/FF19</f>
        <v>0</v>
      </c>
      <c r="FH13" s="105"/>
      <c r="FI13" s="105">
        <f>FH13/FH19</f>
        <v>0</v>
      </c>
      <c r="FJ13" s="105"/>
      <c r="FK13" s="105" t="e">
        <f>FJ13/FJ19</f>
        <v>#DIV/0!</v>
      </c>
      <c r="FL13" s="105"/>
      <c r="FM13" s="105">
        <f>FL13/FL19</f>
        <v>0</v>
      </c>
      <c r="FN13" s="105"/>
      <c r="FO13" s="105">
        <f>FN13/FN19</f>
        <v>0</v>
      </c>
      <c r="FP13" s="105"/>
      <c r="FQ13" s="105">
        <f>FP13/FP19</f>
        <v>0</v>
      </c>
      <c r="FR13" s="105"/>
      <c r="FS13" s="105">
        <f>FR13/FR19</f>
        <v>0</v>
      </c>
      <c r="FT13" s="105">
        <f t="shared" si="7"/>
        <v>0</v>
      </c>
      <c r="FU13" s="105">
        <f>FT13/FT19</f>
        <v>0</v>
      </c>
      <c r="FV13" s="105"/>
      <c r="FW13" s="105">
        <f>FV13/FV19</f>
        <v>0</v>
      </c>
      <c r="FX13" s="105"/>
      <c r="FY13" s="105">
        <f>FX13/FX19</f>
        <v>0</v>
      </c>
      <c r="FZ13" s="105"/>
      <c r="GA13" s="105">
        <f>FZ13/FZ19</f>
        <v>0</v>
      </c>
      <c r="GB13" s="105"/>
      <c r="GC13" s="105">
        <f>GB13/GB19</f>
        <v>0</v>
      </c>
      <c r="GD13" s="105"/>
      <c r="GE13" s="105">
        <f>GD13/GD19</f>
        <v>0</v>
      </c>
      <c r="GF13" s="105"/>
      <c r="GG13" s="105">
        <f>GF13/GF19</f>
        <v>0</v>
      </c>
      <c r="GH13" s="105"/>
      <c r="GI13" s="105">
        <f>GH13/GH19</f>
        <v>0</v>
      </c>
      <c r="GJ13" s="105"/>
      <c r="GK13" s="105">
        <f>GJ13/GJ19</f>
        <v>0</v>
      </c>
      <c r="GL13" s="105"/>
      <c r="GM13" s="105">
        <f>GL13/GL19</f>
        <v>0</v>
      </c>
      <c r="GN13" s="105"/>
      <c r="GO13" s="105">
        <f>GN13/GN19</f>
        <v>0</v>
      </c>
      <c r="GP13" s="105">
        <f t="shared" si="8"/>
        <v>0</v>
      </c>
      <c r="GQ13" s="105">
        <f>GP13/GP19</f>
        <v>0</v>
      </c>
      <c r="GR13" s="105"/>
      <c r="GS13" s="105">
        <f>GR13/GR19</f>
        <v>0</v>
      </c>
      <c r="GT13" s="105"/>
      <c r="GU13" s="105">
        <f>GT13/GT19</f>
        <v>0</v>
      </c>
      <c r="GV13" s="105"/>
      <c r="GW13" s="105">
        <f>GV13/GV19</f>
        <v>0</v>
      </c>
      <c r="GX13" s="105"/>
      <c r="GY13" s="105">
        <f>GX13/GX19</f>
        <v>0</v>
      </c>
      <c r="GZ13" s="105"/>
      <c r="HA13" s="105">
        <f>GZ13/GZ19</f>
        <v>0</v>
      </c>
      <c r="HB13" s="105"/>
      <c r="HC13" s="105">
        <f>HB13/HB19</f>
        <v>0</v>
      </c>
      <c r="HD13" s="105"/>
      <c r="HE13" s="105">
        <f>HD13/HD19</f>
        <v>0</v>
      </c>
      <c r="HF13" s="105"/>
      <c r="HG13" s="105">
        <f>HF13/HF19</f>
        <v>0</v>
      </c>
      <c r="HH13" s="105"/>
      <c r="HI13" s="105">
        <f>HH13/HH19</f>
        <v>0</v>
      </c>
      <c r="HJ13" s="105"/>
      <c r="HK13" s="105">
        <f>HJ13/HJ19</f>
        <v>0</v>
      </c>
      <c r="HL13" s="105">
        <f t="shared" si="9"/>
        <v>0</v>
      </c>
      <c r="HM13" s="105">
        <f>HL13/HL19</f>
        <v>0</v>
      </c>
      <c r="HN13" s="105"/>
      <c r="HO13" s="105">
        <f>HN13/HN19</f>
        <v>0</v>
      </c>
      <c r="HP13" s="105"/>
      <c r="HQ13" s="105">
        <f>HP13/HP19</f>
        <v>0</v>
      </c>
      <c r="HR13" s="105"/>
      <c r="HS13" s="105">
        <f>HR13/HR19</f>
        <v>0</v>
      </c>
      <c r="HT13" s="105"/>
      <c r="HU13" s="105">
        <f>HT13/HT19</f>
        <v>0</v>
      </c>
      <c r="HV13" s="105"/>
      <c r="HW13" s="105">
        <f>HV13/HV19</f>
        <v>0</v>
      </c>
      <c r="HX13" s="105"/>
      <c r="HY13" s="105" t="e">
        <f>HX13/HX19</f>
        <v>#DIV/0!</v>
      </c>
      <c r="HZ13" s="105"/>
      <c r="IA13" s="105">
        <f>HZ13/HZ19</f>
        <v>0</v>
      </c>
      <c r="IB13" s="105"/>
      <c r="IC13" s="105">
        <f>IB13/IB19</f>
        <v>0</v>
      </c>
      <c r="ID13" s="105"/>
      <c r="IE13" s="105">
        <f>ID13/ID19</f>
        <v>0</v>
      </c>
      <c r="IF13" s="105"/>
      <c r="IG13" s="105">
        <f>IF13/IF19</f>
        <v>0</v>
      </c>
      <c r="IH13" s="105">
        <f t="shared" si="10"/>
        <v>0</v>
      </c>
      <c r="II13" s="105">
        <f>IH13/IH19</f>
        <v>0</v>
      </c>
      <c r="IJ13" s="105"/>
      <c r="IK13" s="105">
        <f>IJ13/IJ19</f>
        <v>0</v>
      </c>
      <c r="IL13" s="105"/>
      <c r="IM13" s="105">
        <f>IL13/IL19</f>
        <v>0</v>
      </c>
      <c r="IN13" s="105"/>
      <c r="IO13" s="105">
        <f>IN13/IN19</f>
        <v>0</v>
      </c>
      <c r="IP13" s="105"/>
      <c r="IQ13" s="105">
        <f>IP13/IP19</f>
        <v>0</v>
      </c>
      <c r="IR13" s="105"/>
      <c r="IS13" s="105">
        <f>IR13/IR19</f>
        <v>0</v>
      </c>
      <c r="IT13" s="105"/>
      <c r="IU13" s="105">
        <f>IT13/IT19</f>
        <v>0</v>
      </c>
      <c r="IV13" s="105"/>
      <c r="IW13" s="105">
        <f>IV13/IV19</f>
        <v>0</v>
      </c>
      <c r="IX13" s="105">
        <v>826</v>
      </c>
      <c r="IY13" s="105">
        <f>IX13/IX19</f>
        <v>0.51528384279475981</v>
      </c>
      <c r="IZ13" s="105"/>
      <c r="JA13" s="105">
        <f>IZ13/IZ19</f>
        <v>0</v>
      </c>
      <c r="JB13" s="105"/>
      <c r="JC13" s="105">
        <f>JB13/JB19</f>
        <v>0</v>
      </c>
      <c r="JD13" s="105">
        <f t="shared" si="11"/>
        <v>826</v>
      </c>
      <c r="JE13" s="105">
        <f>JD13/JD19</f>
        <v>0.12593383137673425</v>
      </c>
      <c r="JF13" s="105"/>
      <c r="JG13" s="105">
        <f>JF13/JF19</f>
        <v>0</v>
      </c>
      <c r="JH13" s="105"/>
      <c r="JI13" s="105">
        <f>JH13/JH19</f>
        <v>0</v>
      </c>
      <c r="JJ13" s="105"/>
      <c r="JK13" s="105">
        <f>JJ13/JJ19</f>
        <v>0</v>
      </c>
      <c r="JL13" s="105"/>
      <c r="JM13" s="105">
        <f>JL13/JL19</f>
        <v>0</v>
      </c>
      <c r="JN13" s="105"/>
      <c r="JO13" s="105">
        <f>JN13/JN19</f>
        <v>0</v>
      </c>
      <c r="JP13" s="105"/>
      <c r="JQ13" s="105">
        <f>JP13/JP19</f>
        <v>0</v>
      </c>
      <c r="JR13" s="105"/>
      <c r="JS13" s="105">
        <f>JR13/JR19</f>
        <v>0</v>
      </c>
      <c r="JT13" s="105"/>
      <c r="JU13" s="105">
        <f>JT13/JT19</f>
        <v>0</v>
      </c>
      <c r="JV13" s="105"/>
      <c r="JW13" s="105">
        <f>JV13/JV19</f>
        <v>0</v>
      </c>
      <c r="JX13" s="105"/>
      <c r="JY13" s="105">
        <f>JX13/JX19</f>
        <v>0</v>
      </c>
      <c r="JZ13" s="105">
        <f t="shared" si="12"/>
        <v>0</v>
      </c>
      <c r="KA13" s="105">
        <f>JZ13/JZ19</f>
        <v>0</v>
      </c>
      <c r="KB13" s="105"/>
      <c r="KC13" s="105">
        <f>KB13/KB19</f>
        <v>0</v>
      </c>
      <c r="KD13" s="105"/>
      <c r="KE13" s="105">
        <f>KD13/KD19</f>
        <v>0</v>
      </c>
      <c r="KF13" s="105"/>
      <c r="KG13" s="105">
        <f>KF13/KF19</f>
        <v>0</v>
      </c>
      <c r="KH13" s="105"/>
      <c r="KI13" s="105">
        <f>KH13/KH19</f>
        <v>0</v>
      </c>
      <c r="KJ13" s="105"/>
      <c r="KK13" s="105">
        <f>KJ13/KJ19</f>
        <v>0</v>
      </c>
      <c r="KL13" s="105"/>
      <c r="KM13" s="105" t="e">
        <f>KL13/KL19</f>
        <v>#DIV/0!</v>
      </c>
      <c r="KN13" s="105"/>
      <c r="KO13" s="105">
        <f>KN13/KN19</f>
        <v>0</v>
      </c>
      <c r="KP13" s="105"/>
      <c r="KQ13" s="105">
        <f>KP13/KP19</f>
        <v>0</v>
      </c>
      <c r="KR13" s="105"/>
      <c r="KS13" s="105">
        <f>KR13/KR19</f>
        <v>0</v>
      </c>
      <c r="KT13" s="105"/>
      <c r="KU13" s="105">
        <f>KT13/KT19</f>
        <v>0</v>
      </c>
      <c r="KV13" s="105">
        <f t="shared" si="13"/>
        <v>0</v>
      </c>
      <c r="KW13" s="105">
        <f>KV13/KV19</f>
        <v>0</v>
      </c>
      <c r="KX13" s="105"/>
      <c r="KY13" s="105">
        <f>KX13/KX19</f>
        <v>0</v>
      </c>
      <c r="KZ13" s="105"/>
      <c r="LA13" s="105">
        <f>KZ13/KZ19</f>
        <v>0</v>
      </c>
      <c r="LB13" s="105"/>
      <c r="LC13" s="105">
        <f>LB13/LB19</f>
        <v>0</v>
      </c>
      <c r="LD13" s="105"/>
      <c r="LE13" s="105">
        <f>LD13/LD19</f>
        <v>0</v>
      </c>
      <c r="LF13" s="105"/>
      <c r="LG13" s="105">
        <f>LF13/LF19</f>
        <v>0</v>
      </c>
      <c r="LH13" s="105"/>
      <c r="LI13" s="105" t="e">
        <f>LH13/LH19</f>
        <v>#DIV/0!</v>
      </c>
      <c r="LJ13" s="105"/>
      <c r="LK13" s="105">
        <f>LJ13/LJ19</f>
        <v>0</v>
      </c>
      <c r="LL13" s="105"/>
      <c r="LM13" s="105">
        <f>LL13/LL19</f>
        <v>0</v>
      </c>
      <c r="LN13" s="105"/>
      <c r="LO13" s="105">
        <f>LN13/LN19</f>
        <v>0</v>
      </c>
      <c r="LP13" s="105"/>
      <c r="LQ13" s="105">
        <f>LP13/LP19</f>
        <v>0</v>
      </c>
      <c r="LR13" s="105">
        <f t="shared" si="14"/>
        <v>0</v>
      </c>
      <c r="LS13" s="105">
        <f>LR13/LR19</f>
        <v>0</v>
      </c>
      <c r="LT13" s="105"/>
      <c r="LU13" s="105">
        <f>LT13/LT19</f>
        <v>0</v>
      </c>
      <c r="LV13" s="105"/>
      <c r="LW13" s="105">
        <f>LV13/LV19</f>
        <v>0</v>
      </c>
      <c r="LX13" s="106">
        <f>LY13*LX19</f>
        <v>0</v>
      </c>
      <c r="LY13" s="105">
        <v>0</v>
      </c>
      <c r="LZ13" s="105"/>
      <c r="MA13" s="105">
        <f>LZ13/LZ19</f>
        <v>0</v>
      </c>
      <c r="MB13" s="105"/>
      <c r="MC13" s="105">
        <f>MB13/MB19</f>
        <v>0</v>
      </c>
      <c r="MD13" s="105"/>
      <c r="ME13" s="105">
        <f>MD13/MD19</f>
        <v>0</v>
      </c>
      <c r="MF13" s="105"/>
      <c r="MG13" s="105">
        <f>MF13/MF19</f>
        <v>0</v>
      </c>
      <c r="MH13" s="105"/>
      <c r="MI13" s="105">
        <f>MH13/MH19</f>
        <v>0</v>
      </c>
      <c r="MJ13" s="105"/>
      <c r="MK13" s="105">
        <f>MJ13/MJ19</f>
        <v>0</v>
      </c>
      <c r="ML13" s="105"/>
      <c r="MM13" s="105">
        <f>ML13/ML19</f>
        <v>0</v>
      </c>
      <c r="MN13" s="105">
        <f t="shared" si="15"/>
        <v>0</v>
      </c>
      <c r="MO13" s="105">
        <f>MN13/MN19</f>
        <v>0</v>
      </c>
      <c r="MP13" s="105"/>
      <c r="MQ13" s="105">
        <f>MP13/MP19</f>
        <v>0</v>
      </c>
      <c r="MR13" s="105"/>
      <c r="MS13" s="105">
        <f>MR13/MR19</f>
        <v>0</v>
      </c>
      <c r="MT13" s="106">
        <f>MU13*MT19</f>
        <v>0</v>
      </c>
      <c r="MU13" s="105">
        <v>0</v>
      </c>
      <c r="MV13" s="105"/>
      <c r="MW13" s="105">
        <f>MV13/MV19</f>
        <v>0</v>
      </c>
      <c r="MX13" s="105"/>
      <c r="MY13" s="105">
        <f>MX13/MX19</f>
        <v>0</v>
      </c>
      <c r="MZ13" s="105"/>
      <c r="NA13" s="105">
        <f>MZ13/MZ19</f>
        <v>0</v>
      </c>
      <c r="NB13" s="105"/>
      <c r="NC13" s="105">
        <f>NB13/NB19</f>
        <v>0</v>
      </c>
      <c r="ND13" s="105"/>
      <c r="NE13" s="105">
        <f>ND13/ND19</f>
        <v>0</v>
      </c>
      <c r="NF13" s="105"/>
      <c r="NG13" s="105">
        <f>NF13/NF19</f>
        <v>0</v>
      </c>
      <c r="NH13" s="105"/>
      <c r="NI13" s="105">
        <f>NH13/NH19</f>
        <v>0</v>
      </c>
      <c r="NJ13" s="105">
        <f t="shared" si="16"/>
        <v>0</v>
      </c>
      <c r="NK13" s="105">
        <f>NJ13/NJ19</f>
        <v>0</v>
      </c>
      <c r="NL13" s="105"/>
      <c r="NM13" s="105">
        <f>NL13/NL19</f>
        <v>0</v>
      </c>
      <c r="NN13" s="105"/>
      <c r="NO13" s="105">
        <f>NN13/NN19</f>
        <v>0</v>
      </c>
      <c r="NP13" s="106">
        <f>NQ13*NP19</f>
        <v>0</v>
      </c>
      <c r="NQ13" s="105">
        <v>0</v>
      </c>
      <c r="NR13" s="106">
        <f>NS13*NR19</f>
        <v>0</v>
      </c>
      <c r="NS13" s="105">
        <v>0</v>
      </c>
      <c r="NT13" s="105"/>
      <c r="NU13" s="105">
        <f>NT13/NT19</f>
        <v>0</v>
      </c>
      <c r="NV13" s="105"/>
      <c r="NW13" s="105">
        <f>NV13/NV19</f>
        <v>0</v>
      </c>
      <c r="NX13" s="105"/>
      <c r="NY13" s="105">
        <f>NX13/NX19</f>
        <v>0</v>
      </c>
      <c r="NZ13" s="105"/>
      <c r="OA13" s="105">
        <f>NZ13/NZ19</f>
        <v>0</v>
      </c>
      <c r="OB13" s="105"/>
      <c r="OC13" s="105">
        <f>OB13/OB19</f>
        <v>0</v>
      </c>
      <c r="OD13" s="105"/>
      <c r="OE13" s="105">
        <f>OD13/OD19</f>
        <v>0</v>
      </c>
      <c r="OF13" s="105">
        <f t="shared" si="17"/>
        <v>0</v>
      </c>
      <c r="OG13" s="105">
        <f>OF13/OF19</f>
        <v>0</v>
      </c>
      <c r="OH13" s="105"/>
      <c r="OI13" s="105">
        <f>OH13/OH19</f>
        <v>0</v>
      </c>
      <c r="OJ13" s="105"/>
      <c r="OK13" s="105" t="e">
        <f>OJ13/OJ19</f>
        <v>#DIV/0!</v>
      </c>
      <c r="OL13" s="106">
        <f>OM13*OL19</f>
        <v>0</v>
      </c>
      <c r="OM13" s="105">
        <v>0</v>
      </c>
      <c r="ON13" s="106">
        <f>OO13*ON19</f>
        <v>0</v>
      </c>
      <c r="OO13" s="105">
        <v>0</v>
      </c>
      <c r="OP13" s="106">
        <f>OQ13*OP19</f>
        <v>0</v>
      </c>
      <c r="OQ13" s="107">
        <v>0</v>
      </c>
      <c r="OR13" s="105"/>
      <c r="OS13" s="105">
        <f>OR13/OR19</f>
        <v>0</v>
      </c>
      <c r="OT13" s="105"/>
      <c r="OU13" s="105">
        <f>OT13/OT19</f>
        <v>0</v>
      </c>
      <c r="OV13" s="105"/>
      <c r="OW13" s="105">
        <f>OV13/OV19</f>
        <v>0</v>
      </c>
      <c r="OX13" s="105"/>
      <c r="OY13" s="105">
        <f>OX13/OX19</f>
        <v>0</v>
      </c>
      <c r="OZ13" s="105"/>
      <c r="PA13" s="105" t="e">
        <f>OZ13/OZ19</f>
        <v>#DIV/0!</v>
      </c>
      <c r="PB13" s="105">
        <f t="shared" si="18"/>
        <v>0</v>
      </c>
      <c r="PC13" s="105">
        <f>PB13/PB19</f>
        <v>0</v>
      </c>
      <c r="PD13" s="105"/>
      <c r="PE13" s="105">
        <f>PD13/PD19</f>
        <v>0</v>
      </c>
      <c r="PF13" s="105"/>
      <c r="PG13" s="105" t="e">
        <f>PF13/PF19</f>
        <v>#DIV/0!</v>
      </c>
      <c r="PH13" s="106">
        <f>PI13*PH19</f>
        <v>0</v>
      </c>
      <c r="PI13" s="105">
        <v>0</v>
      </c>
      <c r="PJ13" s="106">
        <f>PK13*PJ19</f>
        <v>0</v>
      </c>
      <c r="PK13" s="105">
        <v>0</v>
      </c>
      <c r="PL13" s="106">
        <f>PM13*PL19</f>
        <v>0</v>
      </c>
      <c r="PM13" s="105">
        <v>0</v>
      </c>
      <c r="PN13" s="105"/>
      <c r="PO13" s="105" t="e">
        <f>PN13/PN19</f>
        <v>#DIV/0!</v>
      </c>
      <c r="PP13" s="105"/>
      <c r="PQ13" s="105">
        <f>PP13/PP19</f>
        <v>0</v>
      </c>
      <c r="PR13" s="105"/>
      <c r="PS13" s="105">
        <f>PR13/PR19</f>
        <v>0</v>
      </c>
      <c r="PT13" s="106">
        <f>PU13*PT19</f>
        <v>0</v>
      </c>
      <c r="PU13" s="105">
        <v>0</v>
      </c>
      <c r="PV13" s="105"/>
      <c r="PW13" s="105" t="e">
        <f>PV13/PV19</f>
        <v>#DIV/0!</v>
      </c>
      <c r="PX13" s="105">
        <f t="shared" si="19"/>
        <v>0</v>
      </c>
      <c r="PY13" s="105">
        <f>PX13/PX19</f>
        <v>0</v>
      </c>
      <c r="PZ13" s="106">
        <f>QA13*PZ19</f>
        <v>0</v>
      </c>
      <c r="QA13" s="105">
        <v>0</v>
      </c>
      <c r="QB13" s="105"/>
      <c r="QC13" s="105" t="e">
        <f>QB13/QB19</f>
        <v>#DIV/0!</v>
      </c>
      <c r="QD13" s="106">
        <f>QE13*QD19</f>
        <v>0</v>
      </c>
      <c r="QE13" s="105">
        <v>0</v>
      </c>
      <c r="QF13" s="106">
        <f>QG13*QF19</f>
        <v>0</v>
      </c>
      <c r="QG13" s="105">
        <v>0</v>
      </c>
      <c r="QH13" s="106">
        <f>QI13*QH19</f>
        <v>0</v>
      </c>
      <c r="QI13" s="105">
        <v>0</v>
      </c>
      <c r="QJ13" s="105"/>
      <c r="QK13" s="105">
        <f>QJ13/QJ19</f>
        <v>0</v>
      </c>
      <c r="QL13" s="106">
        <f>QM13*QL19</f>
        <v>0</v>
      </c>
      <c r="QM13" s="107">
        <v>0</v>
      </c>
      <c r="QN13" s="105"/>
      <c r="QO13" s="105">
        <f>QN13/QN19</f>
        <v>0</v>
      </c>
      <c r="QP13" s="106">
        <f>QQ13*QP19</f>
        <v>0</v>
      </c>
      <c r="QQ13" s="105">
        <v>0</v>
      </c>
      <c r="QR13" s="105"/>
      <c r="QS13" s="105" t="e">
        <f>QR13/QR19</f>
        <v>#DIV/0!</v>
      </c>
      <c r="QT13" s="105">
        <f t="shared" si="20"/>
        <v>0</v>
      </c>
      <c r="QU13" s="105">
        <f>QT13/QT19</f>
        <v>0</v>
      </c>
      <c r="QV13" s="106">
        <f>QW13*QV19</f>
        <v>0</v>
      </c>
      <c r="QW13" s="105">
        <v>0</v>
      </c>
      <c r="QX13" s="106">
        <f>QY13*QX19</f>
        <v>0</v>
      </c>
      <c r="QY13" s="105">
        <v>0</v>
      </c>
      <c r="QZ13" s="106">
        <f>RA13*QZ19</f>
        <v>0</v>
      </c>
      <c r="RA13" s="105">
        <v>0</v>
      </c>
      <c r="RB13" s="106">
        <f>RC13*RB19</f>
        <v>0</v>
      </c>
      <c r="RC13" s="105">
        <v>0</v>
      </c>
      <c r="RD13" s="106">
        <f>RE13*RD19</f>
        <v>0</v>
      </c>
      <c r="RE13" s="107">
        <v>0</v>
      </c>
      <c r="RF13" s="105"/>
      <c r="RG13" s="105" t="e">
        <f>RF13/RF19</f>
        <v>#DIV/0!</v>
      </c>
      <c r="RH13" s="106">
        <f>RI13*RH19</f>
        <v>0</v>
      </c>
      <c r="RI13" s="107">
        <v>0</v>
      </c>
      <c r="RJ13" s="106">
        <f>RJ19*RK13</f>
        <v>0</v>
      </c>
      <c r="RK13" s="105">
        <v>0</v>
      </c>
      <c r="RL13" s="106">
        <f>RL19*RM13</f>
        <v>0</v>
      </c>
      <c r="RM13" s="105">
        <v>0</v>
      </c>
      <c r="RN13" s="105"/>
      <c r="RO13" s="105" t="e">
        <f>RN13/RN19</f>
        <v>#DIV/0!</v>
      </c>
      <c r="RP13" s="106">
        <f t="shared" si="21"/>
        <v>0</v>
      </c>
      <c r="RQ13" s="105">
        <f>RP13/RP19</f>
        <v>0</v>
      </c>
      <c r="RR13" s="106">
        <f>RS13*RR19</f>
        <v>0</v>
      </c>
      <c r="RS13" s="105">
        <v>0</v>
      </c>
      <c r="RT13" s="106">
        <f>RU13*RT19</f>
        <v>0</v>
      </c>
      <c r="RU13" s="105">
        <v>0</v>
      </c>
      <c r="RV13" s="106">
        <f>RW13*RV19</f>
        <v>0</v>
      </c>
      <c r="RW13" s="105">
        <v>0</v>
      </c>
      <c r="RX13" s="106">
        <f>RY13*RX19</f>
        <v>0</v>
      </c>
      <c r="RY13" s="105">
        <v>0</v>
      </c>
      <c r="RZ13" s="106">
        <f>SA13*RZ19</f>
        <v>0</v>
      </c>
      <c r="SA13" s="107">
        <v>0</v>
      </c>
      <c r="SB13" s="105"/>
      <c r="SC13" s="105" t="e">
        <f>SB13/SB19</f>
        <v>#DIV/0!</v>
      </c>
      <c r="SD13" s="106">
        <f>SE13*SD19</f>
        <v>0</v>
      </c>
      <c r="SE13" s="107">
        <v>0</v>
      </c>
      <c r="SF13" s="106">
        <f>SF19*SG13</f>
        <v>0</v>
      </c>
      <c r="SG13" s="105">
        <v>0</v>
      </c>
      <c r="SH13" s="106">
        <f>SH19*SI13</f>
        <v>0</v>
      </c>
      <c r="SI13" s="105">
        <v>0</v>
      </c>
      <c r="SJ13" s="105"/>
      <c r="SK13" s="105" t="e">
        <f>SJ13/SJ19</f>
        <v>#DIV/0!</v>
      </c>
      <c r="SL13" s="106">
        <f t="shared" si="22"/>
        <v>0</v>
      </c>
      <c r="SM13" s="105">
        <f>SL13/SL19</f>
        <v>0</v>
      </c>
      <c r="SN13" s="106">
        <f>SO13*SN19</f>
        <v>0</v>
      </c>
      <c r="SO13" s="105">
        <v>0</v>
      </c>
      <c r="SP13" s="106">
        <f>SQ13*SP19</f>
        <v>0</v>
      </c>
      <c r="SQ13" s="105">
        <v>0</v>
      </c>
      <c r="SR13" s="106">
        <f>SS13*SR19</f>
        <v>0</v>
      </c>
      <c r="SS13" s="105">
        <v>0</v>
      </c>
      <c r="ST13" s="106">
        <f>SU13*ST19</f>
        <v>0</v>
      </c>
      <c r="SU13" s="105">
        <v>0</v>
      </c>
      <c r="SV13" s="106">
        <f>SW13*SV19</f>
        <v>0</v>
      </c>
      <c r="SW13" s="107">
        <v>0</v>
      </c>
      <c r="SX13" s="106">
        <f>SY13*SX19</f>
        <v>0</v>
      </c>
      <c r="SY13" s="105">
        <v>0</v>
      </c>
      <c r="SZ13" s="106">
        <f>TA13*SZ19</f>
        <v>0</v>
      </c>
      <c r="TA13" s="105">
        <v>0</v>
      </c>
      <c r="TB13" s="106">
        <f>TC13*TB19</f>
        <v>0</v>
      </c>
      <c r="TC13" s="105">
        <v>0</v>
      </c>
      <c r="TD13" s="106">
        <f>TE13*TD19</f>
        <v>0</v>
      </c>
      <c r="TE13" s="105">
        <v>0</v>
      </c>
      <c r="TF13" s="106">
        <f>TG13*TF19</f>
        <v>0</v>
      </c>
      <c r="TG13" s="105">
        <v>0</v>
      </c>
      <c r="TH13" s="106">
        <f t="shared" si="23"/>
        <v>0</v>
      </c>
      <c r="TI13" s="105">
        <f>TH13/TH19</f>
        <v>0</v>
      </c>
      <c r="TJ13" s="106">
        <f>TK13*TJ19</f>
        <v>0</v>
      </c>
      <c r="TK13" s="105">
        <v>0</v>
      </c>
      <c r="TL13" s="106">
        <v>0</v>
      </c>
      <c r="TM13" s="105">
        <v>0</v>
      </c>
      <c r="TN13" s="106">
        <v>0</v>
      </c>
      <c r="TO13" s="105">
        <f>TN13/TN17</f>
        <v>0</v>
      </c>
      <c r="TP13" s="106">
        <f>TQ13*TP19</f>
        <v>0</v>
      </c>
      <c r="TQ13" s="105">
        <v>0</v>
      </c>
      <c r="TR13" s="106">
        <v>0</v>
      </c>
      <c r="TS13" s="107">
        <v>0</v>
      </c>
      <c r="TT13" s="106">
        <f>TU13*TT19</f>
        <v>0</v>
      </c>
      <c r="TU13" s="105">
        <v>0</v>
      </c>
      <c r="TV13" s="106">
        <f>TW13*TV19</f>
        <v>0</v>
      </c>
      <c r="TW13" s="105">
        <v>0</v>
      </c>
      <c r="TX13" s="106">
        <v>0</v>
      </c>
      <c r="TY13" s="105">
        <f>TX13/TX19</f>
        <v>0</v>
      </c>
      <c r="TZ13" s="106">
        <v>0</v>
      </c>
      <c r="UA13" s="105">
        <f>TZ13/TZ19</f>
        <v>0</v>
      </c>
      <c r="UB13" s="106">
        <f>UC13*UB19</f>
        <v>0</v>
      </c>
      <c r="UC13" s="105">
        <v>0</v>
      </c>
      <c r="UD13" s="106">
        <f t="shared" si="24"/>
        <v>0</v>
      </c>
      <c r="UE13" s="105">
        <f>UD13/UD19</f>
        <v>0</v>
      </c>
      <c r="UF13" s="106">
        <f>UG13*UF19</f>
        <v>0</v>
      </c>
      <c r="UG13" s="105">
        <v>0</v>
      </c>
      <c r="UH13" s="106">
        <v>0</v>
      </c>
      <c r="UI13" s="105">
        <v>0</v>
      </c>
      <c r="UJ13" s="106">
        <v>0</v>
      </c>
      <c r="UK13" s="105">
        <f>UJ13/UJ17</f>
        <v>0</v>
      </c>
      <c r="UL13" s="106">
        <f>UM13*UL19</f>
        <v>0</v>
      </c>
      <c r="UM13" s="105">
        <v>0</v>
      </c>
      <c r="UN13" s="106">
        <v>0</v>
      </c>
      <c r="UO13" s="107">
        <v>0</v>
      </c>
      <c r="UP13" s="106">
        <f>UQ13*UP19</f>
        <v>0</v>
      </c>
      <c r="UQ13" s="105">
        <v>0</v>
      </c>
      <c r="UR13" s="106">
        <f>US13*UR19</f>
        <v>0</v>
      </c>
      <c r="US13" s="105">
        <v>0</v>
      </c>
      <c r="UT13" s="106">
        <v>0</v>
      </c>
      <c r="UU13" s="105">
        <f>UT13/UT19</f>
        <v>0</v>
      </c>
      <c r="UV13" s="106">
        <f>UW13*UV19</f>
        <v>0</v>
      </c>
      <c r="UW13" s="105">
        <v>0</v>
      </c>
      <c r="UX13" s="106">
        <f>UY13*UX19</f>
        <v>0</v>
      </c>
      <c r="UY13" s="105">
        <v>0</v>
      </c>
      <c r="UZ13" s="106">
        <f t="shared" si="25"/>
        <v>0</v>
      </c>
      <c r="VA13" s="105">
        <f>UZ13/UZ19</f>
        <v>0</v>
      </c>
      <c r="VB13" s="106">
        <f>VC13*VB19</f>
        <v>0</v>
      </c>
      <c r="VC13" s="105">
        <v>0</v>
      </c>
      <c r="VD13" s="106">
        <v>0</v>
      </c>
      <c r="VE13" s="105">
        <v>0</v>
      </c>
      <c r="VF13" s="106">
        <v>0</v>
      </c>
      <c r="VG13" s="105">
        <f>VF13/VF17</f>
        <v>0</v>
      </c>
      <c r="VH13" s="106">
        <f>VI13*VH19</f>
        <v>0</v>
      </c>
      <c r="VI13" s="105">
        <v>0</v>
      </c>
      <c r="VJ13" s="106">
        <v>0</v>
      </c>
      <c r="VK13" s="107">
        <f>VJ13/VJ19</f>
        <v>0</v>
      </c>
      <c r="VL13" s="106">
        <f>VM13*VL19</f>
        <v>0</v>
      </c>
      <c r="VM13" s="105">
        <v>0</v>
      </c>
      <c r="VN13" s="106">
        <v>0</v>
      </c>
      <c r="VO13" s="105">
        <f>VN13/VN19</f>
        <v>0</v>
      </c>
      <c r="VP13" s="106">
        <v>0</v>
      </c>
      <c r="VQ13" s="105">
        <f>VP13/VP19</f>
        <v>0</v>
      </c>
      <c r="VR13" s="106">
        <v>0</v>
      </c>
      <c r="VS13" s="105">
        <f>VR13/VR19</f>
        <v>0</v>
      </c>
      <c r="VT13" s="106">
        <f>VU13*VT19</f>
        <v>0</v>
      </c>
      <c r="VU13" s="105">
        <v>0</v>
      </c>
      <c r="VV13" s="106">
        <f t="shared" si="26"/>
        <v>0</v>
      </c>
      <c r="VW13" s="105">
        <f>VV13/VV19</f>
        <v>0</v>
      </c>
      <c r="VX13" s="106">
        <f>VY13*VX19</f>
        <v>0</v>
      </c>
      <c r="VY13" s="105">
        <v>0</v>
      </c>
      <c r="VZ13" s="106">
        <v>0</v>
      </c>
      <c r="WA13" s="105">
        <v>0</v>
      </c>
      <c r="WB13" s="106">
        <v>0</v>
      </c>
      <c r="WC13" s="105">
        <f>WB13/WB17</f>
        <v>0</v>
      </c>
      <c r="WD13" s="106">
        <f>WE13*WD19</f>
        <v>0</v>
      </c>
      <c r="WE13" s="105">
        <v>0</v>
      </c>
      <c r="WF13" s="106">
        <v>0</v>
      </c>
      <c r="WG13" s="107">
        <f>WF13/WF19</f>
        <v>0</v>
      </c>
      <c r="WH13" s="106">
        <f>WI13*WH19</f>
        <v>0</v>
      </c>
      <c r="WI13" s="105">
        <v>0</v>
      </c>
      <c r="WJ13" s="106">
        <v>0</v>
      </c>
      <c r="WK13" s="105">
        <f>WJ13/WJ19</f>
        <v>0</v>
      </c>
      <c r="WL13" s="106">
        <v>0</v>
      </c>
      <c r="WM13" s="105">
        <f>WL13/WL19</f>
        <v>0</v>
      </c>
      <c r="WN13" s="106">
        <v>0</v>
      </c>
      <c r="WO13" s="105">
        <f>WN13/WN19</f>
        <v>0</v>
      </c>
      <c r="WP13" s="106">
        <f>WQ13*WP19</f>
        <v>0</v>
      </c>
      <c r="WQ13" s="105">
        <v>0</v>
      </c>
      <c r="WR13" s="106">
        <f t="shared" si="27"/>
        <v>0</v>
      </c>
      <c r="WS13" s="105">
        <f>WR13/WR19</f>
        <v>0</v>
      </c>
      <c r="WT13" s="106">
        <f>WU13*WT19</f>
        <v>0</v>
      </c>
      <c r="WU13" s="105">
        <v>0</v>
      </c>
      <c r="WV13" s="106">
        <v>0</v>
      </c>
      <c r="WW13" s="105">
        <v>0</v>
      </c>
      <c r="WX13" s="106">
        <v>0</v>
      </c>
      <c r="WY13" s="105">
        <f>WX13/WX17</f>
        <v>0</v>
      </c>
      <c r="WZ13" s="106">
        <f>XA13*WZ19</f>
        <v>0</v>
      </c>
      <c r="XA13" s="105">
        <v>0</v>
      </c>
      <c r="XB13" s="106">
        <v>0</v>
      </c>
      <c r="XC13" s="107">
        <f>XB13/XB19</f>
        <v>0</v>
      </c>
      <c r="XD13" s="106">
        <f>XE13*XD19</f>
        <v>0</v>
      </c>
      <c r="XE13" s="105">
        <v>0</v>
      </c>
      <c r="XF13" s="106">
        <v>0</v>
      </c>
      <c r="XG13" s="105">
        <f>XF13/XF19</f>
        <v>0</v>
      </c>
      <c r="XH13" s="106">
        <v>0</v>
      </c>
      <c r="XI13" s="105">
        <f>XH13/XH19</f>
        <v>0</v>
      </c>
      <c r="XJ13" s="106">
        <v>0</v>
      </c>
      <c r="XK13" s="105">
        <f>XJ13/XJ19</f>
        <v>0</v>
      </c>
      <c r="XL13" s="106">
        <f>XM13*XL19</f>
        <v>0</v>
      </c>
      <c r="XM13" s="105">
        <v>0</v>
      </c>
      <c r="XN13" s="106">
        <f t="shared" si="28"/>
        <v>0</v>
      </c>
      <c r="XO13" s="105">
        <f>XN13/XN19</f>
        <v>0</v>
      </c>
      <c r="XP13" s="106">
        <f>XQ13*XP19</f>
        <v>0</v>
      </c>
      <c r="XQ13" s="105">
        <v>0</v>
      </c>
      <c r="XR13" s="106">
        <v>0</v>
      </c>
      <c r="XS13" s="105">
        <v>0</v>
      </c>
      <c r="XT13" s="106">
        <v>0</v>
      </c>
      <c r="XU13" s="105">
        <f>XT13/XT17</f>
        <v>0</v>
      </c>
      <c r="XV13" s="106">
        <f>XW13*XV19</f>
        <v>0</v>
      </c>
      <c r="XW13" s="105">
        <v>0</v>
      </c>
      <c r="XX13" s="106">
        <v>0</v>
      </c>
      <c r="XY13" s="107">
        <f>XX13/XX19</f>
        <v>0</v>
      </c>
      <c r="XZ13" s="106">
        <f>YA13*XZ19</f>
        <v>0</v>
      </c>
      <c r="YA13" s="105">
        <v>0</v>
      </c>
      <c r="YB13" s="106">
        <v>0</v>
      </c>
      <c r="YC13" s="105">
        <f>YB13/YB19</f>
        <v>0</v>
      </c>
      <c r="YD13" s="106">
        <v>0</v>
      </c>
      <c r="YE13" s="105">
        <f>YD13/YD19</f>
        <v>0</v>
      </c>
      <c r="YF13" s="106">
        <v>0</v>
      </c>
      <c r="YG13" s="105">
        <f>YF13/YF19</f>
        <v>0</v>
      </c>
      <c r="YH13" s="106">
        <f>YI13*YH19</f>
        <v>0</v>
      </c>
      <c r="YI13" s="105">
        <v>0</v>
      </c>
      <c r="YJ13" s="106">
        <f t="shared" si="29"/>
        <v>0</v>
      </c>
      <c r="YK13" s="105">
        <f>YJ13/YJ19</f>
        <v>0</v>
      </c>
      <c r="YL13" s="106">
        <f>YM13*YL19</f>
        <v>0</v>
      </c>
      <c r="YM13" s="105">
        <v>0</v>
      </c>
      <c r="YN13" s="106">
        <v>0</v>
      </c>
      <c r="YO13" s="105">
        <v>0</v>
      </c>
      <c r="YP13" s="106">
        <v>0</v>
      </c>
      <c r="YQ13" s="105">
        <f>YP13/YP17</f>
        <v>0</v>
      </c>
      <c r="YR13" s="106">
        <f>YS13*YR19</f>
        <v>0</v>
      </c>
      <c r="YS13" s="105">
        <v>0</v>
      </c>
      <c r="YT13" s="106">
        <v>0</v>
      </c>
      <c r="YU13" s="107">
        <f>YT13/YT19</f>
        <v>0</v>
      </c>
      <c r="YV13" s="106">
        <f>YW13*YV19</f>
        <v>0</v>
      </c>
      <c r="YW13" s="105">
        <v>0</v>
      </c>
      <c r="YX13" s="106">
        <v>0</v>
      </c>
      <c r="YY13" s="105">
        <f>YX13/YX19</f>
        <v>0</v>
      </c>
      <c r="YZ13" s="106">
        <v>0</v>
      </c>
      <c r="ZA13" s="105">
        <f>YZ13/YZ19</f>
        <v>0</v>
      </c>
      <c r="ZB13" s="106">
        <v>0</v>
      </c>
      <c r="ZC13" s="105">
        <f>ZB13/ZB19</f>
        <v>0</v>
      </c>
      <c r="ZD13" s="106">
        <f>ZE13*ZD19</f>
        <v>0</v>
      </c>
      <c r="ZE13" s="105">
        <v>0</v>
      </c>
      <c r="ZF13" s="106">
        <f t="shared" si="30"/>
        <v>0</v>
      </c>
      <c r="ZG13" s="105">
        <f>ZF13/ZF19</f>
        <v>0</v>
      </c>
      <c r="ZH13" s="106">
        <f>ZI13*ZH19</f>
        <v>0</v>
      </c>
      <c r="ZI13" s="105">
        <v>0</v>
      </c>
      <c r="ZJ13" s="106">
        <v>0</v>
      </c>
      <c r="ZK13" s="105">
        <f>ZJ13/ZJ19</f>
        <v>0</v>
      </c>
      <c r="ZL13" s="106">
        <v>0</v>
      </c>
      <c r="ZM13" s="105">
        <f>ZL13/ZL17</f>
        <v>0</v>
      </c>
      <c r="ZN13" s="106">
        <v>0</v>
      </c>
      <c r="ZO13" s="105">
        <f>ZN13/ZN19</f>
        <v>0</v>
      </c>
      <c r="ZP13" s="106">
        <v>0</v>
      </c>
      <c r="ZQ13" s="107">
        <f>ZP13/ZP19</f>
        <v>0</v>
      </c>
      <c r="ZR13" s="106">
        <f>ZS13*ZR19</f>
        <v>0</v>
      </c>
      <c r="ZS13" s="105">
        <v>0</v>
      </c>
      <c r="ZT13" s="106">
        <v>0</v>
      </c>
      <c r="ZU13" s="105">
        <f>ZT13/ZT19</f>
        <v>0</v>
      </c>
      <c r="ZV13" s="106">
        <v>0</v>
      </c>
      <c r="ZW13" s="105">
        <f>ZV13/ZV19</f>
        <v>0</v>
      </c>
      <c r="ZX13" s="106">
        <v>0</v>
      </c>
      <c r="ZY13" s="105">
        <f>ZX13/ZX19</f>
        <v>0</v>
      </c>
      <c r="ZZ13" s="106">
        <f>AAA13*ZZ19</f>
        <v>0</v>
      </c>
      <c r="AAA13" s="105">
        <v>0</v>
      </c>
      <c r="AAB13" s="106">
        <f t="shared" si="31"/>
        <v>0</v>
      </c>
      <c r="AAC13" s="105">
        <f>AAB13/AAB19</f>
        <v>0</v>
      </c>
      <c r="AAD13" s="106">
        <f>AAE13*AAD19</f>
        <v>0</v>
      </c>
      <c r="AAE13" s="105">
        <v>0</v>
      </c>
      <c r="AAF13" s="106">
        <v>0</v>
      </c>
      <c r="AAG13" s="105" t="e">
        <f>AAF13/AAF19</f>
        <v>#DIV/0!</v>
      </c>
      <c r="AAH13" s="106">
        <v>0</v>
      </c>
      <c r="AAI13" s="105" t="e">
        <f>AAH13/AAH17</f>
        <v>#DIV/0!</v>
      </c>
      <c r="AAJ13" s="106">
        <v>0</v>
      </c>
      <c r="AAK13" s="105" t="e">
        <f>AAJ13/AAJ19</f>
        <v>#DIV/0!</v>
      </c>
      <c r="AAL13" s="106">
        <v>0</v>
      </c>
      <c r="AAM13" s="107">
        <f>AAL13/AAL19</f>
        <v>0</v>
      </c>
      <c r="AAN13" s="106">
        <f>AAO13*AAN19</f>
        <v>0</v>
      </c>
      <c r="AAO13" s="105">
        <v>0</v>
      </c>
      <c r="AAP13" s="106">
        <v>0</v>
      </c>
      <c r="AAQ13" s="105">
        <f>AAP13/AAP19</f>
        <v>0</v>
      </c>
      <c r="AAR13" s="106">
        <v>0</v>
      </c>
      <c r="AAS13" s="105">
        <f>AAR13/AAR19</f>
        <v>0</v>
      </c>
      <c r="AAT13" s="106">
        <v>0</v>
      </c>
      <c r="AAU13" s="105">
        <f>AAT13/AAT19</f>
        <v>0</v>
      </c>
      <c r="AAV13" s="106">
        <f>AAW13*AAV19</f>
        <v>0</v>
      </c>
      <c r="AAW13" s="105">
        <v>0</v>
      </c>
      <c r="AAX13" s="106">
        <f t="shared" si="32"/>
        <v>0</v>
      </c>
      <c r="AAY13" s="105">
        <f>AAX13/AAX19</f>
        <v>0</v>
      </c>
      <c r="AAZ13" s="106">
        <f>ABA13*AAZ19</f>
        <v>0</v>
      </c>
      <c r="ABA13" s="105">
        <v>0</v>
      </c>
      <c r="ABB13" s="106">
        <v>0</v>
      </c>
      <c r="ABC13" s="105" t="e">
        <f>ABB13/ABB19</f>
        <v>#DIV/0!</v>
      </c>
      <c r="ABD13" s="106">
        <v>0</v>
      </c>
      <c r="ABE13" s="105" t="e">
        <f>ABD13/ABD17</f>
        <v>#DIV/0!</v>
      </c>
      <c r="ABF13" s="106">
        <v>0</v>
      </c>
      <c r="ABG13" s="105" t="e">
        <f>ABF13/ABF19</f>
        <v>#DIV/0!</v>
      </c>
      <c r="ABH13" s="106">
        <v>0</v>
      </c>
      <c r="ABI13" s="107">
        <f>ABH13/ABH19</f>
        <v>0</v>
      </c>
      <c r="ABJ13" s="106">
        <f>ABK13*ABJ19</f>
        <v>0</v>
      </c>
      <c r="ABK13" s="105">
        <v>0</v>
      </c>
      <c r="ABL13" s="106">
        <v>0</v>
      </c>
      <c r="ABM13" s="105">
        <f>ABL13/ABL19</f>
        <v>0</v>
      </c>
      <c r="ABN13" s="106">
        <v>0</v>
      </c>
      <c r="ABO13" s="105">
        <f>ABN13/ABN19</f>
        <v>0</v>
      </c>
      <c r="ABP13" s="106">
        <v>0</v>
      </c>
      <c r="ABQ13" s="105" t="e">
        <f>ABP13/ABP19</f>
        <v>#DIV/0!</v>
      </c>
      <c r="ABR13" s="106">
        <f>ABS13*ABR19</f>
        <v>0</v>
      </c>
      <c r="ABS13" s="105">
        <v>0</v>
      </c>
      <c r="ABT13" s="106">
        <f t="shared" si="33"/>
        <v>0</v>
      </c>
      <c r="ABU13" s="105">
        <f>ABT13/ABT19</f>
        <v>0</v>
      </c>
      <c r="ABV13" s="106">
        <f>ABW13*ABV19</f>
        <v>0</v>
      </c>
      <c r="ABW13" s="105">
        <v>0</v>
      </c>
      <c r="ABX13" s="106">
        <v>0</v>
      </c>
      <c r="ABY13" s="105" t="e">
        <f>ABX13/ABX19</f>
        <v>#DIV/0!</v>
      </c>
      <c r="ABZ13" s="106">
        <v>0</v>
      </c>
      <c r="ACA13" s="105" t="e">
        <f>ABZ13/ABZ17</f>
        <v>#DIV/0!</v>
      </c>
      <c r="ACB13" s="106">
        <v>0</v>
      </c>
      <c r="ACC13" s="105">
        <f>ACB13/ACB19</f>
        <v>0</v>
      </c>
      <c r="ACD13" s="106">
        <v>0</v>
      </c>
      <c r="ACE13" s="107">
        <f>ACD13/ACD19</f>
        <v>0</v>
      </c>
      <c r="ACF13" s="106">
        <f>ACG13*ACF19</f>
        <v>0</v>
      </c>
      <c r="ACG13" s="105">
        <v>0</v>
      </c>
      <c r="ACH13" s="106">
        <v>0</v>
      </c>
      <c r="ACI13" s="105">
        <f>ACH13/ACH19</f>
        <v>0</v>
      </c>
      <c r="ACJ13" s="106">
        <v>0</v>
      </c>
      <c r="ACK13" s="105">
        <f>ACJ13/ACJ19</f>
        <v>0</v>
      </c>
      <c r="ACL13" s="106">
        <v>0</v>
      </c>
      <c r="ACM13" s="105">
        <f>ACL13/ACL19</f>
        <v>0</v>
      </c>
      <c r="ACN13" s="106">
        <f>ACO13*ACN19</f>
        <v>0</v>
      </c>
      <c r="ACO13" s="105">
        <v>0</v>
      </c>
      <c r="ACP13" s="106">
        <f t="shared" si="34"/>
        <v>0</v>
      </c>
      <c r="ACQ13" s="105">
        <f>ACP13/ACP19</f>
        <v>0</v>
      </c>
      <c r="ACR13" s="106">
        <f>ACS13*ACR19</f>
        <v>0</v>
      </c>
      <c r="ACS13" s="105">
        <v>0</v>
      </c>
      <c r="ACT13" s="106">
        <v>0</v>
      </c>
      <c r="ACU13" s="105" t="e">
        <f>ACT13/ACT19</f>
        <v>#DIV/0!</v>
      </c>
      <c r="ACV13" s="106">
        <v>0</v>
      </c>
      <c r="ACW13" s="105" t="e">
        <f>ACV13/ACV17</f>
        <v>#DIV/0!</v>
      </c>
      <c r="ACX13" s="106">
        <v>0</v>
      </c>
      <c r="ACY13" s="105">
        <f>ACX13/ACX19</f>
        <v>0</v>
      </c>
      <c r="ACZ13" s="106">
        <v>0</v>
      </c>
      <c r="ADA13" s="107">
        <f>ACZ13/ACZ19</f>
        <v>0</v>
      </c>
      <c r="ADB13" s="106">
        <f>ADC13*ADB19</f>
        <v>0</v>
      </c>
      <c r="ADC13" s="105">
        <v>0</v>
      </c>
      <c r="ADD13" s="106">
        <v>0</v>
      </c>
      <c r="ADE13" s="105" t="e">
        <f>ADD13/ADD19</f>
        <v>#DIV/0!</v>
      </c>
      <c r="ADF13" s="106">
        <v>0</v>
      </c>
      <c r="ADG13" s="105">
        <f>ADF13/ADF19</f>
        <v>0</v>
      </c>
      <c r="ADH13" s="106">
        <v>0</v>
      </c>
      <c r="ADI13" s="105" t="e">
        <f>ADH13/ADH19</f>
        <v>#DIV/0!</v>
      </c>
      <c r="ADJ13" s="106">
        <f>ADK13*ADJ19</f>
        <v>0</v>
      </c>
      <c r="ADK13" s="105">
        <v>0</v>
      </c>
      <c r="ADL13" s="106">
        <f t="shared" si="35"/>
        <v>0</v>
      </c>
      <c r="ADM13" s="105">
        <f>ADL13/ADL19</f>
        <v>0</v>
      </c>
      <c r="ADN13" s="106">
        <f>ADO13*ADN19</f>
        <v>0</v>
      </c>
      <c r="ADO13" s="105">
        <v>0</v>
      </c>
      <c r="ADP13" s="106">
        <v>0</v>
      </c>
      <c r="ADQ13" s="105" t="e">
        <f>ADP13/ADP19</f>
        <v>#DIV/0!</v>
      </c>
      <c r="ADR13" s="106">
        <v>0</v>
      </c>
      <c r="ADS13" s="105" t="e">
        <f>ADR13/ADR17</f>
        <v>#DIV/0!</v>
      </c>
      <c r="ADT13" s="106">
        <v>0</v>
      </c>
      <c r="ADU13" s="105">
        <f>ADT13/ADT19</f>
        <v>0</v>
      </c>
      <c r="ADV13" s="106">
        <v>0</v>
      </c>
      <c r="ADW13" s="107">
        <f>ADV13/ADV19</f>
        <v>0</v>
      </c>
      <c r="ADX13" s="106">
        <f>ADY13*ADX19</f>
        <v>0</v>
      </c>
      <c r="ADY13" s="105">
        <v>0</v>
      </c>
      <c r="ADZ13" s="106">
        <v>0</v>
      </c>
      <c r="AEA13" s="105" t="e">
        <f>ADZ13/ADZ19</f>
        <v>#DIV/0!</v>
      </c>
      <c r="AEB13" s="106">
        <v>0</v>
      </c>
      <c r="AEC13" s="105">
        <f>AEB13/AEB19</f>
        <v>0</v>
      </c>
      <c r="AED13" s="106">
        <v>0</v>
      </c>
      <c r="AEE13" s="105">
        <f>AED13/AED19</f>
        <v>0</v>
      </c>
      <c r="AEF13" s="106">
        <f>AEG13*AEF19</f>
        <v>0</v>
      </c>
      <c r="AEG13" s="105">
        <v>0</v>
      </c>
      <c r="AEH13" s="106">
        <f t="shared" si="36"/>
        <v>0</v>
      </c>
      <c r="AEI13" s="105">
        <f>AEH13/AEH19</f>
        <v>0</v>
      </c>
      <c r="AEJ13" s="106">
        <f>AEK13*AEJ19</f>
        <v>0</v>
      </c>
      <c r="AEK13" s="105">
        <v>0</v>
      </c>
      <c r="AEL13" s="106">
        <v>0</v>
      </c>
      <c r="AEM13" s="105">
        <f>AEL13/AEL19</f>
        <v>0</v>
      </c>
      <c r="AEN13" s="106">
        <v>0</v>
      </c>
      <c r="AEO13" s="105" t="e">
        <f>AEN13/AEN17</f>
        <v>#DIV/0!</v>
      </c>
      <c r="AEP13" s="106">
        <v>0</v>
      </c>
      <c r="AEQ13" s="105" t="e">
        <f>AEP13/AEP19</f>
        <v>#DIV/0!</v>
      </c>
      <c r="AER13" s="106">
        <v>0</v>
      </c>
      <c r="AES13" s="107" t="e">
        <f>AER13/AER19</f>
        <v>#DIV/0!</v>
      </c>
      <c r="AET13" s="106">
        <f>AEU13*AET19</f>
        <v>0</v>
      </c>
      <c r="AEU13" s="105">
        <v>0</v>
      </c>
      <c r="AEV13" s="106">
        <v>0</v>
      </c>
      <c r="AEW13" s="105">
        <f>AEV13/AEV19</f>
        <v>0</v>
      </c>
      <c r="AEX13" s="106">
        <v>0</v>
      </c>
      <c r="AEY13" s="105">
        <f>AEX13/AEX19</f>
        <v>0</v>
      </c>
      <c r="AEZ13" s="106">
        <v>0</v>
      </c>
      <c r="AFA13" s="105">
        <f>AEZ13/AEZ19</f>
        <v>0</v>
      </c>
      <c r="AFB13" s="106">
        <f>AFC13*AFB19</f>
        <v>0</v>
      </c>
      <c r="AFC13" s="105">
        <v>0</v>
      </c>
      <c r="AFD13" s="106">
        <f t="shared" si="37"/>
        <v>0</v>
      </c>
      <c r="AFE13" s="105">
        <f>AFD13/AFD19</f>
        <v>0</v>
      </c>
      <c r="AFF13" s="106">
        <f>AFG13*AFF19</f>
        <v>0</v>
      </c>
      <c r="AFG13" s="105">
        <v>0</v>
      </c>
      <c r="AFH13" s="106">
        <v>0</v>
      </c>
      <c r="AFI13" s="105" t="e">
        <f>AFH13/AFH19</f>
        <v>#DIV/0!</v>
      </c>
      <c r="AFJ13" s="106">
        <v>0</v>
      </c>
      <c r="AFK13" s="105" t="e">
        <f>AFJ13/AFJ17</f>
        <v>#DIV/0!</v>
      </c>
      <c r="AFL13" s="106">
        <v>0</v>
      </c>
      <c r="AFM13" s="105" t="e">
        <f>AFL13/AFL19</f>
        <v>#DIV/0!</v>
      </c>
      <c r="AFN13" s="106">
        <v>0</v>
      </c>
      <c r="AFO13" s="107" t="e">
        <f>AFN13/AFN19</f>
        <v>#DIV/0!</v>
      </c>
      <c r="AFP13" s="106">
        <f>AFQ13*AFP19</f>
        <v>0</v>
      </c>
      <c r="AFQ13" s="105">
        <v>0</v>
      </c>
      <c r="AFR13" s="106">
        <v>0</v>
      </c>
      <c r="AFS13" s="105" t="e">
        <f>AFR13/AFR19</f>
        <v>#DIV/0!</v>
      </c>
      <c r="AFT13" s="106">
        <v>0</v>
      </c>
      <c r="AFU13" s="105">
        <f>AFT13/AFT19</f>
        <v>0</v>
      </c>
      <c r="AFV13" s="106">
        <v>0</v>
      </c>
      <c r="AFW13" s="105" t="e">
        <f>AFV13/AFV19</f>
        <v>#DIV/0!</v>
      </c>
      <c r="AFX13" s="106">
        <f>AFY13*AFX19</f>
        <v>0</v>
      </c>
      <c r="AFY13" s="105">
        <v>0</v>
      </c>
      <c r="AFZ13" s="106">
        <f t="shared" si="38"/>
        <v>0</v>
      </c>
      <c r="AGA13" s="105">
        <f>AFZ13/AFZ19</f>
        <v>0</v>
      </c>
    </row>
    <row r="14" spans="1:859">
      <c r="A14" t="s">
        <v>206</v>
      </c>
      <c r="B14" s="105">
        <v>98</v>
      </c>
      <c r="C14" s="105">
        <f>B14/B19</f>
        <v>0.14348462664714495</v>
      </c>
      <c r="D14" s="105">
        <v>87</v>
      </c>
      <c r="E14" s="105">
        <f>D14/D19</f>
        <v>0.26047904191616766</v>
      </c>
      <c r="F14" s="105">
        <v>609</v>
      </c>
      <c r="G14" s="105">
        <f>F14/F19</f>
        <v>8.5883514313919052E-2</v>
      </c>
      <c r="H14" s="105">
        <v>17</v>
      </c>
      <c r="I14" s="105">
        <f>H14/H19</f>
        <v>1</v>
      </c>
      <c r="J14" s="105">
        <v>502</v>
      </c>
      <c r="K14" s="105">
        <f>J14/J19</f>
        <v>0.26462836056931999</v>
      </c>
      <c r="L14" s="105"/>
      <c r="M14" s="105">
        <f>L14/L19</f>
        <v>0</v>
      </c>
      <c r="N14" s="105"/>
      <c r="O14" s="105">
        <f>N14/N19</f>
        <v>0</v>
      </c>
      <c r="P14" s="105">
        <v>117</v>
      </c>
      <c r="Q14" s="105">
        <f>P14/P19</f>
        <v>8.9108910891089105E-2</v>
      </c>
      <c r="R14" s="105">
        <v>485</v>
      </c>
      <c r="S14" s="105">
        <f>R14/R19</f>
        <v>0.1236613972463029</v>
      </c>
      <c r="T14" s="105">
        <v>251</v>
      </c>
      <c r="U14" s="105">
        <f>T14/T19</f>
        <v>0.47091932457786118</v>
      </c>
      <c r="V14" s="105">
        <f t="shared" si="0"/>
        <v>2166</v>
      </c>
      <c r="W14" s="105">
        <f>V14/V19</f>
        <v>0.10670476378146707</v>
      </c>
      <c r="X14" s="105">
        <v>1</v>
      </c>
      <c r="Y14" s="105">
        <f>X14/X19</f>
        <v>2.1645021645021645E-3</v>
      </c>
      <c r="Z14" s="105">
        <v>2</v>
      </c>
      <c r="AA14" s="105">
        <f>Z14/Z19</f>
        <v>4.7393364928909956E-3</v>
      </c>
      <c r="AB14" s="105">
        <v>12</v>
      </c>
      <c r="AC14" s="105">
        <f>AB14/AB19</f>
        <v>4.8231511254019296E-3</v>
      </c>
      <c r="AD14" s="105">
        <v>57</v>
      </c>
      <c r="AE14" s="105">
        <f>AD14/AD19</f>
        <v>0.98275862068965514</v>
      </c>
      <c r="AF14" s="105">
        <v>36</v>
      </c>
      <c r="AG14" s="105">
        <f>AF14/AF19</f>
        <v>1.5025041736227046E-2</v>
      </c>
      <c r="AH14" s="105"/>
      <c r="AI14" s="105">
        <f>AH14/AH19</f>
        <v>0</v>
      </c>
      <c r="AJ14" s="105"/>
      <c r="AK14" s="105">
        <f>AJ14/AJ19</f>
        <v>0</v>
      </c>
      <c r="AL14" s="105">
        <v>1</v>
      </c>
      <c r="AM14" s="105">
        <f>AL14/AL19</f>
        <v>9.7751710654936461E-4</v>
      </c>
      <c r="AN14" s="105">
        <v>57</v>
      </c>
      <c r="AO14" s="105">
        <f>AN14/AN19</f>
        <v>1.5908456600614011E-2</v>
      </c>
      <c r="AP14" s="105">
        <v>171</v>
      </c>
      <c r="AQ14" s="105">
        <f>AP14/AP19</f>
        <v>0.2642967542503864</v>
      </c>
      <c r="AR14" s="105">
        <f t="shared" si="1"/>
        <v>337</v>
      </c>
      <c r="AS14" s="105">
        <f>AR14/AR19</f>
        <v>2.7037869062901156E-2</v>
      </c>
      <c r="AT14" s="105"/>
      <c r="AU14" s="105">
        <f>AT14/AT19</f>
        <v>0</v>
      </c>
      <c r="AV14" s="105"/>
      <c r="AW14" s="105">
        <f>AV14/AV19</f>
        <v>0</v>
      </c>
      <c r="AX14" s="105">
        <v>2</v>
      </c>
      <c r="AY14" s="105">
        <f>AX14/AX19</f>
        <v>1.1068068622025456E-3</v>
      </c>
      <c r="AZ14" s="105">
        <v>38</v>
      </c>
      <c r="BA14" s="105">
        <f>AZ14/AZ19</f>
        <v>0.14074074074074075</v>
      </c>
      <c r="BB14" s="105">
        <v>14</v>
      </c>
      <c r="BC14" s="105">
        <f>BB14/BB19</f>
        <v>2.6717557251908397E-3</v>
      </c>
      <c r="BD14" s="105"/>
      <c r="BE14" s="105">
        <f>BD14/BD19</f>
        <v>0</v>
      </c>
      <c r="BF14" s="105"/>
      <c r="BG14" s="105">
        <f>BF14/BF19</f>
        <v>0</v>
      </c>
      <c r="BH14" s="105"/>
      <c r="BI14" s="105">
        <f>BH14/BH19</f>
        <v>0</v>
      </c>
      <c r="BJ14" s="105">
        <v>2</v>
      </c>
      <c r="BK14" s="105">
        <f>BJ14/BJ19</f>
        <v>7.0646414694454254E-4</v>
      </c>
      <c r="BL14" s="105">
        <v>26</v>
      </c>
      <c r="BM14" s="105">
        <f>BL14/BL19</f>
        <v>2.4436090225563908E-2</v>
      </c>
      <c r="BN14" s="105">
        <f t="shared" si="2"/>
        <v>82</v>
      </c>
      <c r="BO14" s="105">
        <f>BN14/BN19</f>
        <v>6.115295696919979E-3</v>
      </c>
      <c r="BP14" s="105"/>
      <c r="BQ14" s="105">
        <f>BP14/BP19</f>
        <v>0</v>
      </c>
      <c r="BR14" s="105"/>
      <c r="BS14" s="105">
        <f>BR14/BR19</f>
        <v>0</v>
      </c>
      <c r="BT14" s="105">
        <v>3</v>
      </c>
      <c r="BU14" s="105">
        <f>BT14/BT19</f>
        <v>4.9423393739703456E-3</v>
      </c>
      <c r="BV14" s="105"/>
      <c r="BW14" s="105">
        <f>BV14/BV19</f>
        <v>0</v>
      </c>
      <c r="BX14" s="105">
        <v>2</v>
      </c>
      <c r="BY14" s="105">
        <f>BX14/BX19</f>
        <v>7.6016723679209425E-4</v>
      </c>
      <c r="BZ14" s="105"/>
      <c r="CA14" s="105" t="e">
        <f>BZ14/BZ19</f>
        <v>#DIV/0!</v>
      </c>
      <c r="CB14" s="105">
        <v>4</v>
      </c>
      <c r="CC14" s="105">
        <f>CB14/CB19</f>
        <v>3.2000000000000001E-2</v>
      </c>
      <c r="CD14" s="105">
        <v>1</v>
      </c>
      <c r="CE14" s="105">
        <f>CD14/CD19</f>
        <v>8.8261253309797002E-4</v>
      </c>
      <c r="CF14" s="105"/>
      <c r="CG14" s="105">
        <f>CF14/CF19</f>
        <v>0</v>
      </c>
      <c r="CH14" s="105">
        <v>27</v>
      </c>
      <c r="CI14" s="105">
        <f>CH14/CH19</f>
        <v>5.0561797752808987E-2</v>
      </c>
      <c r="CJ14" s="105">
        <f t="shared" si="3"/>
        <v>37</v>
      </c>
      <c r="CK14" s="105">
        <f>CJ14/CJ19</f>
        <v>5.1647124511446122E-3</v>
      </c>
      <c r="CL14" s="105"/>
      <c r="CM14" s="105">
        <f>CL14/CL19</f>
        <v>0</v>
      </c>
      <c r="CN14" s="105">
        <v>1</v>
      </c>
      <c r="CO14" s="105">
        <f>CN14/CN19</f>
        <v>2.564102564102564E-2</v>
      </c>
      <c r="CP14" s="105"/>
      <c r="CQ14" s="105">
        <f>CP14/CP19</f>
        <v>0</v>
      </c>
      <c r="CR14" s="105"/>
      <c r="CS14" s="105">
        <f>CR14/CR19</f>
        <v>0</v>
      </c>
      <c r="CT14" s="105">
        <v>3</v>
      </c>
      <c r="CU14" s="105">
        <f>CT14/CT19</f>
        <v>1.9505851755526658E-3</v>
      </c>
      <c r="CV14" s="105"/>
      <c r="CW14" s="105" t="e">
        <f>CV14/CV19</f>
        <v>#DIV/0!</v>
      </c>
      <c r="CX14" s="105">
        <v>2</v>
      </c>
      <c r="CY14" s="105">
        <f>CX14/CX19</f>
        <v>1.0362694300518135E-2</v>
      </c>
      <c r="CZ14" s="105"/>
      <c r="DA14" s="105">
        <f>CZ14/CZ19</f>
        <v>0</v>
      </c>
      <c r="DB14" s="105"/>
      <c r="DC14" s="105">
        <f>DB14/DB19</f>
        <v>0</v>
      </c>
      <c r="DD14" s="105">
        <v>11</v>
      </c>
      <c r="DE14" s="105">
        <f>DD14/DD19</f>
        <v>5.0925925925925923E-2</v>
      </c>
      <c r="DF14" s="105">
        <f t="shared" si="4"/>
        <v>17</v>
      </c>
      <c r="DG14" s="105">
        <f>DF14/DF19</f>
        <v>2.7691806483140578E-3</v>
      </c>
      <c r="DH14" s="105"/>
      <c r="DI14" s="105">
        <f>DH14/DH19</f>
        <v>0</v>
      </c>
      <c r="DJ14" s="105"/>
      <c r="DK14" s="105">
        <f>DJ14/DJ19</f>
        <v>0</v>
      </c>
      <c r="DL14" s="105">
        <v>4</v>
      </c>
      <c r="DM14" s="105">
        <f>DL14/DL19</f>
        <v>9.6828854998789635E-4</v>
      </c>
      <c r="DN14" s="105"/>
      <c r="DO14" s="105">
        <f>DN14/DN19</f>
        <v>0</v>
      </c>
      <c r="DP14" s="105">
        <v>1</v>
      </c>
      <c r="DQ14" s="105">
        <f>DP14/DP19</f>
        <v>4.7824007651841227E-4</v>
      </c>
      <c r="DR14" s="105"/>
      <c r="DS14" s="105" t="e">
        <f>DR14/DR19</f>
        <v>#DIV/0!</v>
      </c>
      <c r="DT14" s="105">
        <v>1</v>
      </c>
      <c r="DU14" s="105">
        <f>DT14/DT19</f>
        <v>1.838235294117647E-3</v>
      </c>
      <c r="DV14" s="105"/>
      <c r="DW14" s="105">
        <f>DV14/DV19</f>
        <v>0</v>
      </c>
      <c r="DX14" s="105"/>
      <c r="DY14" s="105">
        <f>DX14/DX19</f>
        <v>0</v>
      </c>
      <c r="DZ14" s="105">
        <v>17</v>
      </c>
      <c r="EA14" s="105">
        <f>DZ14/DZ19</f>
        <v>8.4158415841584164E-2</v>
      </c>
      <c r="EB14" s="105">
        <f t="shared" si="5"/>
        <v>23</v>
      </c>
      <c r="EC14" s="105">
        <f>EB14/EB19</f>
        <v>2.0548557133922988E-3</v>
      </c>
      <c r="ED14" s="105"/>
      <c r="EE14" s="105">
        <f>ED14/ED19</f>
        <v>0</v>
      </c>
      <c r="EF14" s="105"/>
      <c r="EG14" s="105">
        <f>EF14/EF19</f>
        <v>0</v>
      </c>
      <c r="EH14" s="105">
        <v>2</v>
      </c>
      <c r="EI14" s="105">
        <f>EH14/EH19</f>
        <v>4.8426150121065375E-4</v>
      </c>
      <c r="EJ14" s="105"/>
      <c r="EK14" s="105">
        <f>EJ14/EJ19</f>
        <v>0</v>
      </c>
      <c r="EL14" s="105">
        <v>1</v>
      </c>
      <c r="EM14" s="105">
        <f>EL14/EL19</f>
        <v>3.2082130253448829E-4</v>
      </c>
      <c r="EN14" s="105"/>
      <c r="EO14" s="105">
        <f>EN14/EN19</f>
        <v>0</v>
      </c>
      <c r="EP14" s="105"/>
      <c r="EQ14" s="105">
        <f>EP14/EP19</f>
        <v>0</v>
      </c>
      <c r="ER14" s="105"/>
      <c r="ES14" s="105">
        <f>ER14/ER19</f>
        <v>0</v>
      </c>
      <c r="ET14" s="105"/>
      <c r="EU14" s="105">
        <f>ET14/ET19</f>
        <v>0</v>
      </c>
      <c r="EV14" s="105"/>
      <c r="EW14" s="105">
        <f>EV14/EV19</f>
        <v>0</v>
      </c>
      <c r="EX14" s="105">
        <f t="shared" si="6"/>
        <v>3</v>
      </c>
      <c r="EY14" s="105">
        <f>EX14/EX19</f>
        <v>2.331908278274388E-4</v>
      </c>
      <c r="EZ14" s="105"/>
      <c r="FA14" s="105">
        <f>EZ14/EZ19</f>
        <v>0</v>
      </c>
      <c r="FB14" s="105"/>
      <c r="FC14" s="105">
        <f>FB14/FB19</f>
        <v>0</v>
      </c>
      <c r="FD14" s="105">
        <v>1</v>
      </c>
      <c r="FE14" s="105">
        <f>FD14/FD19</f>
        <v>2.8161081385525203E-4</v>
      </c>
      <c r="FF14" s="105"/>
      <c r="FG14" s="105">
        <f>FF14/FF19</f>
        <v>0</v>
      </c>
      <c r="FH14" s="105"/>
      <c r="FI14" s="105">
        <f>FH14/FH19</f>
        <v>0</v>
      </c>
      <c r="FJ14" s="105"/>
      <c r="FK14" s="105" t="e">
        <f>FJ14/FJ19</f>
        <v>#DIV/0!</v>
      </c>
      <c r="FL14" s="105"/>
      <c r="FM14" s="105">
        <f>FL14/FL19</f>
        <v>0</v>
      </c>
      <c r="FN14" s="105"/>
      <c r="FO14" s="105">
        <f>FN14/FN19</f>
        <v>0</v>
      </c>
      <c r="FP14" s="105"/>
      <c r="FQ14" s="105">
        <f>FP14/FP19</f>
        <v>0</v>
      </c>
      <c r="FR14" s="105"/>
      <c r="FS14" s="105">
        <f>FR14/FR19</f>
        <v>0</v>
      </c>
      <c r="FT14" s="105">
        <f t="shared" si="7"/>
        <v>1</v>
      </c>
      <c r="FU14" s="105">
        <f>FT14/FT19</f>
        <v>8.3395880243515973E-5</v>
      </c>
      <c r="FV14" s="105"/>
      <c r="FW14" s="105">
        <f>FV14/FV19</f>
        <v>0</v>
      </c>
      <c r="FX14" s="105"/>
      <c r="FY14" s="105">
        <f>FX14/FX19</f>
        <v>0</v>
      </c>
      <c r="FZ14" s="105"/>
      <c r="GA14" s="105">
        <f>FZ14/FZ19</f>
        <v>0</v>
      </c>
      <c r="GB14" s="105"/>
      <c r="GC14" s="105">
        <f>GB14/GB19</f>
        <v>0</v>
      </c>
      <c r="GD14" s="105"/>
      <c r="GE14" s="105">
        <f>GD14/GD19</f>
        <v>0</v>
      </c>
      <c r="GF14" s="105"/>
      <c r="GG14" s="105">
        <f>GF14/GF19</f>
        <v>0</v>
      </c>
      <c r="GH14" s="105"/>
      <c r="GI14" s="105">
        <f>GH14/GH19</f>
        <v>0</v>
      </c>
      <c r="GJ14" s="105"/>
      <c r="GK14" s="105">
        <f>GJ14/GJ19</f>
        <v>0</v>
      </c>
      <c r="GL14" s="105"/>
      <c r="GM14" s="105">
        <f>GL14/GL19</f>
        <v>0</v>
      </c>
      <c r="GN14" s="105"/>
      <c r="GO14" s="105">
        <f>GN14/GN19</f>
        <v>0</v>
      </c>
      <c r="GP14" s="105">
        <f t="shared" si="8"/>
        <v>0</v>
      </c>
      <c r="GQ14" s="105">
        <f>GP14/GP19</f>
        <v>0</v>
      </c>
      <c r="GR14" s="105"/>
      <c r="GS14" s="105">
        <f>GR14/GR19</f>
        <v>0</v>
      </c>
      <c r="GT14" s="105"/>
      <c r="GU14" s="105">
        <f>GT14/GT19</f>
        <v>0</v>
      </c>
      <c r="GV14" s="105"/>
      <c r="GW14" s="105">
        <f>GV14/GV19</f>
        <v>0</v>
      </c>
      <c r="GX14" s="105"/>
      <c r="GY14" s="105">
        <f>GX14/GX19</f>
        <v>0</v>
      </c>
      <c r="GZ14" s="105">
        <v>1</v>
      </c>
      <c r="HA14" s="105">
        <f>GZ14/GZ19</f>
        <v>7.8186082877247849E-4</v>
      </c>
      <c r="HB14" s="105"/>
      <c r="HC14" s="105">
        <f>HB14/HB19</f>
        <v>0</v>
      </c>
      <c r="HD14" s="105">
        <v>1</v>
      </c>
      <c r="HE14" s="105">
        <f>HD14/HD19</f>
        <v>9.8328416912487715E-4</v>
      </c>
      <c r="HF14" s="105"/>
      <c r="HG14" s="105">
        <f>HF14/HF19</f>
        <v>0</v>
      </c>
      <c r="HH14" s="105"/>
      <c r="HI14" s="105">
        <f>HH14/HH19</f>
        <v>0</v>
      </c>
      <c r="HJ14" s="105"/>
      <c r="HK14" s="105">
        <f>HJ14/HJ19</f>
        <v>0</v>
      </c>
      <c r="HL14" s="105">
        <f t="shared" si="9"/>
        <v>2</v>
      </c>
      <c r="HM14" s="105">
        <f>HL14/HL19</f>
        <v>2.3014959723820482E-4</v>
      </c>
      <c r="HN14" s="105"/>
      <c r="HO14" s="105">
        <f>HN14/HN19</f>
        <v>0</v>
      </c>
      <c r="HP14" s="105"/>
      <c r="HQ14" s="105">
        <f>HP14/HP19</f>
        <v>0</v>
      </c>
      <c r="HR14" s="105">
        <v>1</v>
      </c>
      <c r="HS14" s="105">
        <f>HR14/HR19</f>
        <v>2.4783147459727387E-4</v>
      </c>
      <c r="HT14" s="105"/>
      <c r="HU14" s="105">
        <f>HT14/HT19</f>
        <v>0</v>
      </c>
      <c r="HV14" s="105"/>
      <c r="HW14" s="105">
        <f>HV14/HV19</f>
        <v>0</v>
      </c>
      <c r="HX14" s="105"/>
      <c r="HY14" s="105" t="e">
        <f>HX14/HX19</f>
        <v>#DIV/0!</v>
      </c>
      <c r="HZ14" s="105"/>
      <c r="IA14" s="105">
        <f>HZ14/HZ19</f>
        <v>0</v>
      </c>
      <c r="IB14" s="105"/>
      <c r="IC14" s="105">
        <f>IB14/IB19</f>
        <v>0</v>
      </c>
      <c r="ID14" s="105"/>
      <c r="IE14" s="105">
        <f>ID14/ID19</f>
        <v>0</v>
      </c>
      <c r="IF14" s="105"/>
      <c r="IG14" s="105">
        <f>IF14/IF19</f>
        <v>0</v>
      </c>
      <c r="IH14" s="105">
        <f t="shared" si="10"/>
        <v>1</v>
      </c>
      <c r="II14" s="105">
        <f>IH14/IH19</f>
        <v>8.4631008801624912E-5</v>
      </c>
      <c r="IJ14" s="105"/>
      <c r="IK14" s="105">
        <f>IJ14/IJ19</f>
        <v>0</v>
      </c>
      <c r="IL14" s="105"/>
      <c r="IM14" s="105">
        <f>IL14/IL19</f>
        <v>0</v>
      </c>
      <c r="IN14" s="105"/>
      <c r="IO14" s="105">
        <f>IN14/IN19</f>
        <v>0</v>
      </c>
      <c r="IP14" s="105"/>
      <c r="IQ14" s="105">
        <f>IP14/IP19</f>
        <v>0</v>
      </c>
      <c r="IR14" s="105"/>
      <c r="IS14" s="105">
        <f>IR14/IR19</f>
        <v>0</v>
      </c>
      <c r="IT14" s="105"/>
      <c r="IU14" s="105">
        <f>IT14/IT19</f>
        <v>0</v>
      </c>
      <c r="IV14" s="105"/>
      <c r="IW14" s="105">
        <f>IV14/IV19</f>
        <v>0</v>
      </c>
      <c r="IX14" s="105"/>
      <c r="IY14" s="105">
        <f>IX14/IX19</f>
        <v>0</v>
      </c>
      <c r="IZ14" s="105"/>
      <c r="JA14" s="105">
        <f>IZ14/IZ19</f>
        <v>0</v>
      </c>
      <c r="JB14" s="105"/>
      <c r="JC14" s="105">
        <f>JB14/JB19</f>
        <v>0</v>
      </c>
      <c r="JD14" s="105">
        <f t="shared" si="11"/>
        <v>0</v>
      </c>
      <c r="JE14" s="105">
        <f>JD14/JD19</f>
        <v>0</v>
      </c>
      <c r="JF14" s="105"/>
      <c r="JG14" s="105">
        <f>JF14/JF19</f>
        <v>0</v>
      </c>
      <c r="JH14" s="105"/>
      <c r="JI14" s="105">
        <f>JH14/JH19</f>
        <v>0</v>
      </c>
      <c r="JJ14" s="105"/>
      <c r="JK14" s="105">
        <f>JJ14/JJ19</f>
        <v>0</v>
      </c>
      <c r="JL14" s="105"/>
      <c r="JM14" s="105">
        <f>JL14/JL19</f>
        <v>0</v>
      </c>
      <c r="JN14" s="105"/>
      <c r="JO14" s="105">
        <f>JN14/JN19</f>
        <v>0</v>
      </c>
      <c r="JP14" s="105"/>
      <c r="JQ14" s="105">
        <f>JP14/JP19</f>
        <v>0</v>
      </c>
      <c r="JR14" s="105">
        <v>1</v>
      </c>
      <c r="JS14" s="105">
        <f>JR14/JR19</f>
        <v>8.0000000000000002E-3</v>
      </c>
      <c r="JT14" s="105"/>
      <c r="JU14" s="105">
        <f>JT14/JT19</f>
        <v>0</v>
      </c>
      <c r="JV14" s="105"/>
      <c r="JW14" s="105">
        <f>JV14/JV19</f>
        <v>0</v>
      </c>
      <c r="JX14" s="105"/>
      <c r="JY14" s="105">
        <f>JX14/JX19</f>
        <v>0</v>
      </c>
      <c r="JZ14" s="105">
        <f t="shared" si="12"/>
        <v>1</v>
      </c>
      <c r="KA14" s="105">
        <f>JZ14/JZ19</f>
        <v>3.2383419689119172E-4</v>
      </c>
      <c r="KB14" s="105"/>
      <c r="KC14" s="105">
        <f>KB14/KB19</f>
        <v>0</v>
      </c>
      <c r="KD14" s="105"/>
      <c r="KE14" s="105">
        <f>KD14/KD19</f>
        <v>0</v>
      </c>
      <c r="KF14" s="105"/>
      <c r="KG14" s="105">
        <f>KF14/KF19</f>
        <v>0</v>
      </c>
      <c r="KH14" s="105"/>
      <c r="KI14" s="105">
        <f>KH14/KH19</f>
        <v>0</v>
      </c>
      <c r="KJ14" s="105"/>
      <c r="KK14" s="105">
        <f>KJ14/KJ19</f>
        <v>0</v>
      </c>
      <c r="KL14" s="105"/>
      <c r="KM14" s="105" t="e">
        <f>KL14/KL19</f>
        <v>#DIV/0!</v>
      </c>
      <c r="KN14" s="105"/>
      <c r="KO14" s="105">
        <f>KN14/KN19</f>
        <v>0</v>
      </c>
      <c r="KP14" s="105"/>
      <c r="KQ14" s="105">
        <f>KP14/KP19</f>
        <v>0</v>
      </c>
      <c r="KR14" s="105"/>
      <c r="KS14" s="105">
        <f>KR14/KR19</f>
        <v>0</v>
      </c>
      <c r="KT14" s="105"/>
      <c r="KU14" s="105">
        <f>KT14/KT19</f>
        <v>0</v>
      </c>
      <c r="KV14" s="105">
        <f t="shared" si="13"/>
        <v>0</v>
      </c>
      <c r="KW14" s="105">
        <f>KV14/KV19</f>
        <v>0</v>
      </c>
      <c r="KX14" s="105"/>
      <c r="KY14" s="105">
        <f>KX14/KX19</f>
        <v>0</v>
      </c>
      <c r="KZ14" s="105"/>
      <c r="LA14" s="105">
        <f>KZ14/KZ19</f>
        <v>0</v>
      </c>
      <c r="LB14" s="105"/>
      <c r="LC14" s="105">
        <f>LB14/LB19</f>
        <v>0</v>
      </c>
      <c r="LD14" s="105"/>
      <c r="LE14" s="105">
        <f>LD14/LD19</f>
        <v>0</v>
      </c>
      <c r="LF14" s="105"/>
      <c r="LG14" s="105">
        <f>LF14/LF19</f>
        <v>0</v>
      </c>
      <c r="LH14" s="105"/>
      <c r="LI14" s="105" t="e">
        <f>LH14/LH19</f>
        <v>#DIV/0!</v>
      </c>
      <c r="LJ14" s="105"/>
      <c r="LK14" s="105">
        <f>LJ14/LJ19</f>
        <v>0</v>
      </c>
      <c r="LL14" s="105"/>
      <c r="LM14" s="105">
        <f>LL14/LL19</f>
        <v>0</v>
      </c>
      <c r="LN14" s="105"/>
      <c r="LO14" s="105">
        <f>LN14/LN19</f>
        <v>0</v>
      </c>
      <c r="LP14" s="105"/>
      <c r="LQ14" s="105">
        <f>LP14/LP19</f>
        <v>0</v>
      </c>
      <c r="LR14" s="105">
        <f t="shared" si="14"/>
        <v>0</v>
      </c>
      <c r="LS14" s="105">
        <f>LR14/LR19</f>
        <v>0</v>
      </c>
      <c r="LT14" s="105"/>
      <c r="LU14" s="105">
        <f>LT14/LT19</f>
        <v>0</v>
      </c>
      <c r="LV14" s="105"/>
      <c r="LW14" s="105">
        <f>LV14/LV19</f>
        <v>0</v>
      </c>
      <c r="LX14" s="106">
        <f>LY14*LX19</f>
        <v>0</v>
      </c>
      <c r="LY14" s="105">
        <v>0</v>
      </c>
      <c r="LZ14" s="105"/>
      <c r="MA14" s="105">
        <f>LZ14/LZ19</f>
        <v>0</v>
      </c>
      <c r="MB14" s="105"/>
      <c r="MC14" s="105">
        <f>MB14/MB19</f>
        <v>0</v>
      </c>
      <c r="MD14" s="105"/>
      <c r="ME14" s="105">
        <f>MD14/MD19</f>
        <v>0</v>
      </c>
      <c r="MF14" s="105"/>
      <c r="MG14" s="105">
        <f>MF14/MF19</f>
        <v>0</v>
      </c>
      <c r="MH14" s="105"/>
      <c r="MI14" s="105">
        <f>MH14/MH19</f>
        <v>0</v>
      </c>
      <c r="MJ14" s="105"/>
      <c r="MK14" s="105">
        <f>MJ14/MJ19</f>
        <v>0</v>
      </c>
      <c r="ML14" s="105"/>
      <c r="MM14" s="105">
        <f>ML14/ML19</f>
        <v>0</v>
      </c>
      <c r="MN14" s="105">
        <f t="shared" si="15"/>
        <v>0</v>
      </c>
      <c r="MO14" s="105">
        <f>MN14/MN19</f>
        <v>0</v>
      </c>
      <c r="MP14" s="105"/>
      <c r="MQ14" s="105">
        <f>MP14/MP19</f>
        <v>0</v>
      </c>
      <c r="MR14" s="105"/>
      <c r="MS14" s="105">
        <f>MR14/MR19</f>
        <v>0</v>
      </c>
      <c r="MT14" s="106">
        <f>MU14*MT19</f>
        <v>0.95689999999999997</v>
      </c>
      <c r="MU14" s="105">
        <v>6.9999999999999999E-4</v>
      </c>
      <c r="MV14" s="105"/>
      <c r="MW14" s="105">
        <f>MV14/MV19</f>
        <v>0</v>
      </c>
      <c r="MX14" s="105"/>
      <c r="MY14" s="105">
        <f>MX14/MX19</f>
        <v>0</v>
      </c>
      <c r="MZ14" s="105"/>
      <c r="NA14" s="105">
        <f>MZ14/MZ19</f>
        <v>0</v>
      </c>
      <c r="NB14" s="105"/>
      <c r="NC14" s="105">
        <f>NB14/NB19</f>
        <v>0</v>
      </c>
      <c r="ND14" s="105"/>
      <c r="NE14" s="105">
        <f>ND14/ND19</f>
        <v>0</v>
      </c>
      <c r="NF14" s="105"/>
      <c r="NG14" s="105">
        <f>NF14/NF19</f>
        <v>0</v>
      </c>
      <c r="NH14" s="105"/>
      <c r="NI14" s="105">
        <f>NH14/NH19</f>
        <v>0</v>
      </c>
      <c r="NJ14" s="105">
        <f t="shared" si="16"/>
        <v>0.95689999999999997</v>
      </c>
      <c r="NK14" s="105">
        <f>NJ14/NJ19</f>
        <v>1.4989289605105448E-4</v>
      </c>
      <c r="NL14" s="105"/>
      <c r="NM14" s="105">
        <f>NL14/NL19</f>
        <v>0</v>
      </c>
      <c r="NN14" s="105"/>
      <c r="NO14" s="105">
        <f>NN14/NN19</f>
        <v>0</v>
      </c>
      <c r="NP14" s="106">
        <f>NQ14*NP19</f>
        <v>0</v>
      </c>
      <c r="NQ14" s="105">
        <v>0</v>
      </c>
      <c r="NR14" s="106">
        <f>NS14*NR19</f>
        <v>0</v>
      </c>
      <c r="NS14" s="105">
        <v>0</v>
      </c>
      <c r="NT14" s="105"/>
      <c r="NU14" s="105">
        <f>NT14/NT19</f>
        <v>0</v>
      </c>
      <c r="NV14" s="105"/>
      <c r="NW14" s="105">
        <f>NV14/NV19</f>
        <v>0</v>
      </c>
      <c r="NX14" s="105"/>
      <c r="NY14" s="105">
        <f>NX14/NX19</f>
        <v>0</v>
      </c>
      <c r="NZ14" s="105"/>
      <c r="OA14" s="105">
        <f>NZ14/NZ19</f>
        <v>0</v>
      </c>
      <c r="OB14" s="105"/>
      <c r="OC14" s="105">
        <f>OB14/OB19</f>
        <v>0</v>
      </c>
      <c r="OD14" s="105"/>
      <c r="OE14" s="105">
        <f>OD14/OD19</f>
        <v>0</v>
      </c>
      <c r="OF14" s="105">
        <f t="shared" si="17"/>
        <v>0</v>
      </c>
      <c r="OG14" s="105">
        <f>OF14/OF19</f>
        <v>0</v>
      </c>
      <c r="OH14" s="105"/>
      <c r="OI14" s="105">
        <f>OH14/OH19</f>
        <v>0</v>
      </c>
      <c r="OJ14" s="105"/>
      <c r="OK14" s="105" t="e">
        <f>OJ14/OJ19</f>
        <v>#DIV/0!</v>
      </c>
      <c r="OL14" s="106">
        <f>OM14*OL19</f>
        <v>0</v>
      </c>
      <c r="OM14" s="105">
        <v>0</v>
      </c>
      <c r="ON14" s="106">
        <f>OO14*ON19</f>
        <v>0</v>
      </c>
      <c r="OO14" s="105">
        <v>0</v>
      </c>
      <c r="OP14" s="106">
        <f>OQ14*OP19</f>
        <v>0</v>
      </c>
      <c r="OQ14" s="107">
        <v>0</v>
      </c>
      <c r="OR14" s="105"/>
      <c r="OS14" s="105">
        <f>OR14/OR19</f>
        <v>0</v>
      </c>
      <c r="OT14" s="105"/>
      <c r="OU14" s="105">
        <f>OT14/OT19</f>
        <v>0</v>
      </c>
      <c r="OV14" s="105"/>
      <c r="OW14" s="105">
        <f>OV14/OV19</f>
        <v>0</v>
      </c>
      <c r="OX14" s="105"/>
      <c r="OY14" s="105">
        <f>OX14/OX19</f>
        <v>0</v>
      </c>
      <c r="OZ14" s="105"/>
      <c r="PA14" s="105" t="e">
        <f>OZ14/OZ19</f>
        <v>#DIV/0!</v>
      </c>
      <c r="PB14" s="105">
        <f t="shared" si="18"/>
        <v>0</v>
      </c>
      <c r="PC14" s="105">
        <f>PB14/PB19</f>
        <v>0</v>
      </c>
      <c r="PD14" s="105"/>
      <c r="PE14" s="105">
        <f>PD14/PD19</f>
        <v>0</v>
      </c>
      <c r="PF14" s="105"/>
      <c r="PG14" s="105" t="e">
        <f>PF14/PF19</f>
        <v>#DIV/0!</v>
      </c>
      <c r="PH14" s="106">
        <f>PI14*PH19</f>
        <v>0</v>
      </c>
      <c r="PI14" s="105">
        <v>0</v>
      </c>
      <c r="PJ14" s="106">
        <f>PK14*PJ19</f>
        <v>0</v>
      </c>
      <c r="PK14" s="105">
        <v>0</v>
      </c>
      <c r="PL14" s="106">
        <f>PM14*PL19</f>
        <v>0</v>
      </c>
      <c r="PM14" s="105">
        <v>0</v>
      </c>
      <c r="PN14" s="105"/>
      <c r="PO14" s="105" t="e">
        <f>PN14/PN19</f>
        <v>#DIV/0!</v>
      </c>
      <c r="PP14" s="105"/>
      <c r="PQ14" s="105">
        <f>PP14/PP19</f>
        <v>0</v>
      </c>
      <c r="PR14" s="105"/>
      <c r="PS14" s="105">
        <f>PR14/PR19</f>
        <v>0</v>
      </c>
      <c r="PT14" s="106">
        <f>PU14*PT19</f>
        <v>0</v>
      </c>
      <c r="PU14" s="105">
        <v>0</v>
      </c>
      <c r="PV14" s="105"/>
      <c r="PW14" s="105" t="e">
        <f>PV14/PV19</f>
        <v>#DIV/0!</v>
      </c>
      <c r="PX14" s="105">
        <f t="shared" si="19"/>
        <v>0</v>
      </c>
      <c r="PY14" s="105">
        <f>PX14/PX19</f>
        <v>0</v>
      </c>
      <c r="PZ14" s="106">
        <f>QA14*PZ19</f>
        <v>0</v>
      </c>
      <c r="QA14" s="105">
        <v>0</v>
      </c>
      <c r="QB14" s="105"/>
      <c r="QC14" s="105" t="e">
        <f>QB14/QB19</f>
        <v>#DIV/0!</v>
      </c>
      <c r="QD14" s="106">
        <f>QE14*QD19</f>
        <v>0</v>
      </c>
      <c r="QE14" s="105">
        <v>0</v>
      </c>
      <c r="QF14" s="106">
        <f>QG14*QF19</f>
        <v>0</v>
      </c>
      <c r="QG14" s="105">
        <v>0</v>
      </c>
      <c r="QH14" s="106">
        <f>QI14*QH19</f>
        <v>0</v>
      </c>
      <c r="QI14" s="105">
        <v>0</v>
      </c>
      <c r="QJ14" s="105"/>
      <c r="QK14" s="105">
        <f>QJ14/QJ19</f>
        <v>0</v>
      </c>
      <c r="QL14" s="106">
        <f>QM14*QL19</f>
        <v>0</v>
      </c>
      <c r="QM14" s="107">
        <v>0</v>
      </c>
      <c r="QN14" s="105"/>
      <c r="QO14" s="105">
        <f>QN14/QN19</f>
        <v>0</v>
      </c>
      <c r="QP14" s="106">
        <f>QQ14*QP19</f>
        <v>0</v>
      </c>
      <c r="QQ14" s="105">
        <v>0</v>
      </c>
      <c r="QR14" s="105"/>
      <c r="QS14" s="105" t="e">
        <f>QR14/QR19</f>
        <v>#DIV/0!</v>
      </c>
      <c r="QT14" s="105">
        <f t="shared" si="20"/>
        <v>0</v>
      </c>
      <c r="QU14" s="105">
        <f>QT14/QT19</f>
        <v>0</v>
      </c>
      <c r="QV14" s="106">
        <f>QW14*QV19</f>
        <v>0</v>
      </c>
      <c r="QW14" s="105">
        <v>0</v>
      </c>
      <c r="QX14" s="106">
        <f>QY14*QX19</f>
        <v>0</v>
      </c>
      <c r="QY14" s="105">
        <v>0</v>
      </c>
      <c r="QZ14" s="106">
        <f>RA14*QZ19</f>
        <v>0</v>
      </c>
      <c r="RA14" s="105">
        <v>0</v>
      </c>
      <c r="RB14" s="106">
        <f>RC14*RB19</f>
        <v>0</v>
      </c>
      <c r="RC14" s="105">
        <v>0</v>
      </c>
      <c r="RD14" s="106">
        <f>RE14*RD19</f>
        <v>0</v>
      </c>
      <c r="RE14" s="107">
        <v>0</v>
      </c>
      <c r="RF14" s="105"/>
      <c r="RG14" s="105" t="e">
        <f>RF14/RF19</f>
        <v>#DIV/0!</v>
      </c>
      <c r="RH14" s="106">
        <f>RI14*RH19</f>
        <v>0</v>
      </c>
      <c r="RI14" s="107">
        <v>0</v>
      </c>
      <c r="RJ14" s="106">
        <f>RJ19*RK14</f>
        <v>0</v>
      </c>
      <c r="RK14" s="105">
        <v>0</v>
      </c>
      <c r="RL14" s="106">
        <f>RL19*RM14</f>
        <v>0</v>
      </c>
      <c r="RM14" s="105">
        <v>0</v>
      </c>
      <c r="RN14" s="105"/>
      <c r="RO14" s="105" t="e">
        <f>RN14/RN19</f>
        <v>#DIV/0!</v>
      </c>
      <c r="RP14" s="106">
        <f t="shared" si="21"/>
        <v>0</v>
      </c>
      <c r="RQ14" s="105">
        <f>RP14/RP19</f>
        <v>0</v>
      </c>
      <c r="RR14" s="106">
        <f>RS14*RR19</f>
        <v>0</v>
      </c>
      <c r="RS14" s="105">
        <v>0</v>
      </c>
      <c r="RT14" s="106">
        <f>RU14*RT19</f>
        <v>0</v>
      </c>
      <c r="RU14" s="105">
        <v>0</v>
      </c>
      <c r="RV14" s="106">
        <f>RW14*RV19</f>
        <v>0</v>
      </c>
      <c r="RW14" s="105">
        <v>0</v>
      </c>
      <c r="RX14" s="106">
        <f>RY14*RX19</f>
        <v>0</v>
      </c>
      <c r="RY14" s="105">
        <v>0</v>
      </c>
      <c r="RZ14" s="106">
        <f>SA14*RZ19</f>
        <v>0</v>
      </c>
      <c r="SA14" s="107">
        <v>0</v>
      </c>
      <c r="SB14" s="105"/>
      <c r="SC14" s="105" t="e">
        <f>SB14/SB19</f>
        <v>#DIV/0!</v>
      </c>
      <c r="SD14" s="106">
        <f>SE14*SD19</f>
        <v>0</v>
      </c>
      <c r="SE14" s="107">
        <v>0</v>
      </c>
      <c r="SF14" s="106">
        <f>SF19*SG14</f>
        <v>0</v>
      </c>
      <c r="SG14" s="105">
        <v>0</v>
      </c>
      <c r="SH14" s="106">
        <f>SH19*SI14</f>
        <v>0</v>
      </c>
      <c r="SI14" s="105">
        <v>0</v>
      </c>
      <c r="SJ14" s="105"/>
      <c r="SK14" s="105" t="e">
        <f>SJ14/SJ19</f>
        <v>#DIV/0!</v>
      </c>
      <c r="SL14" s="106">
        <f t="shared" si="22"/>
        <v>0</v>
      </c>
      <c r="SM14" s="105">
        <f>SL14/SL19</f>
        <v>0</v>
      </c>
      <c r="SN14" s="106">
        <f>SO14*SN19</f>
        <v>0</v>
      </c>
      <c r="SO14" s="105">
        <v>0</v>
      </c>
      <c r="SP14" s="106">
        <f>SQ14*SP19</f>
        <v>0</v>
      </c>
      <c r="SQ14" s="105">
        <v>0</v>
      </c>
      <c r="SR14" s="106">
        <f>SS14*SR19</f>
        <v>0</v>
      </c>
      <c r="SS14" s="105">
        <v>0</v>
      </c>
      <c r="ST14" s="106">
        <f>SU14*ST19</f>
        <v>0</v>
      </c>
      <c r="SU14" s="105">
        <v>0</v>
      </c>
      <c r="SV14" s="106">
        <f>SW14*SV19</f>
        <v>0</v>
      </c>
      <c r="SW14" s="107">
        <v>0</v>
      </c>
      <c r="SX14" s="106">
        <f>SY14*SX19</f>
        <v>0</v>
      </c>
      <c r="SY14" s="105">
        <v>0</v>
      </c>
      <c r="SZ14" s="106">
        <f>TA14*SZ19</f>
        <v>0</v>
      </c>
      <c r="TA14" s="105">
        <v>0</v>
      </c>
      <c r="TB14" s="106">
        <f>TC14*TB19</f>
        <v>0</v>
      </c>
      <c r="TC14" s="105">
        <v>0</v>
      </c>
      <c r="TD14" s="106">
        <f>TE14*TD19</f>
        <v>0</v>
      </c>
      <c r="TE14" s="105">
        <v>0</v>
      </c>
      <c r="TF14" s="106">
        <f>TG14*TF19</f>
        <v>0</v>
      </c>
      <c r="TG14" s="105">
        <v>0</v>
      </c>
      <c r="TH14" s="106">
        <f t="shared" si="23"/>
        <v>0</v>
      </c>
      <c r="TI14" s="105">
        <f>TH14/TH19</f>
        <v>0</v>
      </c>
      <c r="TJ14" s="106">
        <f>TK14*TJ19</f>
        <v>0</v>
      </c>
      <c r="TK14" s="105">
        <v>0</v>
      </c>
      <c r="TL14" s="106">
        <v>0</v>
      </c>
      <c r="TM14" s="105">
        <v>0</v>
      </c>
      <c r="TN14" s="106">
        <v>0</v>
      </c>
      <c r="TO14" s="105">
        <f>TN14/TN18</f>
        <v>0</v>
      </c>
      <c r="TP14" s="106">
        <f>TQ14*TP19</f>
        <v>0</v>
      </c>
      <c r="TQ14" s="105">
        <v>0</v>
      </c>
      <c r="TR14" s="106">
        <v>0</v>
      </c>
      <c r="TS14" s="107">
        <v>0</v>
      </c>
      <c r="TT14" s="106">
        <f>TU14*TT19</f>
        <v>0</v>
      </c>
      <c r="TU14" s="105">
        <v>0</v>
      </c>
      <c r="TV14" s="106">
        <f>TW14*TV19</f>
        <v>0</v>
      </c>
      <c r="TW14" s="105">
        <v>0</v>
      </c>
      <c r="TX14" s="106">
        <v>0</v>
      </c>
      <c r="TY14" s="105">
        <f>TX14/TX19</f>
        <v>0</v>
      </c>
      <c r="TZ14" s="106">
        <v>0</v>
      </c>
      <c r="UA14" s="105">
        <f>TZ14/TZ19</f>
        <v>0</v>
      </c>
      <c r="UB14" s="106">
        <f>UC14*UB19</f>
        <v>0</v>
      </c>
      <c r="UC14" s="105">
        <v>0</v>
      </c>
      <c r="UD14" s="106">
        <f t="shared" si="24"/>
        <v>0</v>
      </c>
      <c r="UE14" s="105">
        <f>UD14/UD19</f>
        <v>0</v>
      </c>
      <c r="UF14" s="106">
        <f>UG14*UF19</f>
        <v>0</v>
      </c>
      <c r="UG14" s="105">
        <v>0</v>
      </c>
      <c r="UH14" s="106">
        <v>0</v>
      </c>
      <c r="UI14" s="105">
        <v>0</v>
      </c>
      <c r="UJ14" s="106">
        <v>0</v>
      </c>
      <c r="UK14" s="105">
        <f>UJ14/UJ18</f>
        <v>0</v>
      </c>
      <c r="UL14" s="106">
        <f>UM14*UL19</f>
        <v>0</v>
      </c>
      <c r="UM14" s="105">
        <v>0</v>
      </c>
      <c r="UN14" s="106">
        <v>0</v>
      </c>
      <c r="UO14" s="107">
        <v>0</v>
      </c>
      <c r="UP14" s="106">
        <f>UQ14*UP19</f>
        <v>0</v>
      </c>
      <c r="UQ14" s="105">
        <v>0</v>
      </c>
      <c r="UR14" s="106">
        <f>US14*UR19</f>
        <v>0</v>
      </c>
      <c r="US14" s="105">
        <v>0</v>
      </c>
      <c r="UT14" s="106">
        <v>0</v>
      </c>
      <c r="UU14" s="105">
        <f>UT14/UT19</f>
        <v>0</v>
      </c>
      <c r="UV14" s="106">
        <f>UW14*UV19</f>
        <v>0</v>
      </c>
      <c r="UW14" s="105">
        <v>0</v>
      </c>
      <c r="UX14" s="106">
        <f>UY14*UX19</f>
        <v>0</v>
      </c>
      <c r="UY14" s="105">
        <v>0</v>
      </c>
      <c r="UZ14" s="106">
        <f t="shared" si="25"/>
        <v>0</v>
      </c>
      <c r="VA14" s="105">
        <f>UZ14/UZ19</f>
        <v>0</v>
      </c>
      <c r="VB14" s="106">
        <f>VC14*VB19</f>
        <v>0</v>
      </c>
      <c r="VC14" s="105">
        <v>0</v>
      </c>
      <c r="VD14" s="106">
        <v>0</v>
      </c>
      <c r="VE14" s="105">
        <v>0</v>
      </c>
      <c r="VF14" s="106">
        <v>0</v>
      </c>
      <c r="VG14" s="105">
        <f>VF14/VF19</f>
        <v>0</v>
      </c>
      <c r="VH14" s="106">
        <f>VI14*VH19</f>
        <v>0</v>
      </c>
      <c r="VI14" s="105">
        <v>0</v>
      </c>
      <c r="VJ14" s="106">
        <v>0</v>
      </c>
      <c r="VK14" s="107">
        <f>VJ14/VJ19</f>
        <v>0</v>
      </c>
      <c r="VL14" s="106">
        <f>VM14*VL19</f>
        <v>0</v>
      </c>
      <c r="VM14" s="105">
        <v>0</v>
      </c>
      <c r="VN14" s="106">
        <v>0</v>
      </c>
      <c r="VO14" s="105">
        <f>VN14/VN19</f>
        <v>0</v>
      </c>
      <c r="VP14" s="106">
        <v>0</v>
      </c>
      <c r="VQ14" s="105">
        <f>VP14/VP19</f>
        <v>0</v>
      </c>
      <c r="VR14" s="106">
        <v>0</v>
      </c>
      <c r="VS14" s="105">
        <f>VR14/VR19</f>
        <v>0</v>
      </c>
      <c r="VT14" s="106">
        <f>VU14*VT19</f>
        <v>0</v>
      </c>
      <c r="VU14" s="105">
        <v>0</v>
      </c>
      <c r="VV14" s="106">
        <f t="shared" si="26"/>
        <v>0</v>
      </c>
      <c r="VW14" s="105">
        <f>VV14/VV19</f>
        <v>0</v>
      </c>
      <c r="VX14" s="106">
        <f>VY14*VX19</f>
        <v>0</v>
      </c>
      <c r="VY14" s="105">
        <v>0</v>
      </c>
      <c r="VZ14" s="106">
        <v>0</v>
      </c>
      <c r="WA14" s="105">
        <v>0</v>
      </c>
      <c r="WB14" s="106">
        <v>0</v>
      </c>
      <c r="WC14" s="105">
        <f>WB14/WB19</f>
        <v>0</v>
      </c>
      <c r="WD14" s="106">
        <f>WE14*WD19</f>
        <v>0</v>
      </c>
      <c r="WE14" s="105">
        <v>0</v>
      </c>
      <c r="WF14" s="106">
        <v>0</v>
      </c>
      <c r="WG14" s="107">
        <f>WF14/WF19</f>
        <v>0</v>
      </c>
      <c r="WH14" s="106">
        <f>WI14*WH19</f>
        <v>0</v>
      </c>
      <c r="WI14" s="105">
        <v>0</v>
      </c>
      <c r="WJ14" s="106">
        <v>0</v>
      </c>
      <c r="WK14" s="105">
        <f>WJ14/WJ19</f>
        <v>0</v>
      </c>
      <c r="WL14" s="106">
        <v>0</v>
      </c>
      <c r="WM14" s="105">
        <f>WL14/WL19</f>
        <v>0</v>
      </c>
      <c r="WN14" s="106">
        <v>0</v>
      </c>
      <c r="WO14" s="105">
        <f>WN14/WN19</f>
        <v>0</v>
      </c>
      <c r="WP14" s="106">
        <f>WQ14*WP19</f>
        <v>0</v>
      </c>
      <c r="WQ14" s="105">
        <v>0</v>
      </c>
      <c r="WR14" s="106">
        <f t="shared" si="27"/>
        <v>0</v>
      </c>
      <c r="WS14" s="105">
        <f>WR14/WR19</f>
        <v>0</v>
      </c>
      <c r="WT14" s="106">
        <f>WU14*WT19</f>
        <v>0</v>
      </c>
      <c r="WU14" s="105">
        <v>0</v>
      </c>
      <c r="WV14" s="106">
        <v>0</v>
      </c>
      <c r="WW14" s="105">
        <v>0</v>
      </c>
      <c r="WX14" s="106">
        <v>0</v>
      </c>
      <c r="WY14" s="105">
        <f>WX14/WX19</f>
        <v>0</v>
      </c>
      <c r="WZ14" s="106">
        <f>XA14*WZ19</f>
        <v>0</v>
      </c>
      <c r="XA14" s="105">
        <v>0</v>
      </c>
      <c r="XB14" s="106">
        <v>0</v>
      </c>
      <c r="XC14" s="107">
        <f>XB14/XB19</f>
        <v>0</v>
      </c>
      <c r="XD14" s="106">
        <f>XE14*XD19</f>
        <v>0</v>
      </c>
      <c r="XE14" s="105">
        <v>0</v>
      </c>
      <c r="XF14" s="106">
        <v>0</v>
      </c>
      <c r="XG14" s="105">
        <f>XF14/XF19</f>
        <v>0</v>
      </c>
      <c r="XH14" s="106">
        <v>0</v>
      </c>
      <c r="XI14" s="105">
        <f>XH14/XH19</f>
        <v>0</v>
      </c>
      <c r="XJ14" s="106">
        <v>0</v>
      </c>
      <c r="XK14" s="105">
        <f>XJ14/XJ19</f>
        <v>0</v>
      </c>
      <c r="XL14" s="106">
        <f>XM14*XL19</f>
        <v>0</v>
      </c>
      <c r="XM14" s="105">
        <v>0</v>
      </c>
      <c r="XN14" s="106">
        <f t="shared" si="28"/>
        <v>0</v>
      </c>
      <c r="XO14" s="105">
        <f>XN14/XN19</f>
        <v>0</v>
      </c>
      <c r="XP14" s="106">
        <f>XQ14*XP19</f>
        <v>0</v>
      </c>
      <c r="XQ14" s="105">
        <v>0</v>
      </c>
      <c r="XR14" s="106">
        <v>0</v>
      </c>
      <c r="XS14" s="105">
        <v>0</v>
      </c>
      <c r="XT14" s="106">
        <v>0</v>
      </c>
      <c r="XU14" s="105">
        <f>XT14/XT19</f>
        <v>0</v>
      </c>
      <c r="XV14" s="106">
        <f>XW14*XV19</f>
        <v>0</v>
      </c>
      <c r="XW14" s="105">
        <v>0</v>
      </c>
      <c r="XX14" s="106">
        <v>0</v>
      </c>
      <c r="XY14" s="107">
        <f>XX14/XX19</f>
        <v>0</v>
      </c>
      <c r="XZ14" s="106">
        <f>YA14*XZ19</f>
        <v>0</v>
      </c>
      <c r="YA14" s="105">
        <v>0</v>
      </c>
      <c r="YB14" s="106">
        <v>0</v>
      </c>
      <c r="YC14" s="105">
        <f>YB14/YB19</f>
        <v>0</v>
      </c>
      <c r="YD14" s="106">
        <v>0</v>
      </c>
      <c r="YE14" s="105">
        <f>YD14/YD19</f>
        <v>0</v>
      </c>
      <c r="YF14" s="106">
        <v>0</v>
      </c>
      <c r="YG14" s="105">
        <f>YF14/YF19</f>
        <v>0</v>
      </c>
      <c r="YH14" s="106">
        <f>YI14*YH19</f>
        <v>0</v>
      </c>
      <c r="YI14" s="105">
        <v>0</v>
      </c>
      <c r="YJ14" s="106">
        <f t="shared" si="29"/>
        <v>0</v>
      </c>
      <c r="YK14" s="105">
        <f>YJ14/YJ19</f>
        <v>0</v>
      </c>
      <c r="YL14" s="106">
        <f>YM14*YL19</f>
        <v>0</v>
      </c>
      <c r="YM14" s="105">
        <v>0</v>
      </c>
      <c r="YN14" s="106">
        <v>0</v>
      </c>
      <c r="YO14" s="105">
        <v>0</v>
      </c>
      <c r="YP14" s="106">
        <v>0</v>
      </c>
      <c r="YQ14" s="105">
        <f>YP14/YP19</f>
        <v>0</v>
      </c>
      <c r="YR14" s="106">
        <f>YS14*YR19</f>
        <v>0</v>
      </c>
      <c r="YS14" s="105">
        <v>0</v>
      </c>
      <c r="YT14" s="106">
        <v>0</v>
      </c>
      <c r="YU14" s="107">
        <f>YT14/YT19</f>
        <v>0</v>
      </c>
      <c r="YV14" s="106">
        <f>YW14*YV19</f>
        <v>0</v>
      </c>
      <c r="YW14" s="105">
        <v>0</v>
      </c>
      <c r="YX14" s="106">
        <v>0</v>
      </c>
      <c r="YY14" s="105">
        <f>YX14/YX19</f>
        <v>0</v>
      </c>
      <c r="YZ14" s="106">
        <v>0</v>
      </c>
      <c r="ZA14" s="105">
        <f>YZ14/YZ19</f>
        <v>0</v>
      </c>
      <c r="ZB14" s="106">
        <v>0</v>
      </c>
      <c r="ZC14" s="105">
        <f>ZB14/ZB19</f>
        <v>0</v>
      </c>
      <c r="ZD14" s="106">
        <f>ZE14*ZD19</f>
        <v>0</v>
      </c>
      <c r="ZE14" s="105">
        <v>0</v>
      </c>
      <c r="ZF14" s="106">
        <f t="shared" si="30"/>
        <v>0</v>
      </c>
      <c r="ZG14" s="105">
        <f>ZF14/ZF19</f>
        <v>0</v>
      </c>
      <c r="ZH14" s="106">
        <f>ZI14*ZH19</f>
        <v>0</v>
      </c>
      <c r="ZI14" s="105">
        <v>0</v>
      </c>
      <c r="ZJ14" s="106">
        <v>0</v>
      </c>
      <c r="ZK14" s="105">
        <f>ZJ14/ZJ19</f>
        <v>0</v>
      </c>
      <c r="ZL14" s="106">
        <v>0</v>
      </c>
      <c r="ZM14" s="105">
        <f>ZL14/ZL19</f>
        <v>0</v>
      </c>
      <c r="ZN14" s="106">
        <v>0</v>
      </c>
      <c r="ZO14" s="105">
        <f>ZN14/ZN19</f>
        <v>0</v>
      </c>
      <c r="ZP14" s="106">
        <v>0</v>
      </c>
      <c r="ZQ14" s="107">
        <f>ZP14/ZP19</f>
        <v>0</v>
      </c>
      <c r="ZR14" s="106">
        <f>ZS14*ZR19</f>
        <v>0</v>
      </c>
      <c r="ZS14" s="105">
        <v>0</v>
      </c>
      <c r="ZT14" s="106">
        <v>0</v>
      </c>
      <c r="ZU14" s="105">
        <f>ZT14/ZT19</f>
        <v>0</v>
      </c>
      <c r="ZV14" s="106">
        <v>0</v>
      </c>
      <c r="ZW14" s="105">
        <f>ZV14/ZV19</f>
        <v>0</v>
      </c>
      <c r="ZX14" s="106">
        <v>0</v>
      </c>
      <c r="ZY14" s="105">
        <f>ZX14/ZX19</f>
        <v>0</v>
      </c>
      <c r="ZZ14" s="106">
        <f>AAA14*ZZ19</f>
        <v>0</v>
      </c>
      <c r="AAA14" s="105">
        <v>0</v>
      </c>
      <c r="AAB14" s="106">
        <f t="shared" si="31"/>
        <v>0</v>
      </c>
      <c r="AAC14" s="105">
        <f>AAB14/AAB19</f>
        <v>0</v>
      </c>
      <c r="AAD14" s="106">
        <f>AAE14*AAD19</f>
        <v>0</v>
      </c>
      <c r="AAE14" s="105">
        <v>0</v>
      </c>
      <c r="AAF14" s="106">
        <v>0</v>
      </c>
      <c r="AAG14" s="105" t="e">
        <f>AAF14/AAF19</f>
        <v>#DIV/0!</v>
      </c>
      <c r="AAH14" s="106">
        <v>0</v>
      </c>
      <c r="AAI14" s="105" t="e">
        <f>AAH14/AAH19</f>
        <v>#DIV/0!</v>
      </c>
      <c r="AAJ14" s="106">
        <v>0</v>
      </c>
      <c r="AAK14" s="105" t="e">
        <f>AAJ14/AAJ19</f>
        <v>#DIV/0!</v>
      </c>
      <c r="AAL14" s="106">
        <v>0</v>
      </c>
      <c r="AAM14" s="107">
        <f>AAL14/AAL19</f>
        <v>0</v>
      </c>
      <c r="AAN14" s="106">
        <f>AAO14*AAN19</f>
        <v>0</v>
      </c>
      <c r="AAO14" s="105">
        <v>0</v>
      </c>
      <c r="AAP14" s="106">
        <v>0</v>
      </c>
      <c r="AAQ14" s="105">
        <f>AAP14/AAP19</f>
        <v>0</v>
      </c>
      <c r="AAR14" s="106">
        <v>0</v>
      </c>
      <c r="AAS14" s="105">
        <f>AAR14/AAR19</f>
        <v>0</v>
      </c>
      <c r="AAT14" s="106">
        <v>0</v>
      </c>
      <c r="AAU14" s="105">
        <f>AAT14/AAT19</f>
        <v>0</v>
      </c>
      <c r="AAV14" s="106">
        <f>AAW14*AAV19</f>
        <v>0</v>
      </c>
      <c r="AAW14" s="105">
        <v>0</v>
      </c>
      <c r="AAX14" s="106">
        <f t="shared" si="32"/>
        <v>0</v>
      </c>
      <c r="AAY14" s="105">
        <f>AAX14/AAX19</f>
        <v>0</v>
      </c>
      <c r="AAZ14" s="106">
        <f>ABA14*AAZ19</f>
        <v>0</v>
      </c>
      <c r="ABA14" s="105">
        <v>0</v>
      </c>
      <c r="ABB14" s="106">
        <v>0</v>
      </c>
      <c r="ABC14" s="105" t="e">
        <f>ABB14/ABB19</f>
        <v>#DIV/0!</v>
      </c>
      <c r="ABD14" s="106">
        <v>0</v>
      </c>
      <c r="ABE14" s="105" t="e">
        <f>ABD14/ABD19</f>
        <v>#DIV/0!</v>
      </c>
      <c r="ABF14" s="106">
        <v>0</v>
      </c>
      <c r="ABG14" s="105" t="e">
        <f>ABF14/ABF19</f>
        <v>#DIV/0!</v>
      </c>
      <c r="ABH14" s="106">
        <v>0</v>
      </c>
      <c r="ABI14" s="107">
        <f>ABH14/ABH19</f>
        <v>0</v>
      </c>
      <c r="ABJ14" s="106">
        <f>ABK14*ABJ19</f>
        <v>0</v>
      </c>
      <c r="ABK14" s="105">
        <v>0</v>
      </c>
      <c r="ABL14" s="106">
        <v>0</v>
      </c>
      <c r="ABM14" s="105">
        <f>ABL14/ABL19</f>
        <v>0</v>
      </c>
      <c r="ABN14" s="106">
        <v>0</v>
      </c>
      <c r="ABO14" s="105">
        <f>ABN14/ABN19</f>
        <v>0</v>
      </c>
      <c r="ABP14" s="106">
        <v>0</v>
      </c>
      <c r="ABQ14" s="105" t="e">
        <f>ABP14/ABP19</f>
        <v>#DIV/0!</v>
      </c>
      <c r="ABR14" s="106">
        <f>ABS14*ABR19</f>
        <v>0</v>
      </c>
      <c r="ABS14" s="105">
        <v>0</v>
      </c>
      <c r="ABT14" s="106">
        <f t="shared" si="33"/>
        <v>0</v>
      </c>
      <c r="ABU14" s="105">
        <f>ABT14/ABT19</f>
        <v>0</v>
      </c>
      <c r="ABV14" s="106">
        <f>ABW14*ABV19</f>
        <v>0</v>
      </c>
      <c r="ABW14" s="105">
        <v>0</v>
      </c>
      <c r="ABX14" s="106">
        <v>0</v>
      </c>
      <c r="ABY14" s="105" t="e">
        <f>ABX14/ABX19</f>
        <v>#DIV/0!</v>
      </c>
      <c r="ABZ14" s="106">
        <v>0</v>
      </c>
      <c r="ACA14" s="105" t="e">
        <f>ABZ14/ABZ19</f>
        <v>#DIV/0!</v>
      </c>
      <c r="ACB14" s="106">
        <v>0</v>
      </c>
      <c r="ACC14" s="105">
        <f>ACB14/ACB19</f>
        <v>0</v>
      </c>
      <c r="ACD14" s="106">
        <v>0</v>
      </c>
      <c r="ACE14" s="107">
        <f>ACD14/ACD19</f>
        <v>0</v>
      </c>
      <c r="ACF14" s="106">
        <f>ACG14*ACF19</f>
        <v>0</v>
      </c>
      <c r="ACG14" s="105">
        <v>0</v>
      </c>
      <c r="ACH14" s="106">
        <v>0</v>
      </c>
      <c r="ACI14" s="105">
        <f>ACH14/ACH19</f>
        <v>0</v>
      </c>
      <c r="ACJ14" s="106">
        <v>0</v>
      </c>
      <c r="ACK14" s="105">
        <f>ACJ14/ACJ19</f>
        <v>0</v>
      </c>
      <c r="ACL14" s="106">
        <v>0</v>
      </c>
      <c r="ACM14" s="105">
        <f>ACL14/ACL19</f>
        <v>0</v>
      </c>
      <c r="ACN14" s="106">
        <f>ACO14*ACN19</f>
        <v>0</v>
      </c>
      <c r="ACO14" s="105">
        <v>0</v>
      </c>
      <c r="ACP14" s="106">
        <f t="shared" si="34"/>
        <v>0</v>
      </c>
      <c r="ACQ14" s="105">
        <f>ACP14/ACP19</f>
        <v>0</v>
      </c>
      <c r="ACR14" s="106">
        <f>ACS14*ACR19</f>
        <v>0</v>
      </c>
      <c r="ACS14" s="105">
        <v>0</v>
      </c>
      <c r="ACT14" s="106">
        <v>0</v>
      </c>
      <c r="ACU14" s="105" t="e">
        <f>ACT14/ACT19</f>
        <v>#DIV/0!</v>
      </c>
      <c r="ACV14" s="106">
        <v>0</v>
      </c>
      <c r="ACW14" s="105" t="e">
        <f>ACV14/ACV19</f>
        <v>#DIV/0!</v>
      </c>
      <c r="ACX14" s="106">
        <v>0</v>
      </c>
      <c r="ACY14" s="105">
        <f>ACX14/ACX19</f>
        <v>0</v>
      </c>
      <c r="ACZ14" s="106">
        <v>0</v>
      </c>
      <c r="ADA14" s="107">
        <f>ACZ14/ACZ19</f>
        <v>0</v>
      </c>
      <c r="ADB14" s="106">
        <f>ADC14*ADB19</f>
        <v>0</v>
      </c>
      <c r="ADC14" s="105">
        <v>0</v>
      </c>
      <c r="ADD14" s="106">
        <v>0</v>
      </c>
      <c r="ADE14" s="105" t="e">
        <f>ADD14/ADD19</f>
        <v>#DIV/0!</v>
      </c>
      <c r="ADF14" s="106">
        <v>0</v>
      </c>
      <c r="ADG14" s="105">
        <f>ADF14/ADF19</f>
        <v>0</v>
      </c>
      <c r="ADH14" s="106">
        <v>0</v>
      </c>
      <c r="ADI14" s="105" t="e">
        <f>ADH14/ADH19</f>
        <v>#DIV/0!</v>
      </c>
      <c r="ADJ14" s="106">
        <f>ADK14*ADJ19</f>
        <v>0</v>
      </c>
      <c r="ADK14" s="105">
        <v>0</v>
      </c>
      <c r="ADL14" s="106">
        <f t="shared" si="35"/>
        <v>0</v>
      </c>
      <c r="ADM14" s="105">
        <f>ADL14/ADL19</f>
        <v>0</v>
      </c>
      <c r="ADN14" s="106">
        <f>ADO14*ADN19</f>
        <v>0</v>
      </c>
      <c r="ADO14" s="105">
        <v>0</v>
      </c>
      <c r="ADP14" s="106">
        <v>0</v>
      </c>
      <c r="ADQ14" s="105" t="e">
        <f>ADP14/ADP19</f>
        <v>#DIV/0!</v>
      </c>
      <c r="ADR14" s="106">
        <v>0</v>
      </c>
      <c r="ADS14" s="105" t="e">
        <f>ADR14/ADR19</f>
        <v>#DIV/0!</v>
      </c>
      <c r="ADT14" s="106">
        <v>0</v>
      </c>
      <c r="ADU14" s="105">
        <f>ADT14/ADT19</f>
        <v>0</v>
      </c>
      <c r="ADV14" s="106">
        <v>0</v>
      </c>
      <c r="ADW14" s="107">
        <f>ADV14/ADV19</f>
        <v>0</v>
      </c>
      <c r="ADX14" s="106">
        <f>ADY14*ADX19</f>
        <v>0</v>
      </c>
      <c r="ADY14" s="105">
        <v>0</v>
      </c>
      <c r="ADZ14" s="106">
        <v>0</v>
      </c>
      <c r="AEA14" s="105" t="e">
        <f>ADZ14/ADZ19</f>
        <v>#DIV/0!</v>
      </c>
      <c r="AEB14" s="106">
        <v>0</v>
      </c>
      <c r="AEC14" s="105">
        <f>AEB14/AEB19</f>
        <v>0</v>
      </c>
      <c r="AED14" s="106">
        <v>0</v>
      </c>
      <c r="AEE14" s="105">
        <f>AED14/AED19</f>
        <v>0</v>
      </c>
      <c r="AEF14" s="106">
        <f>AEG14*AEF19</f>
        <v>0</v>
      </c>
      <c r="AEG14" s="105">
        <v>0</v>
      </c>
      <c r="AEH14" s="106">
        <f t="shared" si="36"/>
        <v>0</v>
      </c>
      <c r="AEI14" s="105">
        <f>AEH14/AEH19</f>
        <v>0</v>
      </c>
      <c r="AEJ14" s="106">
        <f>AEK14*AEJ19</f>
        <v>0</v>
      </c>
      <c r="AEK14" s="105">
        <v>0</v>
      </c>
      <c r="AEL14" s="106">
        <v>0</v>
      </c>
      <c r="AEM14" s="105">
        <f>AEL14/AEL19</f>
        <v>0</v>
      </c>
      <c r="AEN14" s="106">
        <v>0</v>
      </c>
      <c r="AEO14" s="105" t="e">
        <f>AEN14/AEN19</f>
        <v>#DIV/0!</v>
      </c>
      <c r="AEP14" s="106">
        <v>0</v>
      </c>
      <c r="AEQ14" s="105" t="e">
        <f>AEP14/AEP19</f>
        <v>#DIV/0!</v>
      </c>
      <c r="AER14" s="106">
        <v>0</v>
      </c>
      <c r="AES14" s="107" t="e">
        <f>AER14/AER19</f>
        <v>#DIV/0!</v>
      </c>
      <c r="AET14" s="106">
        <f>AEU14*AET19</f>
        <v>0</v>
      </c>
      <c r="AEU14" s="105">
        <v>0</v>
      </c>
      <c r="AEV14" s="106">
        <v>0</v>
      </c>
      <c r="AEW14" s="105">
        <f>AEV14/AEV19</f>
        <v>0</v>
      </c>
      <c r="AEX14" s="106">
        <v>0</v>
      </c>
      <c r="AEY14" s="105">
        <f>AEX14/AEX19</f>
        <v>0</v>
      </c>
      <c r="AEZ14" s="106">
        <v>0</v>
      </c>
      <c r="AFA14" s="105">
        <f>AEZ14/AEZ19</f>
        <v>0</v>
      </c>
      <c r="AFB14" s="106">
        <f>AFC14*AFB19</f>
        <v>0</v>
      </c>
      <c r="AFC14" s="105">
        <v>0</v>
      </c>
      <c r="AFD14" s="106">
        <f t="shared" si="37"/>
        <v>0</v>
      </c>
      <c r="AFE14" s="105">
        <f>AFD14/AFD19</f>
        <v>0</v>
      </c>
      <c r="AFF14" s="106">
        <f>AFG14*AFF19</f>
        <v>0</v>
      </c>
      <c r="AFG14" s="105">
        <v>0</v>
      </c>
      <c r="AFH14" s="106">
        <v>0</v>
      </c>
      <c r="AFI14" s="105" t="e">
        <f>AFH14/AFH19</f>
        <v>#DIV/0!</v>
      </c>
      <c r="AFJ14" s="106">
        <v>0</v>
      </c>
      <c r="AFK14" s="105" t="e">
        <f>AFJ14/AFJ19</f>
        <v>#DIV/0!</v>
      </c>
      <c r="AFL14" s="106">
        <v>0</v>
      </c>
      <c r="AFM14" s="105" t="e">
        <f>AFL14/AFL19</f>
        <v>#DIV/0!</v>
      </c>
      <c r="AFN14" s="106">
        <v>0</v>
      </c>
      <c r="AFO14" s="107" t="e">
        <f>AFN14/AFN19</f>
        <v>#DIV/0!</v>
      </c>
      <c r="AFP14" s="106">
        <f>AFQ14*AFP19</f>
        <v>0</v>
      </c>
      <c r="AFQ14" s="105">
        <v>0</v>
      </c>
      <c r="AFR14" s="106">
        <v>0</v>
      </c>
      <c r="AFS14" s="105" t="e">
        <f>AFR14/AFR19</f>
        <v>#DIV/0!</v>
      </c>
      <c r="AFT14" s="106">
        <v>0</v>
      </c>
      <c r="AFU14" s="105">
        <f>AFT14/AFT19</f>
        <v>0</v>
      </c>
      <c r="AFV14" s="106">
        <v>0</v>
      </c>
      <c r="AFW14" s="105" t="e">
        <f>AFV14/AFV19</f>
        <v>#DIV/0!</v>
      </c>
      <c r="AFX14" s="106">
        <f>AFY14*AFX19</f>
        <v>0</v>
      </c>
      <c r="AFY14" s="105">
        <v>0</v>
      </c>
      <c r="AFZ14" s="106">
        <f t="shared" si="38"/>
        <v>0</v>
      </c>
      <c r="AGA14" s="105">
        <f>AFZ14/AFZ19</f>
        <v>0</v>
      </c>
    </row>
    <row r="15" spans="1:859">
      <c r="A15" t="s">
        <v>207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  <c r="DQ15" s="105"/>
      <c r="DR15" s="105"/>
      <c r="DS15" s="105"/>
      <c r="DT15" s="105"/>
      <c r="DU15" s="105"/>
      <c r="DV15" s="105"/>
      <c r="DW15" s="105"/>
      <c r="DX15" s="105"/>
      <c r="DY15" s="105"/>
      <c r="DZ15" s="105"/>
      <c r="EA15" s="105"/>
      <c r="EB15" s="105"/>
      <c r="EC15" s="105"/>
      <c r="ED15" s="105"/>
      <c r="EE15" s="105"/>
      <c r="EF15" s="105"/>
      <c r="EG15" s="105"/>
      <c r="EH15" s="105"/>
      <c r="EI15" s="105"/>
      <c r="EJ15" s="105"/>
      <c r="EK15" s="105"/>
      <c r="EL15" s="105"/>
      <c r="EM15" s="105"/>
      <c r="EN15" s="105"/>
      <c r="EO15" s="105"/>
      <c r="EP15" s="105"/>
      <c r="EQ15" s="105"/>
      <c r="ER15" s="105"/>
      <c r="ES15" s="105"/>
      <c r="ET15" s="10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5"/>
      <c r="GB15" s="105"/>
      <c r="GC15" s="105"/>
      <c r="GD15" s="105"/>
      <c r="GE15" s="105"/>
      <c r="GF15" s="105"/>
      <c r="GG15" s="105"/>
      <c r="GH15" s="105"/>
      <c r="GI15" s="105"/>
      <c r="GJ15" s="105"/>
      <c r="GK15" s="105"/>
      <c r="GL15" s="105"/>
      <c r="GM15" s="105"/>
      <c r="GN15" s="105"/>
      <c r="GO15" s="105"/>
      <c r="GP15" s="105"/>
      <c r="GQ15" s="105"/>
      <c r="GR15" s="105"/>
      <c r="GS15" s="105"/>
      <c r="GT15" s="105"/>
      <c r="GU15" s="105"/>
      <c r="GV15" s="105"/>
      <c r="GW15" s="105"/>
      <c r="GX15" s="105"/>
      <c r="GY15" s="105"/>
      <c r="GZ15" s="105"/>
      <c r="HA15" s="105"/>
      <c r="HB15" s="105"/>
      <c r="HC15" s="105"/>
      <c r="HD15" s="105"/>
      <c r="HE15" s="105"/>
      <c r="HF15" s="105"/>
      <c r="HG15" s="105"/>
      <c r="HH15" s="105"/>
      <c r="HI15" s="105"/>
      <c r="HJ15" s="105"/>
      <c r="HK15" s="105"/>
      <c r="HL15" s="105"/>
      <c r="HM15" s="105"/>
      <c r="HN15" s="105"/>
      <c r="HO15" s="105"/>
      <c r="HP15" s="105"/>
      <c r="HQ15" s="105"/>
      <c r="HR15" s="105"/>
      <c r="HS15" s="105"/>
      <c r="HT15" s="105"/>
      <c r="HU15" s="105"/>
      <c r="HV15" s="105"/>
      <c r="HW15" s="105"/>
      <c r="HX15" s="105"/>
      <c r="HY15" s="105"/>
      <c r="HZ15" s="105"/>
      <c r="IA15" s="105"/>
      <c r="IB15" s="105"/>
      <c r="IC15" s="105"/>
      <c r="ID15" s="105"/>
      <c r="IE15" s="105"/>
      <c r="IF15" s="105"/>
      <c r="IG15" s="105"/>
      <c r="IH15" s="105"/>
      <c r="II15" s="105"/>
      <c r="IJ15" s="105"/>
      <c r="IK15" s="105"/>
      <c r="IL15" s="105"/>
      <c r="IM15" s="105"/>
      <c r="IN15" s="105"/>
      <c r="IO15" s="105"/>
      <c r="IP15" s="105"/>
      <c r="IQ15" s="105"/>
      <c r="IR15" s="105"/>
      <c r="IS15" s="105"/>
      <c r="IT15" s="105"/>
      <c r="IU15" s="105"/>
      <c r="IV15" s="105"/>
      <c r="IW15" s="105"/>
      <c r="IX15" s="105"/>
      <c r="IY15" s="105"/>
      <c r="IZ15" s="105"/>
      <c r="JA15" s="105"/>
      <c r="JB15" s="105"/>
      <c r="JC15" s="105"/>
      <c r="JD15" s="105"/>
      <c r="JE15" s="105"/>
      <c r="JF15" s="105"/>
      <c r="JG15" s="105"/>
      <c r="JH15" s="105"/>
      <c r="JI15" s="105"/>
      <c r="JJ15" s="105"/>
      <c r="JK15" s="105"/>
      <c r="JL15" s="105"/>
      <c r="JM15" s="105"/>
      <c r="JN15" s="105"/>
      <c r="JO15" s="105"/>
      <c r="JP15" s="105"/>
      <c r="JQ15" s="105"/>
      <c r="JR15" s="105"/>
      <c r="JS15" s="105"/>
      <c r="JT15" s="105"/>
      <c r="JU15" s="105"/>
      <c r="JV15" s="105"/>
      <c r="JW15" s="105"/>
      <c r="JX15" s="105"/>
      <c r="JY15" s="105"/>
      <c r="JZ15" s="105"/>
      <c r="KA15" s="105"/>
      <c r="KB15" s="105"/>
      <c r="KC15" s="105"/>
      <c r="KD15" s="105"/>
      <c r="KE15" s="105"/>
      <c r="KF15" s="105"/>
      <c r="KG15" s="105"/>
      <c r="KH15" s="105"/>
      <c r="KI15" s="105"/>
      <c r="KJ15" s="105"/>
      <c r="KK15" s="105"/>
      <c r="KL15" s="105"/>
      <c r="KM15" s="105"/>
      <c r="KN15" s="105"/>
      <c r="KO15" s="105"/>
      <c r="KP15" s="105"/>
      <c r="KQ15" s="105"/>
      <c r="KR15" s="105"/>
      <c r="KS15" s="105"/>
      <c r="KT15" s="105"/>
      <c r="KU15" s="105"/>
      <c r="KV15" s="105"/>
      <c r="KW15" s="105"/>
      <c r="KX15" s="105"/>
      <c r="KY15" s="105"/>
      <c r="KZ15" s="105"/>
      <c r="LA15" s="105"/>
      <c r="LB15" s="105"/>
      <c r="LC15" s="105"/>
      <c r="LD15" s="105"/>
      <c r="LE15" s="105"/>
      <c r="LF15" s="105"/>
      <c r="LG15" s="105"/>
      <c r="LH15" s="105"/>
      <c r="LI15" s="105"/>
      <c r="LJ15" s="105"/>
      <c r="LK15" s="105"/>
      <c r="LL15" s="105"/>
      <c r="LM15" s="105"/>
      <c r="LN15" s="105"/>
      <c r="LO15" s="105"/>
      <c r="LP15" s="105"/>
      <c r="LQ15" s="105"/>
      <c r="LR15" s="105"/>
      <c r="LS15" s="105"/>
      <c r="LT15" s="105"/>
      <c r="LU15" s="105"/>
      <c r="LV15" s="105"/>
      <c r="LW15" s="105"/>
      <c r="LX15" s="106">
        <f>LY15*LX19</f>
        <v>0</v>
      </c>
      <c r="LY15" s="105">
        <v>0</v>
      </c>
      <c r="LZ15" s="105"/>
      <c r="MA15" s="105"/>
      <c r="MB15" s="105"/>
      <c r="MC15" s="105"/>
      <c r="MD15" s="105"/>
      <c r="ME15" s="105"/>
      <c r="MF15" s="105"/>
      <c r="MG15" s="105"/>
      <c r="MH15" s="105"/>
      <c r="MI15" s="105"/>
      <c r="MJ15" s="105"/>
      <c r="MK15" s="105"/>
      <c r="ML15" s="105"/>
      <c r="MM15" s="105"/>
      <c r="MN15" s="105"/>
      <c r="MO15" s="105"/>
      <c r="MP15" s="105"/>
      <c r="MQ15" s="105"/>
      <c r="MR15" s="105"/>
      <c r="MS15" s="105"/>
      <c r="MT15" s="106">
        <f>MU15*MT19</f>
        <v>0</v>
      </c>
      <c r="MU15" s="105">
        <v>0</v>
      </c>
      <c r="MV15" s="105"/>
      <c r="MW15" s="105"/>
      <c r="MX15" s="105"/>
      <c r="MY15" s="105"/>
      <c r="MZ15" s="105"/>
      <c r="NA15" s="105"/>
      <c r="NB15" s="105"/>
      <c r="NC15" s="105"/>
      <c r="ND15" s="105"/>
      <c r="NE15" s="105"/>
      <c r="NF15" s="105"/>
      <c r="NG15" s="105"/>
      <c r="NH15" s="105"/>
      <c r="NI15" s="105"/>
      <c r="NJ15" s="105"/>
      <c r="NK15" s="105"/>
      <c r="NL15" s="105"/>
      <c r="NM15" s="105"/>
      <c r="NN15" s="105"/>
      <c r="NO15" s="105"/>
      <c r="NP15" s="106">
        <f>NQ15*NP19</f>
        <v>0</v>
      </c>
      <c r="NQ15" s="105">
        <v>0</v>
      </c>
      <c r="NR15" s="106">
        <f>NS15*NR19</f>
        <v>0</v>
      </c>
      <c r="NS15" s="105">
        <v>0</v>
      </c>
      <c r="NT15" s="105"/>
      <c r="NU15" s="105"/>
      <c r="NV15" s="105"/>
      <c r="NW15" s="105"/>
      <c r="NX15" s="105"/>
      <c r="NY15" s="105"/>
      <c r="NZ15" s="105"/>
      <c r="OA15" s="105"/>
      <c r="OB15" s="105"/>
      <c r="OC15" s="105"/>
      <c r="OD15" s="105"/>
      <c r="OE15" s="105"/>
      <c r="OF15" s="105"/>
      <c r="OG15" s="105"/>
      <c r="OH15" s="105"/>
      <c r="OI15" s="105"/>
      <c r="OJ15" s="105"/>
      <c r="OK15" s="105"/>
      <c r="OL15" s="106">
        <f>OM15*OL19</f>
        <v>0</v>
      </c>
      <c r="OM15" s="105">
        <v>0</v>
      </c>
      <c r="ON15" s="106">
        <f>OO15*ON19</f>
        <v>0</v>
      </c>
      <c r="OO15" s="105">
        <v>0</v>
      </c>
      <c r="OP15" s="106">
        <f>OQ15*OP19</f>
        <v>0</v>
      </c>
      <c r="OQ15" s="107">
        <v>0</v>
      </c>
      <c r="OR15" s="105"/>
      <c r="OS15" s="105"/>
      <c r="OT15" s="105"/>
      <c r="OU15" s="105"/>
      <c r="OV15" s="105"/>
      <c r="OW15" s="105"/>
      <c r="OX15" s="105"/>
      <c r="OY15" s="105"/>
      <c r="OZ15" s="105"/>
      <c r="PA15" s="105"/>
      <c r="PB15" s="105"/>
      <c r="PC15" s="105"/>
      <c r="PD15" s="105"/>
      <c r="PE15" s="105"/>
      <c r="PF15" s="105"/>
      <c r="PG15" s="105"/>
      <c r="PH15" s="106">
        <f>PI15*PH19</f>
        <v>0</v>
      </c>
      <c r="PI15" s="105">
        <v>0</v>
      </c>
      <c r="PJ15" s="106">
        <f>PK15*PJ19</f>
        <v>0</v>
      </c>
      <c r="PK15" s="105">
        <v>0</v>
      </c>
      <c r="PL15" s="106">
        <f>PM15*PL19</f>
        <v>0</v>
      </c>
      <c r="PM15" s="105">
        <v>0</v>
      </c>
      <c r="PN15" s="105"/>
      <c r="PO15" s="105"/>
      <c r="PP15" s="105"/>
      <c r="PQ15" s="105"/>
      <c r="PR15" s="105"/>
      <c r="PS15" s="105"/>
      <c r="PT15" s="106">
        <f>PU15*PT19</f>
        <v>0</v>
      </c>
      <c r="PU15" s="105">
        <v>0</v>
      </c>
      <c r="PV15" s="105"/>
      <c r="PW15" s="105"/>
      <c r="PX15" s="105"/>
      <c r="PY15" s="105"/>
      <c r="PZ15" s="106">
        <f>QA15*PZ19</f>
        <v>0</v>
      </c>
      <c r="QA15" s="105">
        <v>0</v>
      </c>
      <c r="QB15" s="105"/>
      <c r="QC15" s="105"/>
      <c r="QD15" s="106">
        <f>QE15*QD19</f>
        <v>0</v>
      </c>
      <c r="QE15" s="105">
        <v>0</v>
      </c>
      <c r="QF15" s="106">
        <f>QG15*QF19</f>
        <v>0</v>
      </c>
      <c r="QG15" s="105">
        <v>0</v>
      </c>
      <c r="QH15" s="106">
        <f>QI15*QH19</f>
        <v>0</v>
      </c>
      <c r="QI15" s="105">
        <v>0</v>
      </c>
      <c r="QJ15" s="105"/>
      <c r="QK15" s="105"/>
      <c r="QL15" s="106">
        <f>QM15*QL19</f>
        <v>0</v>
      </c>
      <c r="QM15" s="107">
        <v>0</v>
      </c>
      <c r="QN15" s="105"/>
      <c r="QO15" s="105"/>
      <c r="QP15" s="106">
        <f>QQ15*QP19</f>
        <v>2.0510999999999999</v>
      </c>
      <c r="QQ15" s="105">
        <v>1.29E-2</v>
      </c>
      <c r="QR15" s="105"/>
      <c r="QS15" s="105"/>
      <c r="QT15" s="105"/>
      <c r="QU15" s="105">
        <v>0</v>
      </c>
      <c r="QV15" s="106">
        <f>QW15*QV19</f>
        <v>0</v>
      </c>
      <c r="QW15" s="105">
        <v>0</v>
      </c>
      <c r="QX15" s="106">
        <f>QY15*QX19</f>
        <v>0</v>
      </c>
      <c r="QY15" s="105">
        <v>0</v>
      </c>
      <c r="QZ15" s="106">
        <f>RA15*QZ19</f>
        <v>0</v>
      </c>
      <c r="RA15" s="105">
        <v>0</v>
      </c>
      <c r="RB15" s="106">
        <f>RC15*RB19</f>
        <v>0</v>
      </c>
      <c r="RC15" s="105">
        <v>0</v>
      </c>
      <c r="RD15" s="106">
        <f>RE15*RD19</f>
        <v>4.0034999999999998</v>
      </c>
      <c r="RE15" s="107">
        <v>2.5499999999999998E-2</v>
      </c>
      <c r="RF15" s="105"/>
      <c r="RG15" s="105" t="e">
        <f>RF15/RF20</f>
        <v>#DIV/0!</v>
      </c>
      <c r="RH15" s="106">
        <f>RI15*RH19</f>
        <v>0</v>
      </c>
      <c r="RI15" s="107">
        <v>0</v>
      </c>
      <c r="RJ15" s="106">
        <f>RJ19*RK15</f>
        <v>35.994500000000002</v>
      </c>
      <c r="RK15" s="105">
        <v>1.9300000000000001E-2</v>
      </c>
      <c r="RL15" s="106">
        <f>RL19*RM15</f>
        <v>7.9920999999999998</v>
      </c>
      <c r="RM15" s="105">
        <v>3.49E-2</v>
      </c>
      <c r="RN15" s="105"/>
      <c r="RO15" s="105" t="e">
        <f>RN15/RN20</f>
        <v>#DIV/0!</v>
      </c>
      <c r="RP15" s="106">
        <f t="shared" si="21"/>
        <v>47.990100000000005</v>
      </c>
      <c r="RQ15" s="105">
        <f>RP15/RP19</f>
        <v>2.0303802468233229E-2</v>
      </c>
      <c r="RR15" s="106">
        <f>RS15*RR19</f>
        <v>0</v>
      </c>
      <c r="RS15" s="105">
        <v>0</v>
      </c>
      <c r="RT15" s="106">
        <f>RU15*RT19</f>
        <v>0</v>
      </c>
      <c r="RU15" s="105">
        <v>0</v>
      </c>
      <c r="RV15" s="106">
        <f>RW15*RV19</f>
        <v>6.0000999999999998</v>
      </c>
      <c r="RW15" s="105">
        <v>0.2069</v>
      </c>
      <c r="RX15" s="106">
        <f>RY15*RX19</f>
        <v>0</v>
      </c>
      <c r="RY15" s="105">
        <v>0</v>
      </c>
      <c r="RZ15" s="106">
        <f>SA15*RZ19</f>
        <v>13.0052</v>
      </c>
      <c r="SA15" s="107">
        <v>0.1066</v>
      </c>
      <c r="SB15" s="105"/>
      <c r="SC15" s="105" t="e">
        <f>SB15/SB20</f>
        <v>#DIV/0!</v>
      </c>
      <c r="SD15" s="106">
        <f>SE15*SD19</f>
        <v>0.99900000000000011</v>
      </c>
      <c r="SE15" s="107">
        <v>3.3300000000000003E-2</v>
      </c>
      <c r="SF15" s="106">
        <f>SF19*SG15</f>
        <v>654.86720000000003</v>
      </c>
      <c r="SG15" s="105">
        <v>0.35360000000000003</v>
      </c>
      <c r="SH15" s="106">
        <f>SH19*SI15</f>
        <v>4.0004999999999997</v>
      </c>
      <c r="SI15" s="105">
        <v>6.3500000000000001E-2</v>
      </c>
      <c r="SJ15" s="105"/>
      <c r="SK15" s="105" t="e">
        <f>SJ15/SJ20</f>
        <v>#DIV/0!</v>
      </c>
      <c r="SL15" s="106">
        <f t="shared" si="22"/>
        <v>678.87199999999996</v>
      </c>
      <c r="SM15" s="105">
        <f>SL15/SL19</f>
        <v>0.32268201116424083</v>
      </c>
      <c r="SN15" s="106">
        <f>SO15*SN19</f>
        <v>0</v>
      </c>
      <c r="SO15" s="105">
        <v>0</v>
      </c>
      <c r="SP15" s="106">
        <f>SQ15*SP19</f>
        <v>0</v>
      </c>
      <c r="SQ15" s="105">
        <v>0</v>
      </c>
      <c r="SR15" s="106">
        <f>SS15*SR19</f>
        <v>3</v>
      </c>
      <c r="SS15" s="105">
        <v>1</v>
      </c>
      <c r="ST15" s="106">
        <f>SU15*ST19</f>
        <v>0</v>
      </c>
      <c r="SU15" s="105">
        <v>0</v>
      </c>
      <c r="SV15" s="106">
        <f>SW15*SV19</f>
        <v>27.998999999999999</v>
      </c>
      <c r="SW15" s="107">
        <v>0.62219999999999998</v>
      </c>
      <c r="SX15" s="106">
        <f>SY15*SX19</f>
        <v>0</v>
      </c>
      <c r="SY15" s="105">
        <v>0</v>
      </c>
      <c r="SZ15" s="106">
        <f>TA15*SZ19</f>
        <v>0</v>
      </c>
      <c r="TA15" s="105">
        <v>0</v>
      </c>
      <c r="TB15" s="106">
        <f>TC15*TB19</f>
        <v>603.02880000000005</v>
      </c>
      <c r="TC15" s="105">
        <v>0.71279999999999999</v>
      </c>
      <c r="TD15" s="106">
        <f>TE15*TD19</f>
        <v>0</v>
      </c>
      <c r="TE15" s="105">
        <v>0</v>
      </c>
      <c r="TF15" s="106">
        <f>TG15*TF19</f>
        <v>0</v>
      </c>
      <c r="TG15" s="105">
        <v>0</v>
      </c>
      <c r="TH15" s="106">
        <f t="shared" si="23"/>
        <v>634.02780000000007</v>
      </c>
      <c r="TI15" s="105">
        <f>TH15/TH19</f>
        <v>0.70913981868067522</v>
      </c>
      <c r="TJ15" s="106">
        <f>TK15*TJ19</f>
        <v>0</v>
      </c>
      <c r="TK15" s="105">
        <v>0</v>
      </c>
      <c r="TL15" s="106">
        <v>1</v>
      </c>
      <c r="TM15" s="105">
        <f>TL15/TL19</f>
        <v>0.14285714285714285</v>
      </c>
      <c r="TN15" s="106">
        <v>9</v>
      </c>
      <c r="TO15" s="105">
        <f>TN15/TN19</f>
        <v>0.40909090909090912</v>
      </c>
      <c r="TP15" s="106">
        <f>TQ15*TP19</f>
        <v>0</v>
      </c>
      <c r="TQ15" s="105">
        <v>0</v>
      </c>
      <c r="TR15" s="106">
        <v>3</v>
      </c>
      <c r="TS15" s="107">
        <f>TR15/TR19</f>
        <v>0.5</v>
      </c>
      <c r="TT15" s="106">
        <f>TU15*TT19</f>
        <v>0</v>
      </c>
      <c r="TU15" s="105">
        <v>0</v>
      </c>
      <c r="TV15" s="106">
        <f>TW15*TV19</f>
        <v>0</v>
      </c>
      <c r="TW15" s="105">
        <v>0</v>
      </c>
      <c r="TX15" s="106">
        <v>209</v>
      </c>
      <c r="TY15" s="105">
        <f>TX15/TX19</f>
        <v>0.45533769063180829</v>
      </c>
      <c r="TZ15" s="106">
        <v>0</v>
      </c>
      <c r="UA15" s="105">
        <f>TZ15/TZ19</f>
        <v>0</v>
      </c>
      <c r="UB15" s="106">
        <f>UC15*UB19</f>
        <v>0</v>
      </c>
      <c r="UC15" s="105">
        <v>0</v>
      </c>
      <c r="UD15" s="106">
        <f t="shared" si="24"/>
        <v>222</v>
      </c>
      <c r="UE15" s="105">
        <f>UD15/UD19</f>
        <v>0.44578313253012047</v>
      </c>
      <c r="UF15" s="106">
        <f>UG15*UF19</f>
        <v>0</v>
      </c>
      <c r="UG15" s="105">
        <v>0</v>
      </c>
      <c r="UH15" s="106">
        <v>1</v>
      </c>
      <c r="UI15" s="105">
        <f>UH15/UH19</f>
        <v>0.14285714285714285</v>
      </c>
      <c r="UJ15" s="106">
        <v>9</v>
      </c>
      <c r="UK15" s="105">
        <f>UJ15/UJ19</f>
        <v>0.375</v>
      </c>
      <c r="UL15" s="106">
        <f>UM15*UL19</f>
        <v>0</v>
      </c>
      <c r="UM15" s="105">
        <v>0</v>
      </c>
      <c r="UN15" s="106">
        <v>3</v>
      </c>
      <c r="UO15" s="107">
        <f>UN15/UN19</f>
        <v>0.42857142857142855</v>
      </c>
      <c r="UP15" s="106">
        <f>UQ15*UP19</f>
        <v>0</v>
      </c>
      <c r="UQ15" s="105">
        <v>0</v>
      </c>
      <c r="UR15" s="106">
        <f>US15*UR19</f>
        <v>0</v>
      </c>
      <c r="US15" s="105">
        <v>0</v>
      </c>
      <c r="UT15" s="106">
        <v>209</v>
      </c>
      <c r="UU15" s="105">
        <f>UT15/UT19</f>
        <v>0.45533769063180829</v>
      </c>
      <c r="UV15" s="106">
        <f>UW15*UV19</f>
        <v>0</v>
      </c>
      <c r="UW15" s="105">
        <v>0</v>
      </c>
      <c r="UX15" s="106">
        <f>UY15*UX19</f>
        <v>0</v>
      </c>
      <c r="UY15" s="105">
        <v>0</v>
      </c>
      <c r="UZ15" s="106">
        <f t="shared" si="25"/>
        <v>222</v>
      </c>
      <c r="VA15" s="105">
        <f>UZ15/UZ19</f>
        <v>0.44668008048289737</v>
      </c>
      <c r="VB15" s="106">
        <f>VC15*VB19</f>
        <v>0</v>
      </c>
      <c r="VC15" s="105">
        <v>0</v>
      </c>
      <c r="VD15" s="106">
        <v>0</v>
      </c>
      <c r="VE15" s="105" t="e">
        <f>VD15/VD19</f>
        <v>#DIV/0!</v>
      </c>
      <c r="VF15" s="106">
        <v>2</v>
      </c>
      <c r="VG15" s="105">
        <f>VF15/VF19</f>
        <v>1.4598540145985401E-2</v>
      </c>
      <c r="VH15" s="106">
        <f>VI15*VH19</f>
        <v>0</v>
      </c>
      <c r="VI15" s="105">
        <v>0</v>
      </c>
      <c r="VJ15" s="106">
        <v>0</v>
      </c>
      <c r="VK15" s="107">
        <f>VJ15/VJ19</f>
        <v>0</v>
      </c>
      <c r="VL15" s="106">
        <f>VM15*VL19</f>
        <v>0</v>
      </c>
      <c r="VM15" s="105">
        <v>0</v>
      </c>
      <c r="VN15" s="106">
        <v>0</v>
      </c>
      <c r="VO15" s="105">
        <f>VN15/VN19</f>
        <v>0</v>
      </c>
      <c r="VP15" s="106">
        <v>13</v>
      </c>
      <c r="VQ15" s="105">
        <f>VP15/VP19</f>
        <v>1.5240328253223915E-2</v>
      </c>
      <c r="VR15" s="106">
        <v>10</v>
      </c>
      <c r="VS15" s="105">
        <f>VR15/VR19</f>
        <v>0.17241379310344829</v>
      </c>
      <c r="VT15" s="106">
        <f>VU15*VT19</f>
        <v>0</v>
      </c>
      <c r="VU15" s="105">
        <v>0</v>
      </c>
      <c r="VV15" s="106">
        <f t="shared" si="26"/>
        <v>25</v>
      </c>
      <c r="VW15" s="105">
        <f>VV15/VV19</f>
        <v>2.0458265139116204E-2</v>
      </c>
      <c r="VX15" s="106">
        <f>VY15*VX19</f>
        <v>0</v>
      </c>
      <c r="VY15" s="105">
        <v>0</v>
      </c>
      <c r="VZ15" s="106">
        <v>0</v>
      </c>
      <c r="WA15" s="105" t="e">
        <f>VZ15/VZ19</f>
        <v>#DIV/0!</v>
      </c>
      <c r="WB15" s="106">
        <v>0</v>
      </c>
      <c r="WC15" s="105">
        <f>WB15/WB19</f>
        <v>0</v>
      </c>
      <c r="WD15" s="106">
        <f>WE15*WD19</f>
        <v>0</v>
      </c>
      <c r="WE15" s="105">
        <v>0</v>
      </c>
      <c r="WF15" s="106">
        <v>0</v>
      </c>
      <c r="WG15" s="107">
        <f>WF15/WF19</f>
        <v>0</v>
      </c>
      <c r="WH15" s="106">
        <f>WI15*WH19</f>
        <v>0</v>
      </c>
      <c r="WI15" s="105">
        <v>0</v>
      </c>
      <c r="WJ15" s="106">
        <v>0</v>
      </c>
      <c r="WK15" s="105">
        <f>WJ15/WJ19</f>
        <v>0</v>
      </c>
      <c r="WL15" s="106">
        <v>1</v>
      </c>
      <c r="WM15" s="105">
        <f>WL15/WL19</f>
        <v>1.1111111111111112E-2</v>
      </c>
      <c r="WN15" s="106">
        <v>10</v>
      </c>
      <c r="WO15" s="105">
        <f>WN15/WN19</f>
        <v>0.17241379310344829</v>
      </c>
      <c r="WP15" s="106">
        <f>WQ15*WP19</f>
        <v>0</v>
      </c>
      <c r="WQ15" s="105">
        <v>0</v>
      </c>
      <c r="WR15" s="106">
        <f t="shared" si="27"/>
        <v>11</v>
      </c>
      <c r="WS15" s="105">
        <f>WR15/WR19</f>
        <v>3.3333333333333333E-2</v>
      </c>
      <c r="WT15" s="106">
        <f>WU15*WT19</f>
        <v>0</v>
      </c>
      <c r="WU15" s="105">
        <v>0</v>
      </c>
      <c r="WV15" s="106">
        <v>0</v>
      </c>
      <c r="WW15" s="105" t="e">
        <f>WV15/WV19</f>
        <v>#DIV/0!</v>
      </c>
      <c r="WX15" s="106">
        <v>2</v>
      </c>
      <c r="WY15" s="105">
        <f>WX15/WX19</f>
        <v>5.128205128205128E-2</v>
      </c>
      <c r="WZ15" s="106">
        <f>XA15*WZ19</f>
        <v>0</v>
      </c>
      <c r="XA15" s="105">
        <v>0</v>
      </c>
      <c r="XB15" s="106">
        <v>0</v>
      </c>
      <c r="XC15" s="107">
        <f>XB15/XB19</f>
        <v>0</v>
      </c>
      <c r="XD15" s="106">
        <f>XE15*XD19</f>
        <v>0</v>
      </c>
      <c r="XE15" s="105">
        <v>0</v>
      </c>
      <c r="XF15" s="106">
        <v>0</v>
      </c>
      <c r="XG15" s="105">
        <f>XF15/XF19</f>
        <v>0</v>
      </c>
      <c r="XH15" s="106">
        <v>0</v>
      </c>
      <c r="XI15" s="105">
        <f>XH15/XH19</f>
        <v>0</v>
      </c>
      <c r="XJ15" s="106">
        <v>10</v>
      </c>
      <c r="XK15" s="105">
        <f>XJ15/XJ19</f>
        <v>0.17241379310344829</v>
      </c>
      <c r="XL15" s="106">
        <f>XM15*XL19</f>
        <v>0</v>
      </c>
      <c r="XM15" s="105">
        <v>0</v>
      </c>
      <c r="XN15" s="106">
        <f t="shared" si="28"/>
        <v>12</v>
      </c>
      <c r="XO15" s="105">
        <f>XN15/XN19</f>
        <v>5.4298642533936653E-2</v>
      </c>
      <c r="XP15" s="106">
        <f>XQ15*XP19</f>
        <v>0</v>
      </c>
      <c r="XQ15" s="105">
        <v>0</v>
      </c>
      <c r="XR15" s="106">
        <v>0</v>
      </c>
      <c r="XS15" s="105" t="e">
        <f>XR15/XR19</f>
        <v>#DIV/0!</v>
      </c>
      <c r="XT15" s="106">
        <v>2</v>
      </c>
      <c r="XU15" s="105">
        <f>XT15/XT19</f>
        <v>5.128205128205128E-2</v>
      </c>
      <c r="XV15" s="106">
        <f>XW15*XV19</f>
        <v>0</v>
      </c>
      <c r="XW15" s="105">
        <v>0</v>
      </c>
      <c r="XX15" s="106">
        <v>0</v>
      </c>
      <c r="XY15" s="107">
        <f>XX15/XX19</f>
        <v>0</v>
      </c>
      <c r="XZ15" s="106">
        <f>YA15*XZ19</f>
        <v>0</v>
      </c>
      <c r="YA15" s="105">
        <v>0</v>
      </c>
      <c r="YB15" s="106">
        <v>0</v>
      </c>
      <c r="YC15" s="105">
        <f>YB15/YB19</f>
        <v>0</v>
      </c>
      <c r="YD15" s="106">
        <v>0</v>
      </c>
      <c r="YE15" s="105">
        <f>YD15/YD19</f>
        <v>0</v>
      </c>
      <c r="YF15" s="106">
        <v>11</v>
      </c>
      <c r="YG15" s="105">
        <f>YF15/YF19</f>
        <v>7.857142857142857E-2</v>
      </c>
      <c r="YH15" s="106">
        <f>YI15*YH19</f>
        <v>0</v>
      </c>
      <c r="YI15" s="105">
        <v>0</v>
      </c>
      <c r="YJ15" s="106">
        <f t="shared" si="29"/>
        <v>13</v>
      </c>
      <c r="YK15" s="105">
        <f>YJ15/YJ19</f>
        <v>1.683937823834197E-2</v>
      </c>
      <c r="YL15" s="106">
        <f>YM15*YL19</f>
        <v>0</v>
      </c>
      <c r="YM15" s="105">
        <v>0</v>
      </c>
      <c r="YN15" s="106">
        <v>0</v>
      </c>
      <c r="YO15" s="105" t="e">
        <f>YN15/YN19</f>
        <v>#DIV/0!</v>
      </c>
      <c r="YP15" s="106">
        <v>2</v>
      </c>
      <c r="YQ15" s="105">
        <f>YP15/YP19</f>
        <v>5.128205128205128E-2</v>
      </c>
      <c r="YR15" s="106">
        <f>YS15*YR19</f>
        <v>0</v>
      </c>
      <c r="YS15" s="105">
        <v>0</v>
      </c>
      <c r="YT15" s="106">
        <v>0</v>
      </c>
      <c r="YU15" s="107">
        <f>YT15/YT19</f>
        <v>0</v>
      </c>
      <c r="YV15" s="106">
        <f>YW15*YV19</f>
        <v>0</v>
      </c>
      <c r="YW15" s="105">
        <v>0</v>
      </c>
      <c r="YX15" s="106">
        <v>0</v>
      </c>
      <c r="YY15" s="105">
        <f>YX15/YX19</f>
        <v>0</v>
      </c>
      <c r="YZ15" s="106">
        <v>0</v>
      </c>
      <c r="ZA15" s="105">
        <f>YZ15/YZ19</f>
        <v>0</v>
      </c>
      <c r="ZB15" s="106">
        <v>14</v>
      </c>
      <c r="ZC15" s="105">
        <f>ZB15/ZB19</f>
        <v>6.5116279069767441E-2</v>
      </c>
      <c r="ZD15" s="106">
        <f>ZE15*ZD19</f>
        <v>0</v>
      </c>
      <c r="ZE15" s="105">
        <v>0</v>
      </c>
      <c r="ZF15" s="106">
        <f t="shared" si="30"/>
        <v>16</v>
      </c>
      <c r="ZG15" s="105">
        <f>ZF15/ZF19</f>
        <v>1.1602610587382161E-2</v>
      </c>
      <c r="ZH15" s="106">
        <f>ZI15*ZH19</f>
        <v>0</v>
      </c>
      <c r="ZI15" s="105">
        <v>0</v>
      </c>
      <c r="ZJ15" s="106">
        <v>0</v>
      </c>
      <c r="ZK15" s="105">
        <f>ZJ15/ZJ19</f>
        <v>0</v>
      </c>
      <c r="ZL15" s="106">
        <v>0</v>
      </c>
      <c r="ZM15" s="105">
        <f>ZL15/ZL19</f>
        <v>0</v>
      </c>
      <c r="ZN15" s="106">
        <v>0</v>
      </c>
      <c r="ZO15" s="105">
        <f t="shared" ref="ZO15" si="39">ZN15/ZN17</f>
        <v>0</v>
      </c>
      <c r="ZP15" s="106">
        <v>0</v>
      </c>
      <c r="ZQ15" s="107">
        <f>ZP15/ZP19</f>
        <v>0</v>
      </c>
      <c r="ZR15" s="106">
        <f>ZS15*ZR19</f>
        <v>0</v>
      </c>
      <c r="ZS15" s="105">
        <v>0</v>
      </c>
      <c r="ZT15" s="106">
        <v>0</v>
      </c>
      <c r="ZU15" s="105">
        <f>ZT15/ZT19</f>
        <v>0</v>
      </c>
      <c r="ZV15" s="106">
        <v>0</v>
      </c>
      <c r="ZW15" s="105">
        <f>ZV15/ZV19</f>
        <v>0</v>
      </c>
      <c r="ZX15" s="106">
        <v>14</v>
      </c>
      <c r="ZY15" s="105">
        <f>ZX15/ZX19</f>
        <v>6.222222222222222E-2</v>
      </c>
      <c r="ZZ15" s="106">
        <f>AAA15*ZZ19</f>
        <v>0</v>
      </c>
      <c r="AAA15" s="105">
        <v>0</v>
      </c>
      <c r="AAB15" s="106">
        <f t="shared" si="31"/>
        <v>14</v>
      </c>
      <c r="AAC15" s="105">
        <f>AAB15/AAB19</f>
        <v>1.9886363636363636E-2</v>
      </c>
      <c r="AAD15" s="106">
        <f>AAE15*AAD19</f>
        <v>0</v>
      </c>
      <c r="AAE15" s="105">
        <v>0</v>
      </c>
      <c r="AAF15" s="106">
        <v>0</v>
      </c>
      <c r="AAG15" s="105" t="e">
        <f>AAF15/AAF19</f>
        <v>#DIV/0!</v>
      </c>
      <c r="AAH15" s="106">
        <v>0</v>
      </c>
      <c r="AAI15" s="105" t="e">
        <f>AAH15/AAH19</f>
        <v>#DIV/0!</v>
      </c>
      <c r="AAJ15" s="106">
        <v>0</v>
      </c>
      <c r="AAK15" s="105" t="e">
        <f t="shared" ref="AAK15" si="40">AAJ15/AAJ17</f>
        <v>#DIV/0!</v>
      </c>
      <c r="AAL15" s="106">
        <v>0</v>
      </c>
      <c r="AAM15" s="107">
        <f>AAL15/AAL19</f>
        <v>0</v>
      </c>
      <c r="AAN15" s="106">
        <f>AAO15*AAN19</f>
        <v>0</v>
      </c>
      <c r="AAO15" s="105">
        <v>0</v>
      </c>
      <c r="AAP15" s="106">
        <v>0</v>
      </c>
      <c r="AAQ15" s="105">
        <f>AAP15/AAP19</f>
        <v>0</v>
      </c>
      <c r="AAR15" s="106">
        <v>2</v>
      </c>
      <c r="AAS15" s="105">
        <f>AAR15/AAR19</f>
        <v>1.3698630136986301E-2</v>
      </c>
      <c r="AAT15" s="106">
        <v>0</v>
      </c>
      <c r="AAU15" s="105">
        <f>AAT15/AAT19</f>
        <v>0</v>
      </c>
      <c r="AAV15" s="106">
        <f>AAW15*AAV19</f>
        <v>0</v>
      </c>
      <c r="AAW15" s="105">
        <v>0</v>
      </c>
      <c r="AAX15" s="106">
        <f t="shared" si="32"/>
        <v>2</v>
      </c>
      <c r="AAY15" s="105">
        <f>AAX15/AAX19</f>
        <v>1.1627906976744186E-2</v>
      </c>
      <c r="AAZ15" s="106">
        <f>ABA15*AAZ19</f>
        <v>0</v>
      </c>
      <c r="ABA15" s="105">
        <v>0</v>
      </c>
      <c r="ABB15" s="106">
        <v>0</v>
      </c>
      <c r="ABC15" s="105" t="e">
        <f>ABB15/ABB19</f>
        <v>#DIV/0!</v>
      </c>
      <c r="ABD15" s="106">
        <v>0</v>
      </c>
      <c r="ABE15" s="105" t="e">
        <f>ABD15/ABD19</f>
        <v>#DIV/0!</v>
      </c>
      <c r="ABF15" s="106">
        <v>0</v>
      </c>
      <c r="ABG15" s="105" t="e">
        <f t="shared" ref="ABG15" si="41">ABF15/ABF17</f>
        <v>#DIV/0!</v>
      </c>
      <c r="ABH15" s="106">
        <v>0</v>
      </c>
      <c r="ABI15" s="107">
        <f>ABH15/ABH19</f>
        <v>0</v>
      </c>
      <c r="ABJ15" s="106">
        <f>ABK15*ABJ19</f>
        <v>0</v>
      </c>
      <c r="ABK15" s="105">
        <v>0</v>
      </c>
      <c r="ABL15" s="106">
        <v>0</v>
      </c>
      <c r="ABM15" s="105">
        <f>ABL15/ABL19</f>
        <v>0</v>
      </c>
      <c r="ABN15" s="106">
        <v>0</v>
      </c>
      <c r="ABO15" s="105">
        <f>ABN15/ABN19</f>
        <v>0</v>
      </c>
      <c r="ABP15" s="106">
        <v>0</v>
      </c>
      <c r="ABQ15" s="105" t="e">
        <f>ABP15/ABP19</f>
        <v>#DIV/0!</v>
      </c>
      <c r="ABR15" s="106">
        <f>ABS15*ABR19</f>
        <v>0</v>
      </c>
      <c r="ABS15" s="105">
        <v>0</v>
      </c>
      <c r="ABT15" s="106">
        <f t="shared" si="33"/>
        <v>0</v>
      </c>
      <c r="ABU15" s="105">
        <f>ABT15/ABT19</f>
        <v>0</v>
      </c>
      <c r="ABV15" s="106">
        <f>ABW15*ABV19</f>
        <v>0</v>
      </c>
      <c r="ABW15" s="105">
        <v>0</v>
      </c>
      <c r="ABX15" s="106">
        <v>0</v>
      </c>
      <c r="ABY15" s="105" t="e">
        <f>ABX15/ABX19</f>
        <v>#DIV/0!</v>
      </c>
      <c r="ABZ15" s="106">
        <v>0</v>
      </c>
      <c r="ACA15" s="105" t="e">
        <f>ABZ15/ABZ19</f>
        <v>#DIV/0!</v>
      </c>
      <c r="ACB15" s="106">
        <v>0</v>
      </c>
      <c r="ACC15" s="105">
        <f t="shared" ref="ACC15" si="42">ACB15/ACB17</f>
        <v>0</v>
      </c>
      <c r="ACD15" s="106">
        <v>0</v>
      </c>
      <c r="ACE15" s="107">
        <f>ACD15/ACD19</f>
        <v>0</v>
      </c>
      <c r="ACF15" s="106">
        <f>ACG15*ACF19</f>
        <v>0</v>
      </c>
      <c r="ACG15" s="105">
        <v>0</v>
      </c>
      <c r="ACH15" s="106">
        <v>0</v>
      </c>
      <c r="ACI15" s="105">
        <f>ACH15/ACH19</f>
        <v>0</v>
      </c>
      <c r="ACJ15" s="106">
        <v>0</v>
      </c>
      <c r="ACK15" s="105">
        <f>ACJ15/ACJ19</f>
        <v>0</v>
      </c>
      <c r="ACL15" s="106">
        <v>0</v>
      </c>
      <c r="ACM15" s="105">
        <f>ACL15/ACL19</f>
        <v>0</v>
      </c>
      <c r="ACN15" s="106">
        <f>ACO15*ACN19</f>
        <v>0</v>
      </c>
      <c r="ACO15" s="105">
        <v>0</v>
      </c>
      <c r="ACP15" s="106">
        <f t="shared" si="34"/>
        <v>0</v>
      </c>
      <c r="ACQ15" s="105">
        <f>ACP15/ACP19</f>
        <v>0</v>
      </c>
      <c r="ACR15" s="106">
        <f>ACS15*ACR19</f>
        <v>0</v>
      </c>
      <c r="ACS15" s="105">
        <v>0</v>
      </c>
      <c r="ACT15" s="106">
        <v>0</v>
      </c>
      <c r="ACU15" s="105" t="e">
        <f>ACT15/ACT19</f>
        <v>#DIV/0!</v>
      </c>
      <c r="ACV15" s="106">
        <v>0</v>
      </c>
      <c r="ACW15" s="105" t="e">
        <f>ACV15/ACV19</f>
        <v>#DIV/0!</v>
      </c>
      <c r="ACX15" s="106">
        <v>0</v>
      </c>
      <c r="ACY15" s="105">
        <f t="shared" ref="ACY15" si="43">ACX15/ACX17</f>
        <v>0</v>
      </c>
      <c r="ACZ15" s="106">
        <v>0</v>
      </c>
      <c r="ADA15" s="107">
        <f>ACZ15/ACZ19</f>
        <v>0</v>
      </c>
      <c r="ADB15" s="106">
        <f>ADC15*ADB19</f>
        <v>0</v>
      </c>
      <c r="ADC15" s="105">
        <v>0</v>
      </c>
      <c r="ADD15" s="106">
        <v>0</v>
      </c>
      <c r="ADE15" s="105" t="e">
        <f>ADD15/ADD19</f>
        <v>#DIV/0!</v>
      </c>
      <c r="ADF15" s="106">
        <v>0</v>
      </c>
      <c r="ADG15" s="105">
        <f>ADF15/ADF19</f>
        <v>0</v>
      </c>
      <c r="ADH15" s="106">
        <v>0</v>
      </c>
      <c r="ADI15" s="105" t="e">
        <f>ADH15/ADH19</f>
        <v>#DIV/0!</v>
      </c>
      <c r="ADJ15" s="106">
        <f>ADK15*ADJ19</f>
        <v>0</v>
      </c>
      <c r="ADK15" s="105">
        <v>0</v>
      </c>
      <c r="ADL15" s="106">
        <f t="shared" si="35"/>
        <v>0</v>
      </c>
      <c r="ADM15" s="105">
        <f>ADL15/ADL19</f>
        <v>0</v>
      </c>
      <c r="ADN15" s="106">
        <f>ADO15*ADN19</f>
        <v>0</v>
      </c>
      <c r="ADO15" s="105">
        <v>0</v>
      </c>
      <c r="ADP15" s="106">
        <v>0</v>
      </c>
      <c r="ADQ15" s="105" t="e">
        <f>ADP15/ADP19</f>
        <v>#DIV/0!</v>
      </c>
      <c r="ADR15" s="106">
        <v>0</v>
      </c>
      <c r="ADS15" s="105" t="e">
        <f>ADR15/ADR19</f>
        <v>#DIV/0!</v>
      </c>
      <c r="ADT15" s="106">
        <v>0</v>
      </c>
      <c r="ADU15" s="105">
        <f t="shared" ref="ADU15" si="44">ADT15/ADT17</f>
        <v>0</v>
      </c>
      <c r="ADV15" s="106">
        <v>0</v>
      </c>
      <c r="ADW15" s="107">
        <f>ADV15/ADV19</f>
        <v>0</v>
      </c>
      <c r="ADX15" s="106">
        <f>ADY15*ADX19</f>
        <v>0</v>
      </c>
      <c r="ADY15" s="105">
        <v>0</v>
      </c>
      <c r="ADZ15" s="106">
        <v>0</v>
      </c>
      <c r="AEA15" s="105" t="e">
        <f>ADZ15/ADZ19</f>
        <v>#DIV/0!</v>
      </c>
      <c r="AEB15" s="106">
        <v>0</v>
      </c>
      <c r="AEC15" s="105">
        <f>AEB15/AEB19</f>
        <v>0</v>
      </c>
      <c r="AED15" s="106">
        <v>0</v>
      </c>
      <c r="AEE15" s="105">
        <f>AED15/AED19</f>
        <v>0</v>
      </c>
      <c r="AEF15" s="106">
        <f>AEG15*AEF19</f>
        <v>0</v>
      </c>
      <c r="AEG15" s="105">
        <v>0</v>
      </c>
      <c r="AEH15" s="106">
        <f t="shared" si="36"/>
        <v>0</v>
      </c>
      <c r="AEI15" s="105">
        <f>AEH15/AEH19</f>
        <v>0</v>
      </c>
      <c r="AEJ15" s="106">
        <f>AEK15*AEJ19</f>
        <v>0</v>
      </c>
      <c r="AEK15" s="105">
        <v>0</v>
      </c>
      <c r="AEL15" s="106">
        <v>0</v>
      </c>
      <c r="AEM15" s="105">
        <f>AEL15/AEL19</f>
        <v>0</v>
      </c>
      <c r="AEN15" s="106">
        <v>0</v>
      </c>
      <c r="AEO15" s="105" t="e">
        <f>AEN15/AEN19</f>
        <v>#DIV/0!</v>
      </c>
      <c r="AEP15" s="106">
        <v>0</v>
      </c>
      <c r="AEQ15" s="105" t="e">
        <f t="shared" ref="AEQ15" si="45">AEP15/AEP17</f>
        <v>#DIV/0!</v>
      </c>
      <c r="AER15" s="106">
        <v>0</v>
      </c>
      <c r="AES15" s="107" t="e">
        <f>AER15/AER19</f>
        <v>#DIV/0!</v>
      </c>
      <c r="AET15" s="106">
        <f>AEU15*AET19</f>
        <v>0</v>
      </c>
      <c r="AEU15" s="105">
        <v>0</v>
      </c>
      <c r="AEV15" s="106">
        <v>0</v>
      </c>
      <c r="AEW15" s="105">
        <f>AEV15/AEV19</f>
        <v>0</v>
      </c>
      <c r="AEX15" s="106">
        <v>0</v>
      </c>
      <c r="AEY15" s="105">
        <f>AEX15/AEX19</f>
        <v>0</v>
      </c>
      <c r="AEZ15" s="106">
        <v>0</v>
      </c>
      <c r="AFA15" s="105">
        <f>AEZ15/AEZ19</f>
        <v>0</v>
      </c>
      <c r="AFB15" s="106">
        <f>AFC15*AFB19</f>
        <v>0</v>
      </c>
      <c r="AFC15" s="105">
        <v>0</v>
      </c>
      <c r="AFD15" s="106">
        <f t="shared" si="37"/>
        <v>0</v>
      </c>
      <c r="AFE15" s="105">
        <f>AFD15/AFD19</f>
        <v>0</v>
      </c>
      <c r="AFF15" s="106">
        <f>AFG15*AFF19</f>
        <v>0</v>
      </c>
      <c r="AFG15" s="105">
        <v>0</v>
      </c>
      <c r="AFH15" s="106">
        <v>0</v>
      </c>
      <c r="AFI15" s="105" t="e">
        <f>AFH15/AFH19</f>
        <v>#DIV/0!</v>
      </c>
      <c r="AFJ15" s="106">
        <v>0</v>
      </c>
      <c r="AFK15" s="105" t="e">
        <f>AFJ15/AFJ19</f>
        <v>#DIV/0!</v>
      </c>
      <c r="AFL15" s="106">
        <v>0</v>
      </c>
      <c r="AFM15" s="105" t="e">
        <f t="shared" ref="AFM15" si="46">AFL15/AFL17</f>
        <v>#DIV/0!</v>
      </c>
      <c r="AFN15" s="106">
        <v>0</v>
      </c>
      <c r="AFO15" s="107" t="e">
        <f>AFN15/AFN19</f>
        <v>#DIV/0!</v>
      </c>
      <c r="AFP15" s="106">
        <f>AFQ15*AFP19</f>
        <v>0</v>
      </c>
      <c r="AFQ15" s="105">
        <v>0</v>
      </c>
      <c r="AFR15" s="106">
        <v>0</v>
      </c>
      <c r="AFS15" s="105" t="e">
        <f>AFR15/AFR19</f>
        <v>#DIV/0!</v>
      </c>
      <c r="AFT15" s="106">
        <v>0</v>
      </c>
      <c r="AFU15" s="105">
        <f>AFT15/AFT19</f>
        <v>0</v>
      </c>
      <c r="AFV15" s="106">
        <v>0</v>
      </c>
      <c r="AFW15" s="105" t="e">
        <f>AFV15/AFV19</f>
        <v>#DIV/0!</v>
      </c>
      <c r="AFX15" s="106">
        <f>AFY15*AFX19</f>
        <v>0</v>
      </c>
      <c r="AFY15" s="105">
        <v>0</v>
      </c>
      <c r="AFZ15" s="106">
        <f t="shared" si="38"/>
        <v>0</v>
      </c>
      <c r="AGA15" s="105">
        <f>AFZ15/AFZ19</f>
        <v>0</v>
      </c>
    </row>
    <row r="16" spans="1:859" ht="18.5" customHeight="1">
      <c r="A16" t="s">
        <v>208</v>
      </c>
      <c r="B16" s="105"/>
      <c r="C16" s="105">
        <f>B16/B19</f>
        <v>0</v>
      </c>
      <c r="D16" s="105"/>
      <c r="E16" s="105">
        <f>D16/D19</f>
        <v>0</v>
      </c>
      <c r="F16" s="105">
        <v>9</v>
      </c>
      <c r="G16" s="105">
        <f>F16/F19</f>
        <v>1.2692144972500353E-3</v>
      </c>
      <c r="H16" s="105"/>
      <c r="I16" s="105">
        <f>H16/H19</f>
        <v>0</v>
      </c>
      <c r="J16" s="105"/>
      <c r="K16" s="105">
        <f>J16/J19</f>
        <v>0</v>
      </c>
      <c r="L16" s="105"/>
      <c r="M16" s="105">
        <f>L16/L19</f>
        <v>0</v>
      </c>
      <c r="N16" s="105">
        <v>8</v>
      </c>
      <c r="O16" s="105">
        <f>N16/N19</f>
        <v>1.7683465959328027E-3</v>
      </c>
      <c r="P16" s="105"/>
      <c r="Q16" s="105">
        <f>P16/P19</f>
        <v>0</v>
      </c>
      <c r="R16" s="105">
        <v>1</v>
      </c>
      <c r="S16" s="105">
        <f>R16/R19</f>
        <v>2.5497195308516065E-4</v>
      </c>
      <c r="T16" s="105"/>
      <c r="U16" s="105">
        <f>T16/T19</f>
        <v>0</v>
      </c>
      <c r="V16" s="105">
        <f>SUM(T16,R16,P16,N16,L16,J16,H16,F16,D16,B16)</f>
        <v>18</v>
      </c>
      <c r="W16" s="105">
        <f>V16/V19</f>
        <v>8.8674318931967089E-4</v>
      </c>
      <c r="X16" s="105"/>
      <c r="Y16" s="105">
        <f>X16/X19</f>
        <v>0</v>
      </c>
      <c r="Z16" s="105"/>
      <c r="AA16" s="105">
        <f>Z16/Z19</f>
        <v>0</v>
      </c>
      <c r="AB16" s="105">
        <v>2</v>
      </c>
      <c r="AC16" s="105">
        <f>AB16/AB19</f>
        <v>8.0385852090032153E-4</v>
      </c>
      <c r="AD16" s="105"/>
      <c r="AE16" s="105">
        <f>AD16/AD19</f>
        <v>0</v>
      </c>
      <c r="AF16" s="105"/>
      <c r="AG16" s="105">
        <f>AF16/AF19</f>
        <v>0</v>
      </c>
      <c r="AH16" s="105"/>
      <c r="AI16" s="105">
        <f>AH16/AH19</f>
        <v>0</v>
      </c>
      <c r="AJ16" s="105">
        <v>1</v>
      </c>
      <c r="AK16" s="105">
        <f>AJ16/AJ19</f>
        <v>7.2358900144717795E-4</v>
      </c>
      <c r="AL16" s="105"/>
      <c r="AM16" s="105">
        <f>AL16/AL19</f>
        <v>0</v>
      </c>
      <c r="AN16" s="105"/>
      <c r="AO16" s="105">
        <f>AN16/AN19</f>
        <v>0</v>
      </c>
      <c r="AP16" s="105"/>
      <c r="AQ16" s="105">
        <f>AP16/AP19</f>
        <v>0</v>
      </c>
      <c r="AR16" s="105">
        <f>SUM(AP16,AN16,AL16,AJ16,AH16,AF16,AD16,AB16,Z16,X16)</f>
        <v>3</v>
      </c>
      <c r="AS16" s="105">
        <f>AR16/AR19</f>
        <v>2.4069319640564828E-4</v>
      </c>
      <c r="AT16" s="105"/>
      <c r="AU16" s="105">
        <f>AT16/AT19</f>
        <v>0</v>
      </c>
      <c r="AV16" s="105"/>
      <c r="AW16" s="105">
        <f>AV16/AV19</f>
        <v>0</v>
      </c>
      <c r="AX16" s="105">
        <v>4</v>
      </c>
      <c r="AY16" s="105">
        <f>AX16/AX19</f>
        <v>2.2136137244050912E-3</v>
      </c>
      <c r="AZ16" s="105"/>
      <c r="BA16" s="105">
        <f>AZ16/AZ19</f>
        <v>0</v>
      </c>
      <c r="BB16" s="105">
        <v>11</v>
      </c>
      <c r="BC16" s="105">
        <f>BB16/BB19</f>
        <v>2.0992366412213742E-3</v>
      </c>
      <c r="BD16" s="105"/>
      <c r="BE16" s="105">
        <f>BD16/BD19</f>
        <v>0</v>
      </c>
      <c r="BF16" s="105"/>
      <c r="BG16" s="105">
        <f>BF16/BF19</f>
        <v>0</v>
      </c>
      <c r="BH16" s="105"/>
      <c r="BI16" s="105">
        <f>BH16/BH19</f>
        <v>0</v>
      </c>
      <c r="BJ16" s="105"/>
      <c r="BK16" s="105">
        <f>BJ16/BJ19</f>
        <v>0</v>
      </c>
      <c r="BL16" s="105">
        <v>1</v>
      </c>
      <c r="BM16" s="105">
        <f>BL16/BL19</f>
        <v>9.3984962406015032E-4</v>
      </c>
      <c r="BN16" s="105">
        <f>SUM(BL16,BJ16,BH16,BF16,BD16,BB16,AZ16,AX16,AV16,AT16)</f>
        <v>16</v>
      </c>
      <c r="BO16" s="105">
        <f>BN16/BN19</f>
        <v>1.193228428667313E-3</v>
      </c>
      <c r="BP16" s="105"/>
      <c r="BQ16" s="105">
        <f>BP16/BP19</f>
        <v>0</v>
      </c>
      <c r="BR16" s="105"/>
      <c r="BS16" s="105">
        <f>BR16/BR19</f>
        <v>0</v>
      </c>
      <c r="BT16" s="105">
        <v>11</v>
      </c>
      <c r="BU16" s="105">
        <f>BT16/BT19</f>
        <v>1.8121911037891267E-2</v>
      </c>
      <c r="BV16" s="105"/>
      <c r="BW16" s="105">
        <f>BV16/BV19</f>
        <v>0</v>
      </c>
      <c r="BX16" s="105">
        <v>1</v>
      </c>
      <c r="BY16" s="105">
        <f>BX16/BX19</f>
        <v>3.8008361839604712E-4</v>
      </c>
      <c r="BZ16" s="105"/>
      <c r="CA16" s="105" t="e">
        <f>BZ16/BZ19</f>
        <v>#DIV/0!</v>
      </c>
      <c r="CB16" s="105">
        <v>1</v>
      </c>
      <c r="CC16" s="105">
        <f>CB16/CB19</f>
        <v>8.0000000000000002E-3</v>
      </c>
      <c r="CD16" s="105"/>
      <c r="CE16" s="105">
        <f>CD16/CD19</f>
        <v>0</v>
      </c>
      <c r="CF16" s="105"/>
      <c r="CG16" s="105">
        <f>CF16/CF19</f>
        <v>0</v>
      </c>
      <c r="CH16" s="105"/>
      <c r="CI16" s="105">
        <f>CH16/CH19</f>
        <v>0</v>
      </c>
      <c r="CJ16" s="105">
        <f>SUM(CH16,CF16,CD16,CB16,BZ16,BX16,BV16,BT16,BR16,BP16)</f>
        <v>13</v>
      </c>
      <c r="CK16" s="105">
        <f>CJ16/CJ19</f>
        <v>1.8146286990508096E-3</v>
      </c>
      <c r="CL16" s="105"/>
      <c r="CM16" s="105">
        <f>CL16/CL19</f>
        <v>0</v>
      </c>
      <c r="CN16" s="105"/>
      <c r="CO16" s="105">
        <f>CN16/CN19</f>
        <v>0</v>
      </c>
      <c r="CP16" s="105"/>
      <c r="CQ16" s="105">
        <f>CP16/CP19</f>
        <v>0</v>
      </c>
      <c r="CR16" s="105"/>
      <c r="CS16" s="105">
        <f>CR16/CR19</f>
        <v>0</v>
      </c>
      <c r="CT16" s="108"/>
      <c r="CU16" s="105">
        <f>CT16/CT19</f>
        <v>0</v>
      </c>
      <c r="CV16" s="105"/>
      <c r="CW16" s="105" t="e">
        <f>CV16/CV19</f>
        <v>#DIV/0!</v>
      </c>
      <c r="CX16" s="105"/>
      <c r="CY16" s="105">
        <f>CX16/CX19</f>
        <v>0</v>
      </c>
      <c r="CZ16" s="105"/>
      <c r="DA16" s="105">
        <f>CZ16/CZ19</f>
        <v>0</v>
      </c>
      <c r="DB16" s="105"/>
      <c r="DC16" s="105">
        <f>DB16/DB19</f>
        <v>0</v>
      </c>
      <c r="DD16" s="105"/>
      <c r="DE16" s="105">
        <f>DD16/DD19</f>
        <v>0</v>
      </c>
      <c r="DF16" s="105">
        <f>SUM(DD16,DB16,CZ16,CX16,CV16,CT16,CR16,CP16,CN16,CL16)</f>
        <v>0</v>
      </c>
      <c r="DG16" s="105">
        <f>DF16/DF19</f>
        <v>0</v>
      </c>
      <c r="DH16" s="105"/>
      <c r="DI16" s="105">
        <f>DH16/DH19</f>
        <v>0</v>
      </c>
      <c r="DJ16" s="105"/>
      <c r="DK16" s="105">
        <f>DJ16/DJ19</f>
        <v>0</v>
      </c>
      <c r="DL16" s="105">
        <v>15</v>
      </c>
      <c r="DM16" s="105">
        <f>DL16/DL19</f>
        <v>3.6310820624546117E-3</v>
      </c>
      <c r="DN16" s="105"/>
      <c r="DO16" s="105">
        <f>DN16/DN19</f>
        <v>0</v>
      </c>
      <c r="DP16" s="105"/>
      <c r="DQ16" s="105">
        <f>DP16/DP19</f>
        <v>0</v>
      </c>
      <c r="DR16" s="105"/>
      <c r="DS16" s="105" t="e">
        <f>DR16/DR19</f>
        <v>#DIV/0!</v>
      </c>
      <c r="DT16" s="105">
        <v>4</v>
      </c>
      <c r="DU16" s="105">
        <f>DT16/DT19</f>
        <v>7.3529411764705881E-3</v>
      </c>
      <c r="DV16" s="105"/>
      <c r="DW16" s="105">
        <f>DV16/DV19</f>
        <v>0</v>
      </c>
      <c r="DX16" s="105"/>
      <c r="DY16" s="105">
        <f>DX16/DX19</f>
        <v>0</v>
      </c>
      <c r="DZ16" s="105"/>
      <c r="EA16" s="105">
        <f>DZ16/DZ19</f>
        <v>0</v>
      </c>
      <c r="EB16" s="105">
        <f>SUM(DZ16,DX16,DV16,DT16,DR16,DP16,DN16,DL16,DJ16,DH16)</f>
        <v>19</v>
      </c>
      <c r="EC16" s="105">
        <f>EB16/EB19</f>
        <v>1.6974895023675511E-3</v>
      </c>
      <c r="ED16" s="105"/>
      <c r="EE16" s="105">
        <f>ED16/ED19</f>
        <v>0</v>
      </c>
      <c r="EF16" s="105"/>
      <c r="EG16" s="105">
        <f>EF16/EF19</f>
        <v>0</v>
      </c>
      <c r="EH16" s="105"/>
      <c r="EI16" s="105">
        <f>EH16/EH19</f>
        <v>0</v>
      </c>
      <c r="EJ16" s="105"/>
      <c r="EK16" s="105">
        <f>EJ16/EJ19</f>
        <v>0</v>
      </c>
      <c r="EL16" s="105"/>
      <c r="EM16" s="105">
        <f>EL16/EL19</f>
        <v>0</v>
      </c>
      <c r="EN16" s="105"/>
      <c r="EO16" s="105">
        <f>EN16/EN19</f>
        <v>0</v>
      </c>
      <c r="EP16" s="105"/>
      <c r="EQ16" s="105">
        <f>EP16/EP19</f>
        <v>0</v>
      </c>
      <c r="ER16" s="105"/>
      <c r="ES16" s="105">
        <f>ER16/ER19</f>
        <v>0</v>
      </c>
      <c r="ET16" s="105">
        <v>1</v>
      </c>
      <c r="EU16" s="105">
        <f>ET16/ET19</f>
        <v>6.020469596628537E-4</v>
      </c>
      <c r="EV16" s="105">
        <v>2</v>
      </c>
      <c r="EW16" s="105">
        <f>EV16/EV19</f>
        <v>3.2520325203252032E-3</v>
      </c>
      <c r="EX16" s="105">
        <f>SUM(EV16,ET16,ER16,EP16,EN16,EL16,EJ16,EH16,EF16,ED16)</f>
        <v>3</v>
      </c>
      <c r="EY16" s="105">
        <f>EX16/EX19</f>
        <v>2.331908278274388E-4</v>
      </c>
      <c r="EZ16" s="105"/>
      <c r="FA16" s="105">
        <f>EZ16/EZ19</f>
        <v>0</v>
      </c>
      <c r="FB16" s="105"/>
      <c r="FC16" s="105">
        <f>FB16/FB19</f>
        <v>0</v>
      </c>
      <c r="FD16" s="105">
        <v>10</v>
      </c>
      <c r="FE16" s="105">
        <f>FD16/FD19</f>
        <v>2.8161081385525205E-3</v>
      </c>
      <c r="FF16" s="105"/>
      <c r="FG16" s="105">
        <f>FF16/FF19</f>
        <v>0</v>
      </c>
      <c r="FH16" s="105">
        <v>1</v>
      </c>
      <c r="FI16" s="105">
        <f>FH16/FH19</f>
        <v>4.5977011494252872E-4</v>
      </c>
      <c r="FJ16" s="105"/>
      <c r="FK16" s="105" t="e">
        <f>FJ16/FJ19</f>
        <v>#DIV/0!</v>
      </c>
      <c r="FL16" s="105"/>
      <c r="FM16" s="105">
        <f>FL16/FL19</f>
        <v>0</v>
      </c>
      <c r="FN16" s="105"/>
      <c r="FO16" s="105">
        <f>FN16/FN19</f>
        <v>0</v>
      </c>
      <c r="FP16" s="105">
        <v>1</v>
      </c>
      <c r="FQ16" s="105">
        <f>FP16/FP19</f>
        <v>7.9491255961844202E-4</v>
      </c>
      <c r="FR16" s="105"/>
      <c r="FS16" s="105">
        <f>FR16/FR19</f>
        <v>0</v>
      </c>
      <c r="FT16" s="105">
        <f>SUM(FR16,FP16,FN16,FL16,FJ16,FH16,FF16,FD16,FB16,EZ16)</f>
        <v>12</v>
      </c>
      <c r="FU16" s="105">
        <f>FT16/FT19</f>
        <v>1.0007505629221916E-3</v>
      </c>
      <c r="FV16" s="105"/>
      <c r="FW16" s="105">
        <f>FV16/FV19</f>
        <v>0</v>
      </c>
      <c r="FX16" s="105"/>
      <c r="FY16" s="105">
        <f>FX16/FX19</f>
        <v>0</v>
      </c>
      <c r="FZ16" s="105">
        <v>3</v>
      </c>
      <c r="GA16" s="105">
        <f>FZ16/FZ19</f>
        <v>1.2760527435133986E-3</v>
      </c>
      <c r="GB16" s="105"/>
      <c r="GC16" s="105">
        <f>GB16/GB19</f>
        <v>0</v>
      </c>
      <c r="GD16" s="105"/>
      <c r="GE16" s="105">
        <f>GD16/GD19</f>
        <v>0</v>
      </c>
      <c r="GF16" s="105"/>
      <c r="GG16" s="105">
        <f>GF16/GF19</f>
        <v>0</v>
      </c>
      <c r="GH16" s="105">
        <v>7</v>
      </c>
      <c r="GI16" s="105">
        <f>GH16/GH19</f>
        <v>8.1967213114754103E-3</v>
      </c>
      <c r="GJ16" s="105"/>
      <c r="GK16" s="105">
        <f>GJ16/GJ19</f>
        <v>0</v>
      </c>
      <c r="GL16" s="105">
        <v>1</v>
      </c>
      <c r="GM16" s="105">
        <f>GL16/GL19</f>
        <v>1.176470588235294E-3</v>
      </c>
      <c r="GN16" s="105">
        <v>1</v>
      </c>
      <c r="GO16" s="105">
        <f>GN16/GN19</f>
        <v>1.8214936247723133E-3</v>
      </c>
      <c r="GP16" s="105">
        <f>SUM(GN16,GL16,GJ16,GH16,GF16,GD16,GB16,FZ16,FX16,FV16)</f>
        <v>12</v>
      </c>
      <c r="GQ16" s="105">
        <f>GP16/GP19</f>
        <v>1.5207198073754911E-3</v>
      </c>
      <c r="GR16" s="105"/>
      <c r="GS16" s="105">
        <f>GR16/GR19</f>
        <v>0</v>
      </c>
      <c r="GT16" s="105"/>
      <c r="GU16" s="105">
        <f>GT16/GT19</f>
        <v>0</v>
      </c>
      <c r="GV16" s="105">
        <v>3</v>
      </c>
      <c r="GW16" s="105">
        <f>GV16/GV19</f>
        <v>9.8039215686274508E-4</v>
      </c>
      <c r="GX16" s="105"/>
      <c r="GY16" s="105">
        <f>GX16/GX19</f>
        <v>0</v>
      </c>
      <c r="GZ16" s="105">
        <v>1</v>
      </c>
      <c r="HA16" s="105">
        <f>GZ16/GZ19</f>
        <v>7.8186082877247849E-4</v>
      </c>
      <c r="HB16" s="105"/>
      <c r="HC16" s="105">
        <f>HB16/HB19</f>
        <v>0</v>
      </c>
      <c r="HD16" s="105">
        <v>7</v>
      </c>
      <c r="HE16" s="105">
        <f>HD16/HD19</f>
        <v>6.8829891838741398E-3</v>
      </c>
      <c r="HF16" s="105"/>
      <c r="HG16" s="105">
        <f>HF16/HF19</f>
        <v>0</v>
      </c>
      <c r="HH16" s="105"/>
      <c r="HI16" s="105">
        <f>HH16/HH19</f>
        <v>0</v>
      </c>
      <c r="HJ16" s="105">
        <v>1</v>
      </c>
      <c r="HK16" s="105">
        <f>HJ16/HJ19</f>
        <v>3.4129692832764505E-3</v>
      </c>
      <c r="HL16" s="105">
        <f>SUM(HJ16,HH16,HF16,HD16,HB16,GZ16,GX16,GV16,GT16,GR16)</f>
        <v>12</v>
      </c>
      <c r="HM16" s="105">
        <f>HL16/HL19</f>
        <v>1.380897583429229E-3</v>
      </c>
      <c r="HN16" s="105"/>
      <c r="HO16" s="105">
        <f>HN16/HN19</f>
        <v>0</v>
      </c>
      <c r="HP16" s="105"/>
      <c r="HQ16" s="105">
        <f>HP16/HP19</f>
        <v>0</v>
      </c>
      <c r="HR16" s="105">
        <v>9</v>
      </c>
      <c r="HS16" s="105">
        <f>HR16/HR19</f>
        <v>2.2304832713754648E-3</v>
      </c>
      <c r="HT16" s="105"/>
      <c r="HU16" s="105">
        <f>HT16/HT19</f>
        <v>0</v>
      </c>
      <c r="HV16" s="105">
        <v>1</v>
      </c>
      <c r="HW16" s="105">
        <f>HV16/HV19</f>
        <v>3.7467216185837392E-4</v>
      </c>
      <c r="HX16" s="105"/>
      <c r="HY16" s="105" t="e">
        <f>HX16/HX19</f>
        <v>#DIV/0!</v>
      </c>
      <c r="HZ16" s="105">
        <v>2</v>
      </c>
      <c r="IA16" s="105">
        <f>HZ16/HZ19</f>
        <v>2.4360535931790498E-3</v>
      </c>
      <c r="IB16" s="105"/>
      <c r="IC16" s="105">
        <f>IB16/IB19</f>
        <v>0</v>
      </c>
      <c r="ID16" s="105"/>
      <c r="IE16" s="105">
        <f>ID16/ID19</f>
        <v>0</v>
      </c>
      <c r="IF16" s="105"/>
      <c r="IG16" s="105">
        <f>IF16/IF19</f>
        <v>0</v>
      </c>
      <c r="IH16" s="105">
        <f>SUM(IF16,ID16,IB16,HZ16,HX16,HV16,HT16,HR16,HP16,HN16)</f>
        <v>12</v>
      </c>
      <c r="II16" s="105">
        <f>IH16/IH19</f>
        <v>1.015572105619499E-3</v>
      </c>
      <c r="IJ16" s="105"/>
      <c r="IK16" s="105">
        <f>IJ16/IJ19</f>
        <v>0</v>
      </c>
      <c r="IL16" s="105"/>
      <c r="IM16" s="105">
        <f>IL16/IL19</f>
        <v>0</v>
      </c>
      <c r="IN16" s="105">
        <v>3</v>
      </c>
      <c r="IO16" s="105">
        <f>IN16/IN19</f>
        <v>2.1505376344086021E-3</v>
      </c>
      <c r="IP16" s="105"/>
      <c r="IQ16" s="105">
        <f>IP16/IP19</f>
        <v>0</v>
      </c>
      <c r="IR16" s="105"/>
      <c r="IS16" s="105">
        <f>IR16/IR19</f>
        <v>0</v>
      </c>
      <c r="IT16" s="105"/>
      <c r="IU16" s="105">
        <f>IT16/IT19</f>
        <v>0</v>
      </c>
      <c r="IV16" s="105">
        <v>1</v>
      </c>
      <c r="IW16" s="105">
        <f>IV16/IV19</f>
        <v>4.3859649122807015E-3</v>
      </c>
      <c r="IX16" s="105"/>
      <c r="IY16" s="105">
        <f>IX16/IX19</f>
        <v>0</v>
      </c>
      <c r="IZ16" s="105">
        <v>1</v>
      </c>
      <c r="JA16" s="105">
        <f>IZ16/IZ19</f>
        <v>7.4019245003700959E-4</v>
      </c>
      <c r="JB16" s="105"/>
      <c r="JC16" s="105">
        <f>JB16/JB19</f>
        <v>0</v>
      </c>
      <c r="JD16" s="105">
        <f>SUM(JB16,IZ16,IX16,IV16,IT16,IR16,IP16,IN16,IL16,IJ16)</f>
        <v>5</v>
      </c>
      <c r="JE16" s="105">
        <f>JD16/JD19</f>
        <v>7.6231132794633328E-4</v>
      </c>
      <c r="JF16" s="105"/>
      <c r="JG16" s="105">
        <f>JF16/JF19</f>
        <v>0</v>
      </c>
      <c r="JH16" s="105"/>
      <c r="JI16" s="105">
        <f>JH16/JH19</f>
        <v>0</v>
      </c>
      <c r="JJ16" s="105">
        <v>2</v>
      </c>
      <c r="JK16" s="105">
        <f>JJ16/JJ19</f>
        <v>4.1322314049586778E-3</v>
      </c>
      <c r="JL16" s="105"/>
      <c r="JM16" s="105">
        <f>JL16/JL19</f>
        <v>0</v>
      </c>
      <c r="JN16" s="105"/>
      <c r="JO16" s="105">
        <f>JN16/JN19</f>
        <v>0</v>
      </c>
      <c r="JP16" s="105"/>
      <c r="JQ16" s="105">
        <f>JP16/JP19</f>
        <v>0</v>
      </c>
      <c r="JR16" s="105">
        <v>3</v>
      </c>
      <c r="JS16" s="105">
        <f>JR16/JR19</f>
        <v>2.4E-2</v>
      </c>
      <c r="JT16" s="105"/>
      <c r="JU16" s="105">
        <f>JT16/JT19</f>
        <v>0</v>
      </c>
      <c r="JV16" s="105">
        <v>1</v>
      </c>
      <c r="JW16" s="105">
        <f>JV16/JV19</f>
        <v>2.0746887966804979E-3</v>
      </c>
      <c r="JX16" s="105"/>
      <c r="JY16" s="105">
        <f>JX16/JX19</f>
        <v>0</v>
      </c>
      <c r="JZ16" s="105">
        <f>SUM(JX16,JV16,JT16,JR16,JP16,JN16,JL16,JJ16,JH16,JF16)</f>
        <v>6</v>
      </c>
      <c r="KA16" s="105">
        <f>JZ16/JZ19</f>
        <v>1.9430051813471502E-3</v>
      </c>
      <c r="KB16" s="105"/>
      <c r="KC16" s="105">
        <f>KB16/KB19</f>
        <v>0</v>
      </c>
      <c r="KD16" s="105"/>
      <c r="KE16" s="105">
        <f>KD16/KD19</f>
        <v>0</v>
      </c>
      <c r="KF16" s="105">
        <v>1</v>
      </c>
      <c r="KG16" s="105">
        <f>KF16/KF19</f>
        <v>2.6455026455026454E-3</v>
      </c>
      <c r="KH16" s="105"/>
      <c r="KI16" s="105">
        <f>KH16/KH19</f>
        <v>0</v>
      </c>
      <c r="KJ16" s="105">
        <v>1</v>
      </c>
      <c r="KK16" s="105">
        <f>KJ16/KJ19</f>
        <v>3.7453183520599251E-3</v>
      </c>
      <c r="KL16" s="105"/>
      <c r="KM16" s="105" t="e">
        <f>KL16/KL19</f>
        <v>#DIV/0!</v>
      </c>
      <c r="KN16" s="105">
        <v>6</v>
      </c>
      <c r="KO16" s="105">
        <f>KN16/KN19</f>
        <v>2.9850746268656716E-2</v>
      </c>
      <c r="KP16" s="105"/>
      <c r="KQ16" s="105">
        <f>KP16/KP19</f>
        <v>0</v>
      </c>
      <c r="KR16" s="105"/>
      <c r="KS16" s="105">
        <f>KR16/KR19</f>
        <v>0</v>
      </c>
      <c r="KT16" s="105"/>
      <c r="KU16" s="105">
        <f>KT16/KT19</f>
        <v>0</v>
      </c>
      <c r="KV16" s="105">
        <f>SUM(KT16,KR16,KP16,KN16,KL16,KJ16,KH16,KF16,KD16,KB16)</f>
        <v>8</v>
      </c>
      <c r="KW16" s="105">
        <f>KV16/KV19</f>
        <v>3.2921810699588477E-3</v>
      </c>
      <c r="KX16" s="105"/>
      <c r="KY16" s="105">
        <f>KX16/KX19</f>
        <v>0</v>
      </c>
      <c r="KZ16" s="105"/>
      <c r="LA16" s="105">
        <f>KZ16/KZ19</f>
        <v>0</v>
      </c>
      <c r="LB16" s="105">
        <v>2</v>
      </c>
      <c r="LC16" s="105">
        <f>LB16/LB19</f>
        <v>2.0100502512562816E-3</v>
      </c>
      <c r="LD16" s="105"/>
      <c r="LE16" s="105">
        <f>LD16/LD19</f>
        <v>0</v>
      </c>
      <c r="LF16" s="105"/>
      <c r="LG16" s="105">
        <f>LF16/LF19</f>
        <v>0</v>
      </c>
      <c r="LH16" s="105"/>
      <c r="LI16" s="105" t="e">
        <f>LH16/LH19</f>
        <v>#DIV/0!</v>
      </c>
      <c r="LJ16" s="105">
        <v>2</v>
      </c>
      <c r="LK16" s="105">
        <f>LJ16/LJ19</f>
        <v>1.0810810810810811E-2</v>
      </c>
      <c r="LL16" s="105"/>
      <c r="LM16" s="105">
        <f>LL16/LL19</f>
        <v>0</v>
      </c>
      <c r="LN16" s="105"/>
      <c r="LO16" s="105">
        <f>LN16/LN19</f>
        <v>0</v>
      </c>
      <c r="LP16" s="105">
        <v>1</v>
      </c>
      <c r="LQ16" s="105">
        <f>LP16/LP19</f>
        <v>1.5384615384615385E-2</v>
      </c>
      <c r="LR16" s="105">
        <f>SUM(LP16,LN16,LL16,LJ16,LH16,LF16,LD16,LB16,KZ16,KX16)</f>
        <v>5</v>
      </c>
      <c r="LS16" s="105">
        <f>LR16/LR19</f>
        <v>1.5615240474703309E-3</v>
      </c>
      <c r="LT16" s="105"/>
      <c r="LU16" s="105">
        <f>LT16/LT19</f>
        <v>0</v>
      </c>
      <c r="LV16" s="105"/>
      <c r="LW16" s="105">
        <f>LV16/LV19</f>
        <v>0</v>
      </c>
      <c r="LX16" s="106">
        <f>LY16*LX19</f>
        <v>5.9470000000000001</v>
      </c>
      <c r="LY16" s="105">
        <v>3.8E-3</v>
      </c>
      <c r="LZ16" s="105"/>
      <c r="MA16" s="105">
        <f>LZ16/LZ19</f>
        <v>0</v>
      </c>
      <c r="MB16" s="105"/>
      <c r="MC16" s="105">
        <f>MB16/MB19</f>
        <v>0</v>
      </c>
      <c r="MD16" s="105"/>
      <c r="ME16" s="105">
        <f>MD16/MD19</f>
        <v>0</v>
      </c>
      <c r="MF16" s="105">
        <v>2</v>
      </c>
      <c r="MG16" s="105">
        <f>MF16/MF19</f>
        <v>4.4247787610619468E-3</v>
      </c>
      <c r="MH16" s="105"/>
      <c r="MI16" s="105">
        <f>MH16/MH19</f>
        <v>0</v>
      </c>
      <c r="MJ16" s="105"/>
      <c r="MK16" s="105">
        <f>MJ16/MJ19</f>
        <v>0</v>
      </c>
      <c r="ML16" s="105">
        <v>7</v>
      </c>
      <c r="MM16" s="105">
        <f>ML16/ML19</f>
        <v>1.4989293361884369E-2</v>
      </c>
      <c r="MN16" s="105">
        <f>SUM(ML16,MJ16,MH16,MF16,MD16,MB16,LZ16,LX16,LV16,LT16)</f>
        <v>14.946999999999999</v>
      </c>
      <c r="MO16" s="105">
        <f>MN16/MN19</f>
        <v>2.4466340530636572E-3</v>
      </c>
      <c r="MP16" s="105"/>
      <c r="MQ16" s="105">
        <f>MP16/MP19</f>
        <v>0</v>
      </c>
      <c r="MR16" s="105">
        <v>1</v>
      </c>
      <c r="MS16" s="105">
        <f>MR16/MR19</f>
        <v>1.4492753623188406E-2</v>
      </c>
      <c r="MT16" s="106">
        <f>MU16*MT19</f>
        <v>6.9717000000000002</v>
      </c>
      <c r="MU16" s="105">
        <v>5.1000000000000004E-3</v>
      </c>
      <c r="MV16" s="105">
        <v>1</v>
      </c>
      <c r="MW16" s="105">
        <f>MV16/MV19</f>
        <v>2.9411764705882353E-2</v>
      </c>
      <c r="MX16" s="105">
        <v>3</v>
      </c>
      <c r="MY16" s="105">
        <f>MX16/MX19</f>
        <v>2.2813688212927757E-3</v>
      </c>
      <c r="MZ16" s="105"/>
      <c r="NA16" s="105">
        <f>MZ16/MZ19</f>
        <v>0</v>
      </c>
      <c r="NB16" s="105">
        <v>2</v>
      </c>
      <c r="NC16" s="105">
        <f>NB16/NB19</f>
        <v>7.8431372549019607E-3</v>
      </c>
      <c r="ND16" s="105"/>
      <c r="NE16" s="105">
        <f>ND16/ND19</f>
        <v>0</v>
      </c>
      <c r="NF16" s="105">
        <v>3</v>
      </c>
      <c r="NG16" s="105">
        <f>NF16/NF19</f>
        <v>2.8382213812677389E-3</v>
      </c>
      <c r="NH16" s="105"/>
      <c r="NI16" s="105">
        <f>NH16/NH19</f>
        <v>0</v>
      </c>
      <c r="NJ16" s="105">
        <f>SUM(NH16,NF16,ND16,NB16,MZ16,MX16,MV16,MT16,MR16,MP16)</f>
        <v>16.971699999999998</v>
      </c>
      <c r="NK16" s="105">
        <f>NJ16/NJ19</f>
        <v>2.6585194523039827E-3</v>
      </c>
      <c r="NL16" s="105"/>
      <c r="NM16" s="105">
        <f>NL16/NL19</f>
        <v>0</v>
      </c>
      <c r="NN16" s="105">
        <v>4</v>
      </c>
      <c r="NO16" s="105">
        <f>NN16/NN19</f>
        <v>8.6956521739130432E-2</v>
      </c>
      <c r="NP16" s="106">
        <f>NQ16*NP19</f>
        <v>0</v>
      </c>
      <c r="NQ16" s="105">
        <v>0</v>
      </c>
      <c r="NR16" s="106">
        <f>NS16*NR19</f>
        <v>0</v>
      </c>
      <c r="NS16" s="105">
        <v>0</v>
      </c>
      <c r="NT16" s="105">
        <v>4</v>
      </c>
      <c r="NU16" s="105">
        <f>NT16/NT19</f>
        <v>9.5465393794749408E-3</v>
      </c>
      <c r="NV16" s="105"/>
      <c r="NW16" s="105">
        <f>NV16/NV19</f>
        <v>0</v>
      </c>
      <c r="NX16" s="105"/>
      <c r="NY16" s="105">
        <f>NX16/NX19</f>
        <v>0</v>
      </c>
      <c r="NZ16" s="105"/>
      <c r="OA16" s="105">
        <f>NZ16/NZ19</f>
        <v>0</v>
      </c>
      <c r="OB16" s="105">
        <v>5</v>
      </c>
      <c r="OC16" s="105">
        <f>OB16/OB19</f>
        <v>1.0224948875255624E-2</v>
      </c>
      <c r="OD16" s="105"/>
      <c r="OE16" s="105">
        <f>OD16/OD19</f>
        <v>0</v>
      </c>
      <c r="OF16" s="105">
        <f>SUM(OD16,OB16,NZ16,NX16,NV16,NT16,NR16,NP16,NN16,NL16)</f>
        <v>13</v>
      </c>
      <c r="OG16" s="105">
        <f>OF16/OF19</f>
        <v>5.0134632699604586E-3</v>
      </c>
      <c r="OH16" s="105"/>
      <c r="OI16" s="105">
        <f>OH16/OH19</f>
        <v>0</v>
      </c>
      <c r="OJ16" s="105"/>
      <c r="OK16" s="105" t="e">
        <f>OJ16/OJ19</f>
        <v>#DIV/0!</v>
      </c>
      <c r="OL16" s="106">
        <f>OM16*OL19</f>
        <v>0</v>
      </c>
      <c r="OM16" s="105">
        <v>0</v>
      </c>
      <c r="ON16" s="106">
        <f>OO16*ON19</f>
        <v>0</v>
      </c>
      <c r="OO16" s="105">
        <v>0</v>
      </c>
      <c r="OP16" s="106">
        <f>OQ16*OP19</f>
        <v>0.99959999999999993</v>
      </c>
      <c r="OQ16" s="107">
        <v>6.7999999999999996E-3</v>
      </c>
      <c r="OR16" s="105"/>
      <c r="OS16" s="105">
        <f>OR16/OR19</f>
        <v>0</v>
      </c>
      <c r="OT16" s="105"/>
      <c r="OU16" s="105">
        <f>OT16/OT19</f>
        <v>0</v>
      </c>
      <c r="OV16" s="105"/>
      <c r="OW16" s="105">
        <f>OV16/OV19</f>
        <v>0</v>
      </c>
      <c r="OX16" s="105"/>
      <c r="OY16" s="105">
        <f>OX16/OX19</f>
        <v>0</v>
      </c>
      <c r="OZ16" s="105"/>
      <c r="PA16" s="105" t="e">
        <f>OZ16/OZ19</f>
        <v>#DIV/0!</v>
      </c>
      <c r="PB16" s="105">
        <f>SUM(OZ16,OX16,OV16,OT16,OR16,OP16,ON16,OL16,OJ16,OH16)</f>
        <v>0.99959999999999993</v>
      </c>
      <c r="PC16" s="105">
        <f>PB16/PB19</f>
        <v>7.3446438104917289E-4</v>
      </c>
      <c r="PD16" s="105"/>
      <c r="PE16" s="105">
        <f>PD16/PD19</f>
        <v>0</v>
      </c>
      <c r="PF16" s="105"/>
      <c r="PG16" s="105" t="e">
        <f>PF16/PF19</f>
        <v>#DIV/0!</v>
      </c>
      <c r="PH16" s="106">
        <f>PI16*PH19</f>
        <v>0</v>
      </c>
      <c r="PI16" s="105">
        <v>0</v>
      </c>
      <c r="PJ16" s="106">
        <f>PK16*PJ19</f>
        <v>0</v>
      </c>
      <c r="PK16" s="105">
        <v>0</v>
      </c>
      <c r="PL16" s="106">
        <f>PM16*PL19</f>
        <v>1.0032000000000001</v>
      </c>
      <c r="PM16" s="105">
        <v>1.52E-2</v>
      </c>
      <c r="PN16" s="105"/>
      <c r="PO16" s="105" t="e">
        <f>PN16/PN19</f>
        <v>#DIV/0!</v>
      </c>
      <c r="PP16" s="105"/>
      <c r="PQ16" s="105">
        <f>PP16/PP19</f>
        <v>0</v>
      </c>
      <c r="PR16" s="105"/>
      <c r="PS16" s="105">
        <f>PR16/PR19</f>
        <v>0</v>
      </c>
      <c r="PT16" s="106">
        <f>PU16*PT19</f>
        <v>0</v>
      </c>
      <c r="PU16" s="105">
        <v>0</v>
      </c>
      <c r="PV16" s="105"/>
      <c r="PW16" s="105" t="e">
        <f>PV16/PV19</f>
        <v>#DIV/0!</v>
      </c>
      <c r="PX16" s="105">
        <f>SUM(PV16,PT16,PR16,PP16,PN16,PL16,PJ16,PH16,PF16,PD16)</f>
        <v>1.0032000000000001</v>
      </c>
      <c r="PY16" s="105">
        <f>PX16/PX19</f>
        <v>8.5818604005398567E-4</v>
      </c>
      <c r="PZ16" s="106">
        <f>QA16*PZ19</f>
        <v>0</v>
      </c>
      <c r="QA16" s="105">
        <v>0</v>
      </c>
      <c r="QB16" s="105"/>
      <c r="QC16" s="105" t="e">
        <f>QB16/QB19</f>
        <v>#DIV/0!</v>
      </c>
      <c r="QD16" s="106">
        <f>QE16*QD19</f>
        <v>0</v>
      </c>
      <c r="QE16" s="105">
        <v>0</v>
      </c>
      <c r="QF16" s="106">
        <f>QG16*QF19</f>
        <v>0</v>
      </c>
      <c r="QG16" s="105">
        <v>0</v>
      </c>
      <c r="QH16" s="106">
        <f>QI16*QH19</f>
        <v>0</v>
      </c>
      <c r="QI16" s="105">
        <v>0</v>
      </c>
      <c r="QJ16" s="105"/>
      <c r="QK16" s="105">
        <f>QJ16/QJ19</f>
        <v>0</v>
      </c>
      <c r="QL16" s="106">
        <f>QM16*QL19</f>
        <v>0</v>
      </c>
      <c r="QM16" s="107">
        <v>0</v>
      </c>
      <c r="QN16" s="105"/>
      <c r="QO16" s="105">
        <f>QN16/QN19</f>
        <v>0</v>
      </c>
      <c r="QP16" s="106">
        <f>QQ16*QP19</f>
        <v>1.0334999999999999</v>
      </c>
      <c r="QQ16" s="105">
        <v>6.4999999999999997E-3</v>
      </c>
      <c r="QR16" s="105"/>
      <c r="QS16" s="105" t="e">
        <f>QR16/QR19</f>
        <v>#DIV/0!</v>
      </c>
      <c r="QT16" s="105">
        <f>SUM(QR16,QP16,QN16,QL16,QJ16,QH16,QF16,QD16,QB16,PZ16)</f>
        <v>1.0334999999999999</v>
      </c>
      <c r="QU16" s="105">
        <f>QT16/QT19</f>
        <v>6.8401820421626553E-4</v>
      </c>
      <c r="QV16" s="106">
        <f>QW16*QV19</f>
        <v>0</v>
      </c>
      <c r="QW16" s="105">
        <v>0</v>
      </c>
      <c r="QX16" s="106">
        <f>QY16*QX19</f>
        <v>0</v>
      </c>
      <c r="QY16" s="105">
        <v>0</v>
      </c>
      <c r="QZ16" s="106">
        <f>RA16*QZ19</f>
        <v>0</v>
      </c>
      <c r="RA16" s="105">
        <v>0</v>
      </c>
      <c r="RB16" s="106">
        <f>RC16*RB19</f>
        <v>0</v>
      </c>
      <c r="RC16" s="105">
        <v>0</v>
      </c>
      <c r="RD16" s="106">
        <f>RE16*RD19</f>
        <v>0</v>
      </c>
      <c r="RE16" s="107">
        <v>0</v>
      </c>
      <c r="RF16" s="105"/>
      <c r="RG16" s="105" t="e">
        <f>RF16/RF19</f>
        <v>#DIV/0!</v>
      </c>
      <c r="RH16" s="106">
        <f>RI16*RH19</f>
        <v>0</v>
      </c>
      <c r="RI16" s="107">
        <v>0</v>
      </c>
      <c r="RJ16" s="106">
        <f>RJ19*RK16</f>
        <v>0</v>
      </c>
      <c r="RK16" s="105">
        <v>0</v>
      </c>
      <c r="RL16" s="106">
        <f>RL19*RM16</f>
        <v>0</v>
      </c>
      <c r="RM16" s="105">
        <v>0</v>
      </c>
      <c r="RN16" s="105"/>
      <c r="RO16" s="105" t="e">
        <f>RN16/RN19</f>
        <v>#DIV/0!</v>
      </c>
      <c r="RP16" s="106">
        <f t="shared" si="21"/>
        <v>0</v>
      </c>
      <c r="RQ16" s="105">
        <f>RP16/RP19</f>
        <v>0</v>
      </c>
      <c r="RR16" s="106">
        <f>RS16*RR19</f>
        <v>0</v>
      </c>
      <c r="RS16" s="105">
        <v>0</v>
      </c>
      <c r="RT16" s="106">
        <f>RU16*RT19</f>
        <v>0</v>
      </c>
      <c r="RU16" s="105">
        <v>0</v>
      </c>
      <c r="RV16" s="106">
        <f>RW16*RV19</f>
        <v>0</v>
      </c>
      <c r="RW16" s="105">
        <v>0</v>
      </c>
      <c r="RX16" s="106">
        <f>RY16*RX19</f>
        <v>0</v>
      </c>
      <c r="RY16" s="105">
        <v>0</v>
      </c>
      <c r="RZ16" s="106">
        <f>SA16*RZ19</f>
        <v>0</v>
      </c>
      <c r="SA16" s="107">
        <v>0</v>
      </c>
      <c r="SB16" s="105"/>
      <c r="SC16" s="105" t="e">
        <f>SB16/SB19</f>
        <v>#DIV/0!</v>
      </c>
      <c r="SD16" s="106">
        <f>SE16*SD19</f>
        <v>0</v>
      </c>
      <c r="SE16" s="107">
        <v>0</v>
      </c>
      <c r="SF16" s="106">
        <f>SF19*SG16</f>
        <v>0</v>
      </c>
      <c r="SG16" s="105">
        <v>0</v>
      </c>
      <c r="SH16" s="106">
        <f>SH19*SI16</f>
        <v>0</v>
      </c>
      <c r="SI16" s="105">
        <v>0</v>
      </c>
      <c r="SJ16" s="105"/>
      <c r="SK16" s="105" t="e">
        <f>SJ16/SJ19</f>
        <v>#DIV/0!</v>
      </c>
      <c r="SL16" s="106">
        <f t="shared" si="22"/>
        <v>0</v>
      </c>
      <c r="SM16" s="105">
        <f>SL16/SL19</f>
        <v>0</v>
      </c>
      <c r="SN16" s="106">
        <f>SO16*SN19</f>
        <v>0</v>
      </c>
      <c r="SO16" s="105">
        <v>0</v>
      </c>
      <c r="SP16" s="106">
        <f>SQ16*SP19</f>
        <v>0</v>
      </c>
      <c r="SQ16" s="105">
        <v>0</v>
      </c>
      <c r="SR16" s="106">
        <f>SS16*SR19</f>
        <v>0</v>
      </c>
      <c r="SS16" s="105">
        <v>0</v>
      </c>
      <c r="ST16" s="106">
        <f>SU16*ST19</f>
        <v>0</v>
      </c>
      <c r="SU16" s="105">
        <v>0</v>
      </c>
      <c r="SV16" s="106">
        <f>SW16*SV19</f>
        <v>0</v>
      </c>
      <c r="SW16" s="107">
        <v>0</v>
      </c>
      <c r="SX16" s="106">
        <f>SY16*SX19</f>
        <v>0</v>
      </c>
      <c r="SY16" s="105">
        <v>0</v>
      </c>
      <c r="SZ16" s="106">
        <f>TA16*SZ19</f>
        <v>0</v>
      </c>
      <c r="TA16" s="105">
        <v>0</v>
      </c>
      <c r="TB16" s="106">
        <f>TC16*TB19</f>
        <v>0</v>
      </c>
      <c r="TC16" s="105">
        <v>0</v>
      </c>
      <c r="TD16" s="106">
        <f>TE16*TD19</f>
        <v>0</v>
      </c>
      <c r="TE16" s="105">
        <v>0</v>
      </c>
      <c r="TF16" s="106">
        <f>TG16*TF19</f>
        <v>0</v>
      </c>
      <c r="TG16" s="105">
        <v>0</v>
      </c>
      <c r="TH16" s="106">
        <f t="shared" si="23"/>
        <v>0</v>
      </c>
      <c r="TI16" s="105">
        <f>TH16/TH19</f>
        <v>0</v>
      </c>
      <c r="TJ16" s="106">
        <f>TK16*TJ19</f>
        <v>0</v>
      </c>
      <c r="TK16" s="105">
        <v>0</v>
      </c>
      <c r="TL16" s="106">
        <v>0</v>
      </c>
      <c r="TM16" s="105">
        <v>0</v>
      </c>
      <c r="TN16" s="106">
        <v>1</v>
      </c>
      <c r="TO16" s="105">
        <f>TN16/TN19</f>
        <v>4.5454545454545456E-2</v>
      </c>
      <c r="TP16" s="106">
        <f>TQ16*TP19</f>
        <v>0</v>
      </c>
      <c r="TQ16" s="105">
        <v>0</v>
      </c>
      <c r="TR16" s="106">
        <v>1</v>
      </c>
      <c r="TS16" s="107">
        <f>TR16/TR19</f>
        <v>0.16666666666666666</v>
      </c>
      <c r="TT16" s="106">
        <f>TU16*TT19</f>
        <v>0</v>
      </c>
      <c r="TU16" s="105">
        <v>0</v>
      </c>
      <c r="TV16" s="106">
        <f>TW16*TV19</f>
        <v>0</v>
      </c>
      <c r="TW16" s="105">
        <v>0</v>
      </c>
      <c r="TX16" s="106">
        <v>13</v>
      </c>
      <c r="TY16" s="105">
        <f>TX16/TX19</f>
        <v>2.8322440087145968E-2</v>
      </c>
      <c r="TZ16" s="106">
        <v>0</v>
      </c>
      <c r="UA16" s="105">
        <f>TZ16/TZ19</f>
        <v>0</v>
      </c>
      <c r="UB16" s="106">
        <f>UC16*UB19</f>
        <v>0</v>
      </c>
      <c r="UC16" s="105">
        <v>0</v>
      </c>
      <c r="UD16" s="106">
        <f t="shared" si="24"/>
        <v>15</v>
      </c>
      <c r="UE16" s="105">
        <f>UD16/UD19</f>
        <v>3.0120481927710843E-2</v>
      </c>
      <c r="UF16" s="106">
        <f>UG16*UF19</f>
        <v>0</v>
      </c>
      <c r="UG16" s="105">
        <v>0</v>
      </c>
      <c r="UH16" s="106">
        <v>0</v>
      </c>
      <c r="UI16" s="105">
        <v>0</v>
      </c>
      <c r="UJ16" s="106">
        <v>1</v>
      </c>
      <c r="UK16" s="105">
        <f>UJ16/UJ19</f>
        <v>4.1666666666666664E-2</v>
      </c>
      <c r="UL16" s="106">
        <f>UM16*UL19</f>
        <v>0</v>
      </c>
      <c r="UM16" s="105">
        <v>0</v>
      </c>
      <c r="UN16" s="106">
        <v>1</v>
      </c>
      <c r="UO16" s="107">
        <f>UN16/UN19</f>
        <v>0.14285714285714285</v>
      </c>
      <c r="UP16" s="106">
        <f>UQ16*UP19</f>
        <v>0</v>
      </c>
      <c r="UQ16" s="105">
        <v>0</v>
      </c>
      <c r="UR16" s="106">
        <f>US16*UR19</f>
        <v>0</v>
      </c>
      <c r="US16" s="105">
        <v>0</v>
      </c>
      <c r="UT16" s="106">
        <v>13</v>
      </c>
      <c r="UU16" s="105">
        <f>UT16/UT19</f>
        <v>2.8322440087145968E-2</v>
      </c>
      <c r="UV16" s="106">
        <f>UW16*UV19</f>
        <v>0</v>
      </c>
      <c r="UW16" s="105">
        <v>0</v>
      </c>
      <c r="UX16" s="106">
        <f>UY16*UX19</f>
        <v>0</v>
      </c>
      <c r="UY16" s="105">
        <v>0</v>
      </c>
      <c r="UZ16" s="106">
        <f t="shared" si="25"/>
        <v>15</v>
      </c>
      <c r="VA16" s="105">
        <f>UZ16/UZ19</f>
        <v>3.0181086519114688E-2</v>
      </c>
      <c r="VB16" s="106">
        <f>VC16*VB19</f>
        <v>0</v>
      </c>
      <c r="VC16" s="105">
        <v>0</v>
      </c>
      <c r="VD16" s="106">
        <v>0</v>
      </c>
      <c r="VE16" s="105">
        <v>0</v>
      </c>
      <c r="VF16" s="106">
        <v>0</v>
      </c>
      <c r="VG16" s="105">
        <f>VF16/VF19</f>
        <v>0</v>
      </c>
      <c r="VH16" s="106">
        <f>VI16*VH19</f>
        <v>0</v>
      </c>
      <c r="VI16" s="105">
        <v>0</v>
      </c>
      <c r="VJ16" s="106">
        <v>0</v>
      </c>
      <c r="VK16" s="107">
        <f>VJ16/VJ19</f>
        <v>0</v>
      </c>
      <c r="VL16" s="106">
        <f>VM16*VL19</f>
        <v>0</v>
      </c>
      <c r="VM16" s="105">
        <v>0</v>
      </c>
      <c r="VN16" s="106">
        <v>0</v>
      </c>
      <c r="VO16" s="105">
        <f>VN16/VN19</f>
        <v>0</v>
      </c>
      <c r="VP16" s="106">
        <v>0</v>
      </c>
      <c r="VQ16" s="105">
        <f>VP16/VP19</f>
        <v>0</v>
      </c>
      <c r="VR16" s="106">
        <v>0</v>
      </c>
      <c r="VS16" s="105">
        <f>VR16/VR19</f>
        <v>0</v>
      </c>
      <c r="VT16" s="106">
        <f>VU16*VT19</f>
        <v>0</v>
      </c>
      <c r="VU16" s="105">
        <v>0</v>
      </c>
      <c r="VV16" s="106">
        <f t="shared" si="26"/>
        <v>0</v>
      </c>
      <c r="VW16" s="105">
        <f>VV16/VV19</f>
        <v>0</v>
      </c>
      <c r="VX16" s="106">
        <f>VY16*VX19</f>
        <v>0</v>
      </c>
      <c r="VY16" s="105">
        <v>0</v>
      </c>
      <c r="VZ16" s="106">
        <v>0</v>
      </c>
      <c r="WA16" s="105">
        <v>0</v>
      </c>
      <c r="WB16" s="106">
        <v>0</v>
      </c>
      <c r="WC16" s="105">
        <f>WB16/WB19</f>
        <v>0</v>
      </c>
      <c r="WD16" s="106">
        <f>WE16*WD19</f>
        <v>0</v>
      </c>
      <c r="WE16" s="105">
        <v>0</v>
      </c>
      <c r="WF16" s="106">
        <v>0</v>
      </c>
      <c r="WG16" s="107">
        <f>WF16/WF19</f>
        <v>0</v>
      </c>
      <c r="WH16" s="106">
        <f>WI16*WH19</f>
        <v>0</v>
      </c>
      <c r="WI16" s="105">
        <v>0</v>
      </c>
      <c r="WJ16" s="106">
        <v>0</v>
      </c>
      <c r="WK16" s="105">
        <f>WJ16/WJ19</f>
        <v>0</v>
      </c>
      <c r="WL16" s="106">
        <v>0</v>
      </c>
      <c r="WM16" s="105">
        <f>WL16/WL19</f>
        <v>0</v>
      </c>
      <c r="WN16" s="106">
        <v>0</v>
      </c>
      <c r="WO16" s="105">
        <f>WN16/WN19</f>
        <v>0</v>
      </c>
      <c r="WP16" s="106">
        <f>WQ16*WP19</f>
        <v>0</v>
      </c>
      <c r="WQ16" s="105">
        <v>0</v>
      </c>
      <c r="WR16" s="106">
        <f t="shared" si="27"/>
        <v>0</v>
      </c>
      <c r="WS16" s="105">
        <f>WR16/WR19</f>
        <v>0</v>
      </c>
      <c r="WT16" s="106">
        <f>WU16*WT19</f>
        <v>0</v>
      </c>
      <c r="WU16" s="105">
        <v>0</v>
      </c>
      <c r="WV16" s="106">
        <v>0</v>
      </c>
      <c r="WW16" s="105">
        <v>0</v>
      </c>
      <c r="WX16" s="106">
        <v>0</v>
      </c>
      <c r="WY16" s="105">
        <f>WX16/WX19</f>
        <v>0</v>
      </c>
      <c r="WZ16" s="106">
        <f>XA16*WZ19</f>
        <v>0</v>
      </c>
      <c r="XA16" s="105">
        <v>0</v>
      </c>
      <c r="XB16" s="106">
        <v>0</v>
      </c>
      <c r="XC16" s="107">
        <f>XB16/XB19</f>
        <v>0</v>
      </c>
      <c r="XD16" s="106">
        <f>XE16*XD19</f>
        <v>0</v>
      </c>
      <c r="XE16" s="105">
        <v>0</v>
      </c>
      <c r="XF16" s="106">
        <v>0</v>
      </c>
      <c r="XG16" s="105">
        <f>XF16/XF19</f>
        <v>0</v>
      </c>
      <c r="XH16" s="106">
        <v>0</v>
      </c>
      <c r="XI16" s="105">
        <f>XH16/XH19</f>
        <v>0</v>
      </c>
      <c r="XJ16" s="106">
        <v>0</v>
      </c>
      <c r="XK16" s="105">
        <f>XJ16/XJ19</f>
        <v>0</v>
      </c>
      <c r="XL16" s="106">
        <f>XM16*XL19</f>
        <v>0</v>
      </c>
      <c r="XM16" s="105">
        <v>0</v>
      </c>
      <c r="XN16" s="106">
        <f t="shared" si="28"/>
        <v>0</v>
      </c>
      <c r="XO16" s="105">
        <f>XN16/XN19</f>
        <v>0</v>
      </c>
      <c r="XP16" s="106">
        <f>XQ16*XP19</f>
        <v>0</v>
      </c>
      <c r="XQ16" s="105">
        <v>0</v>
      </c>
      <c r="XR16" s="106">
        <v>0</v>
      </c>
      <c r="XS16" s="105">
        <v>0</v>
      </c>
      <c r="XT16" s="106">
        <v>0</v>
      </c>
      <c r="XU16" s="105">
        <f>XT16/XT19</f>
        <v>0</v>
      </c>
      <c r="XV16" s="106">
        <f>XW16*XV19</f>
        <v>0</v>
      </c>
      <c r="XW16" s="105">
        <v>0</v>
      </c>
      <c r="XX16" s="106">
        <v>0</v>
      </c>
      <c r="XY16" s="107">
        <f>XX16/XX19</f>
        <v>0</v>
      </c>
      <c r="XZ16" s="106">
        <f>YA16*XZ19</f>
        <v>0</v>
      </c>
      <c r="YA16" s="105">
        <v>0</v>
      </c>
      <c r="YB16" s="106">
        <v>0</v>
      </c>
      <c r="YC16" s="105">
        <f>YB16/YB19</f>
        <v>0</v>
      </c>
      <c r="YD16" s="106">
        <v>0</v>
      </c>
      <c r="YE16" s="105">
        <f>YD16/YD19</f>
        <v>0</v>
      </c>
      <c r="YF16" s="106">
        <v>0</v>
      </c>
      <c r="YG16" s="105">
        <f>YF16/YF19</f>
        <v>0</v>
      </c>
      <c r="YH16" s="106">
        <f>YI16*YH19</f>
        <v>0</v>
      </c>
      <c r="YI16" s="105">
        <v>0</v>
      </c>
      <c r="YJ16" s="106">
        <f t="shared" si="29"/>
        <v>0</v>
      </c>
      <c r="YK16" s="105">
        <f>YJ16/YJ19</f>
        <v>0</v>
      </c>
      <c r="YL16" s="106">
        <f>YM16*YL19</f>
        <v>0</v>
      </c>
      <c r="YM16" s="105">
        <v>0</v>
      </c>
      <c r="YN16" s="106">
        <v>0</v>
      </c>
      <c r="YO16" s="105">
        <v>0</v>
      </c>
      <c r="YP16" s="106">
        <v>0</v>
      </c>
      <c r="YQ16" s="105">
        <f>YP16/YP19</f>
        <v>0</v>
      </c>
      <c r="YR16" s="106">
        <f>YS16*YR19</f>
        <v>0</v>
      </c>
      <c r="YS16" s="105">
        <v>0</v>
      </c>
      <c r="YT16" s="106">
        <v>0</v>
      </c>
      <c r="YU16" s="107">
        <f>YT16/YT19</f>
        <v>0</v>
      </c>
      <c r="YV16" s="106">
        <f>YW16*YV19</f>
        <v>0</v>
      </c>
      <c r="YW16" s="105">
        <v>0</v>
      </c>
      <c r="YX16" s="106">
        <v>0</v>
      </c>
      <c r="YY16" s="105">
        <f>YX16/YX19</f>
        <v>0</v>
      </c>
      <c r="YZ16" s="106">
        <v>0</v>
      </c>
      <c r="ZA16" s="105">
        <f>YZ16/YZ19</f>
        <v>0</v>
      </c>
      <c r="ZB16" s="106">
        <v>0</v>
      </c>
      <c r="ZC16" s="105">
        <f>ZB16/ZB19</f>
        <v>0</v>
      </c>
      <c r="ZD16" s="106">
        <f>ZE16*ZD19</f>
        <v>0</v>
      </c>
      <c r="ZE16" s="105">
        <v>0</v>
      </c>
      <c r="ZF16" s="106">
        <f t="shared" si="30"/>
        <v>0</v>
      </c>
      <c r="ZG16" s="105">
        <f>ZF16/ZF19</f>
        <v>0</v>
      </c>
      <c r="ZH16" s="106">
        <f>ZI16*ZH19</f>
        <v>0</v>
      </c>
      <c r="ZI16" s="105">
        <v>0</v>
      </c>
      <c r="ZJ16" s="106">
        <v>19</v>
      </c>
      <c r="ZK16" s="105">
        <f>ZJ16/ZJ19</f>
        <v>1</v>
      </c>
      <c r="ZL16" s="106">
        <v>0</v>
      </c>
      <c r="ZM16" s="105">
        <f>ZL16/ZL19</f>
        <v>0</v>
      </c>
      <c r="ZN16" s="106">
        <v>0</v>
      </c>
      <c r="ZO16" s="105">
        <f>ZN16/ZN19</f>
        <v>0</v>
      </c>
      <c r="ZP16" s="106">
        <v>0</v>
      </c>
      <c r="ZQ16" s="107">
        <f>ZP16/ZP19</f>
        <v>0</v>
      </c>
      <c r="ZR16" s="106">
        <f>ZS16*ZR19</f>
        <v>0</v>
      </c>
      <c r="ZS16" s="105">
        <v>0</v>
      </c>
      <c r="ZT16" s="106">
        <v>0</v>
      </c>
      <c r="ZU16" s="105">
        <f>ZT16/ZT19</f>
        <v>0</v>
      </c>
      <c r="ZV16" s="106">
        <v>0</v>
      </c>
      <c r="ZW16" s="105">
        <f>ZV16/ZV19</f>
        <v>0</v>
      </c>
      <c r="ZX16" s="106">
        <v>0</v>
      </c>
      <c r="ZY16" s="105">
        <f>ZX16/ZX19</f>
        <v>0</v>
      </c>
      <c r="ZZ16" s="106">
        <f>AAA16*ZZ19</f>
        <v>0</v>
      </c>
      <c r="AAA16" s="105">
        <v>0</v>
      </c>
      <c r="AAB16" s="106">
        <f t="shared" si="31"/>
        <v>19</v>
      </c>
      <c r="AAC16" s="105">
        <f>AAB16/AAB19</f>
        <v>2.6988636363636364E-2</v>
      </c>
      <c r="AAD16" s="106">
        <f>AAE16*AAD19</f>
        <v>0</v>
      </c>
      <c r="AAE16" s="105">
        <v>0</v>
      </c>
      <c r="AAF16" s="106">
        <v>0</v>
      </c>
      <c r="AAG16" s="105" t="e">
        <f>AAF16/AAF19</f>
        <v>#DIV/0!</v>
      </c>
      <c r="AAH16" s="106">
        <v>0</v>
      </c>
      <c r="AAI16" s="105" t="e">
        <f>AAH16/AAH19</f>
        <v>#DIV/0!</v>
      </c>
      <c r="AAJ16" s="106">
        <v>0</v>
      </c>
      <c r="AAK16" s="105" t="e">
        <f>AAJ16/AAJ19</f>
        <v>#DIV/0!</v>
      </c>
      <c r="AAL16" s="106">
        <v>0</v>
      </c>
      <c r="AAM16" s="107">
        <f>AAL16/AAL19</f>
        <v>0</v>
      </c>
      <c r="AAN16" s="106">
        <f>AAO16*AAN19</f>
        <v>0</v>
      </c>
      <c r="AAO16" s="105">
        <v>0</v>
      </c>
      <c r="AAP16" s="106">
        <v>0</v>
      </c>
      <c r="AAQ16" s="105">
        <f>AAP16/AAP19</f>
        <v>0</v>
      </c>
      <c r="AAR16" s="106">
        <v>0</v>
      </c>
      <c r="AAS16" s="105">
        <f>AAR16/AAR19</f>
        <v>0</v>
      </c>
      <c r="AAT16" s="106">
        <v>0</v>
      </c>
      <c r="AAU16" s="105">
        <f>AAT16/AAT19</f>
        <v>0</v>
      </c>
      <c r="AAV16" s="106">
        <f>AAW16*AAV19</f>
        <v>0</v>
      </c>
      <c r="AAW16" s="105">
        <v>0</v>
      </c>
      <c r="AAX16" s="106">
        <f t="shared" si="32"/>
        <v>0</v>
      </c>
      <c r="AAY16" s="105">
        <f>AAX16/AAX19</f>
        <v>0</v>
      </c>
      <c r="AAZ16" s="106">
        <f>ABA16*AAZ19</f>
        <v>0</v>
      </c>
      <c r="ABA16" s="105">
        <v>0</v>
      </c>
      <c r="ABB16" s="106">
        <v>0</v>
      </c>
      <c r="ABC16" s="105" t="e">
        <f>ABB16/ABB19</f>
        <v>#DIV/0!</v>
      </c>
      <c r="ABD16" s="106">
        <v>0</v>
      </c>
      <c r="ABE16" s="105" t="e">
        <f>ABD16/ABD19</f>
        <v>#DIV/0!</v>
      </c>
      <c r="ABF16" s="106">
        <v>0</v>
      </c>
      <c r="ABG16" s="105" t="e">
        <f>ABF16/ABF19</f>
        <v>#DIV/0!</v>
      </c>
      <c r="ABH16" s="106">
        <v>19</v>
      </c>
      <c r="ABI16" s="107">
        <f>ABH16/ABH19</f>
        <v>1</v>
      </c>
      <c r="ABJ16" s="106">
        <f>ABK16*ABJ19</f>
        <v>0</v>
      </c>
      <c r="ABK16" s="105">
        <v>0</v>
      </c>
      <c r="ABL16" s="106">
        <v>1</v>
      </c>
      <c r="ABM16" s="105">
        <f>ABL16/ABL19</f>
        <v>1</v>
      </c>
      <c r="ABN16" s="106">
        <v>0</v>
      </c>
      <c r="ABO16" s="105">
        <f>ABN16/ABN19</f>
        <v>0</v>
      </c>
      <c r="ABP16" s="106">
        <v>0</v>
      </c>
      <c r="ABQ16" s="105" t="e">
        <f>ABP16/ABP19</f>
        <v>#DIV/0!</v>
      </c>
      <c r="ABR16" s="106">
        <f>ABS16*ABR19</f>
        <v>0</v>
      </c>
      <c r="ABS16" s="105">
        <v>0</v>
      </c>
      <c r="ABT16" s="106">
        <f t="shared" si="33"/>
        <v>20</v>
      </c>
      <c r="ABU16" s="105">
        <f>ABT16/ABT19</f>
        <v>0.13245033112582782</v>
      </c>
      <c r="ABV16" s="106">
        <f>ABW16*ABV19</f>
        <v>0</v>
      </c>
      <c r="ABW16" s="105">
        <v>0</v>
      </c>
      <c r="ABX16" s="106">
        <v>0</v>
      </c>
      <c r="ABY16" s="105" t="e">
        <f>ABX16/ABX19</f>
        <v>#DIV/0!</v>
      </c>
      <c r="ABZ16" s="106">
        <v>0</v>
      </c>
      <c r="ACA16" s="105" t="e">
        <f>ABZ16/ABZ19</f>
        <v>#DIV/0!</v>
      </c>
      <c r="ACB16" s="106">
        <v>0</v>
      </c>
      <c r="ACC16" s="105">
        <f>ACB16/ACB19</f>
        <v>0</v>
      </c>
      <c r="ACD16" s="106">
        <v>19</v>
      </c>
      <c r="ACE16" s="107">
        <f>ACD16/ACD19</f>
        <v>1</v>
      </c>
      <c r="ACF16" s="106">
        <f>ACG16*ACF19</f>
        <v>0</v>
      </c>
      <c r="ACG16" s="105">
        <v>0</v>
      </c>
      <c r="ACH16" s="106">
        <v>1</v>
      </c>
      <c r="ACI16" s="105">
        <f>ACH16/ACH19</f>
        <v>1</v>
      </c>
      <c r="ACJ16" s="106">
        <v>0</v>
      </c>
      <c r="ACK16" s="105">
        <f>ACJ16/ACJ19</f>
        <v>0</v>
      </c>
      <c r="ACL16" s="106">
        <v>0</v>
      </c>
      <c r="ACM16" s="105">
        <f>ACL16/ACL19</f>
        <v>0</v>
      </c>
      <c r="ACN16" s="106">
        <f>ACO16*ACN19</f>
        <v>0</v>
      </c>
      <c r="ACO16" s="105">
        <v>0</v>
      </c>
      <c r="ACP16" s="106">
        <f t="shared" si="34"/>
        <v>20</v>
      </c>
      <c r="ACQ16" s="105">
        <f>ACP16/ACP19</f>
        <v>0.10582010582010581</v>
      </c>
      <c r="ACR16" s="106">
        <f>ACS16*ACR19</f>
        <v>0</v>
      </c>
      <c r="ACS16" s="105">
        <v>0</v>
      </c>
      <c r="ACT16" s="106">
        <v>0</v>
      </c>
      <c r="ACU16" s="105" t="e">
        <f>ACT16/ACT19</f>
        <v>#DIV/0!</v>
      </c>
      <c r="ACV16" s="106">
        <v>0</v>
      </c>
      <c r="ACW16" s="105" t="e">
        <f>ACV16/ACV19</f>
        <v>#DIV/0!</v>
      </c>
      <c r="ACX16" s="106">
        <v>0</v>
      </c>
      <c r="ACY16" s="105">
        <f>ACX16/ACX19</f>
        <v>0</v>
      </c>
      <c r="ACZ16" s="106">
        <v>0</v>
      </c>
      <c r="ADA16" s="107">
        <f>ACZ16/ACZ19</f>
        <v>0</v>
      </c>
      <c r="ADB16" s="106">
        <f>ADC16*ADB19</f>
        <v>0</v>
      </c>
      <c r="ADC16" s="105">
        <v>0</v>
      </c>
      <c r="ADD16" s="106">
        <v>0</v>
      </c>
      <c r="ADE16" s="105" t="e">
        <f>ADD16/ADD19</f>
        <v>#DIV/0!</v>
      </c>
      <c r="ADF16" s="106">
        <v>0</v>
      </c>
      <c r="ADG16" s="105">
        <f>ADF16/ADF19</f>
        <v>0</v>
      </c>
      <c r="ADH16" s="106">
        <v>0</v>
      </c>
      <c r="ADI16" s="105" t="e">
        <f>ADH16/ADH19</f>
        <v>#DIV/0!</v>
      </c>
      <c r="ADJ16" s="106">
        <f>ADK16*ADJ19</f>
        <v>0</v>
      </c>
      <c r="ADK16" s="105">
        <v>0</v>
      </c>
      <c r="ADL16" s="106">
        <f t="shared" si="35"/>
        <v>0</v>
      </c>
      <c r="ADM16" s="105">
        <f>ADL16/ADL19</f>
        <v>0</v>
      </c>
      <c r="ADN16" s="106">
        <f>ADO16*ADN19</f>
        <v>0</v>
      </c>
      <c r="ADO16" s="105">
        <v>0</v>
      </c>
      <c r="ADP16" s="106">
        <v>0</v>
      </c>
      <c r="ADQ16" s="105" t="e">
        <f>ADP16/ADP19</f>
        <v>#DIV/0!</v>
      </c>
      <c r="ADR16" s="106">
        <v>0</v>
      </c>
      <c r="ADS16" s="105" t="e">
        <f>ADR16/ADR19</f>
        <v>#DIV/0!</v>
      </c>
      <c r="ADT16" s="106">
        <v>0</v>
      </c>
      <c r="ADU16" s="105">
        <f>ADT16/ADT19</f>
        <v>0</v>
      </c>
      <c r="ADV16" s="106">
        <v>0</v>
      </c>
      <c r="ADW16" s="107">
        <f>ADV16/ADV19</f>
        <v>0</v>
      </c>
      <c r="ADX16" s="106">
        <f>ADY16*ADX19</f>
        <v>0</v>
      </c>
      <c r="ADY16" s="105">
        <v>0</v>
      </c>
      <c r="ADZ16" s="106">
        <v>0</v>
      </c>
      <c r="AEA16" s="105" t="e">
        <f>ADZ16/ADZ19</f>
        <v>#DIV/0!</v>
      </c>
      <c r="AEB16" s="106">
        <v>0</v>
      </c>
      <c r="AEC16" s="105">
        <f>AEB16/AEB19</f>
        <v>0</v>
      </c>
      <c r="AED16" s="106">
        <v>0</v>
      </c>
      <c r="AEE16" s="105">
        <f>AED16/AED19</f>
        <v>0</v>
      </c>
      <c r="AEF16" s="106">
        <f>AEG16*AEF19</f>
        <v>0</v>
      </c>
      <c r="AEG16" s="105">
        <v>0</v>
      </c>
      <c r="AEH16" s="106">
        <f t="shared" si="36"/>
        <v>0</v>
      </c>
      <c r="AEI16" s="105">
        <f>AEH16/AEH19</f>
        <v>0</v>
      </c>
      <c r="AEJ16" s="106">
        <f>AEK16*AEJ19</f>
        <v>0</v>
      </c>
      <c r="AEK16" s="105">
        <v>0</v>
      </c>
      <c r="AEL16" s="106">
        <v>0</v>
      </c>
      <c r="AEM16" s="105">
        <f>AEL16/AEL19</f>
        <v>0</v>
      </c>
      <c r="AEN16" s="106">
        <v>0</v>
      </c>
      <c r="AEO16" s="105" t="e">
        <f>AEN16/AEN19</f>
        <v>#DIV/0!</v>
      </c>
      <c r="AEP16" s="106">
        <v>0</v>
      </c>
      <c r="AEQ16" s="105" t="e">
        <f>AEP16/AEP19</f>
        <v>#DIV/0!</v>
      </c>
      <c r="AER16" s="106">
        <v>0</v>
      </c>
      <c r="AES16" s="107" t="e">
        <f>AER16/AER19</f>
        <v>#DIV/0!</v>
      </c>
      <c r="AET16" s="106">
        <f>AEU16*AET19</f>
        <v>0</v>
      </c>
      <c r="AEU16" s="105">
        <v>0</v>
      </c>
      <c r="AEV16" s="106">
        <v>0</v>
      </c>
      <c r="AEW16" s="105">
        <f>AEV16/AEV19</f>
        <v>0</v>
      </c>
      <c r="AEX16" s="106">
        <v>0</v>
      </c>
      <c r="AEY16" s="105">
        <f>AEX16/AEX19</f>
        <v>0</v>
      </c>
      <c r="AEZ16" s="106">
        <v>0</v>
      </c>
      <c r="AFA16" s="105">
        <f>AEZ16/AEZ19</f>
        <v>0</v>
      </c>
      <c r="AFB16" s="106">
        <f>AFC16*AFB19</f>
        <v>0</v>
      </c>
      <c r="AFC16" s="105">
        <v>0</v>
      </c>
      <c r="AFD16" s="106">
        <f t="shared" si="37"/>
        <v>0</v>
      </c>
      <c r="AFE16" s="105">
        <f>AFD16/AFD19</f>
        <v>0</v>
      </c>
      <c r="AFF16" s="106">
        <f>AFG16*AFF19</f>
        <v>0</v>
      </c>
      <c r="AFG16" s="105">
        <v>0</v>
      </c>
      <c r="AFH16" s="106">
        <v>0</v>
      </c>
      <c r="AFI16" s="105" t="e">
        <f>AFH16/AFH19</f>
        <v>#DIV/0!</v>
      </c>
      <c r="AFJ16" s="106">
        <v>0</v>
      </c>
      <c r="AFK16" s="105" t="e">
        <f>AFJ16/AFJ19</f>
        <v>#DIV/0!</v>
      </c>
      <c r="AFL16" s="106">
        <v>0</v>
      </c>
      <c r="AFM16" s="105" t="e">
        <f>AFL16/AFL19</f>
        <v>#DIV/0!</v>
      </c>
      <c r="AFN16" s="106">
        <v>0</v>
      </c>
      <c r="AFO16" s="107" t="e">
        <f>AFN16/AFN19</f>
        <v>#DIV/0!</v>
      </c>
      <c r="AFP16" s="106">
        <f>AFQ16*AFP19</f>
        <v>0</v>
      </c>
      <c r="AFQ16" s="105">
        <v>0</v>
      </c>
      <c r="AFR16" s="106">
        <v>0</v>
      </c>
      <c r="AFS16" s="105" t="e">
        <f>AFR16/AFR19</f>
        <v>#DIV/0!</v>
      </c>
      <c r="AFT16" s="106">
        <v>0</v>
      </c>
      <c r="AFU16" s="105">
        <f>AFT16/AFT19</f>
        <v>0</v>
      </c>
      <c r="AFV16" s="106">
        <v>0</v>
      </c>
      <c r="AFW16" s="105" t="e">
        <f>AFV16/AFV19</f>
        <v>#DIV/0!</v>
      </c>
      <c r="AFX16" s="106">
        <f>AFY16*AFX19</f>
        <v>0</v>
      </c>
      <c r="AFY16" s="105">
        <v>0</v>
      </c>
      <c r="AFZ16" s="106">
        <f t="shared" si="38"/>
        <v>0</v>
      </c>
      <c r="AGA16" s="105">
        <f>AFZ16/AFZ19</f>
        <v>0</v>
      </c>
    </row>
    <row r="17" spans="1:859">
      <c r="A17" t="s">
        <v>209</v>
      </c>
      <c r="B17" s="105"/>
      <c r="C17" s="105" t="e">
        <f>B17/B20</f>
        <v>#DIV/0!</v>
      </c>
      <c r="D17" s="105"/>
      <c r="E17" s="105" t="e">
        <f>D17/D20</f>
        <v>#DIV/0!</v>
      </c>
      <c r="F17" s="105">
        <v>9</v>
      </c>
      <c r="G17" s="105" t="e">
        <f>F17/F20</f>
        <v>#DIV/0!</v>
      </c>
      <c r="H17" s="105"/>
      <c r="I17" s="105" t="e">
        <f>H17/H20</f>
        <v>#DIV/0!</v>
      </c>
      <c r="J17" s="105"/>
      <c r="K17" s="105" t="e">
        <f>J17/J20</f>
        <v>#DIV/0!</v>
      </c>
      <c r="L17" s="105"/>
      <c r="M17" s="105" t="e">
        <f>L17/L20</f>
        <v>#DIV/0!</v>
      </c>
      <c r="N17" s="105">
        <v>8</v>
      </c>
      <c r="O17" s="105" t="e">
        <f>N17/N20</f>
        <v>#DIV/0!</v>
      </c>
      <c r="P17" s="105"/>
      <c r="Q17" s="105" t="e">
        <f>P17/P20</f>
        <v>#DIV/0!</v>
      </c>
      <c r="R17" s="105">
        <v>1</v>
      </c>
      <c r="S17" s="105" t="e">
        <f>R17/R20</f>
        <v>#DIV/0!</v>
      </c>
      <c r="T17" s="105"/>
      <c r="U17" s="105" t="e">
        <f>T17/T20</f>
        <v>#DIV/0!</v>
      </c>
      <c r="V17" s="105">
        <f>SUM(T17,R17,P17,N17,L17,J17,H17,F17,D17,B17)</f>
        <v>18</v>
      </c>
      <c r="W17" s="105" t="e">
        <f>V17/V20</f>
        <v>#DIV/0!</v>
      </c>
      <c r="X17" s="105"/>
      <c r="Y17" s="105" t="e">
        <f>X17/X20</f>
        <v>#DIV/0!</v>
      </c>
      <c r="Z17" s="105"/>
      <c r="AA17" s="105" t="e">
        <f>Z17/Z20</f>
        <v>#DIV/0!</v>
      </c>
      <c r="AB17" s="105">
        <v>2</v>
      </c>
      <c r="AC17" s="105" t="e">
        <f>AB17/AB20</f>
        <v>#DIV/0!</v>
      </c>
      <c r="AD17" s="105"/>
      <c r="AE17" s="105" t="e">
        <f>AD17/AD20</f>
        <v>#DIV/0!</v>
      </c>
      <c r="AF17" s="105"/>
      <c r="AG17" s="105" t="e">
        <f>AF17/AF20</f>
        <v>#DIV/0!</v>
      </c>
      <c r="AH17" s="105"/>
      <c r="AI17" s="105" t="e">
        <f>AH17/AH20</f>
        <v>#DIV/0!</v>
      </c>
      <c r="AJ17" s="105">
        <v>1</v>
      </c>
      <c r="AK17" s="105" t="e">
        <f>AJ17/AJ20</f>
        <v>#DIV/0!</v>
      </c>
      <c r="AL17" s="105"/>
      <c r="AM17" s="105" t="e">
        <f>AL17/AL20</f>
        <v>#DIV/0!</v>
      </c>
      <c r="AN17" s="105"/>
      <c r="AO17" s="105" t="e">
        <f>AN17/AN20</f>
        <v>#DIV/0!</v>
      </c>
      <c r="AP17" s="105"/>
      <c r="AQ17" s="105" t="e">
        <f>AP17/AP20</f>
        <v>#DIV/0!</v>
      </c>
      <c r="AR17" s="105">
        <f>SUM(AP17,AN17,AL17,AJ17,AH17,AF17,AD17,AB17,Z17,X17)</f>
        <v>3</v>
      </c>
      <c r="AS17" s="105" t="e">
        <f>AR17/AR20</f>
        <v>#DIV/0!</v>
      </c>
      <c r="AT17" s="105"/>
      <c r="AU17" s="105" t="e">
        <f>AT17/AT20</f>
        <v>#DIV/0!</v>
      </c>
      <c r="AV17" s="105"/>
      <c r="AW17" s="105" t="e">
        <f>AV17/AV20</f>
        <v>#DIV/0!</v>
      </c>
      <c r="AX17" s="105">
        <v>4</v>
      </c>
      <c r="AY17" s="105" t="e">
        <f>AX17/AX20</f>
        <v>#DIV/0!</v>
      </c>
      <c r="AZ17" s="105"/>
      <c r="BA17" s="105" t="e">
        <f>AZ17/AZ20</f>
        <v>#DIV/0!</v>
      </c>
      <c r="BB17" s="105">
        <v>11</v>
      </c>
      <c r="BC17" s="105" t="e">
        <f>BB17/BB20</f>
        <v>#DIV/0!</v>
      </c>
      <c r="BD17" s="105"/>
      <c r="BE17" s="105" t="e">
        <f>BD17/BD20</f>
        <v>#DIV/0!</v>
      </c>
      <c r="BF17" s="105"/>
      <c r="BG17" s="105" t="e">
        <f>BF17/BF20</f>
        <v>#DIV/0!</v>
      </c>
      <c r="BH17" s="105"/>
      <c r="BI17" s="105" t="e">
        <f>BH17/BH20</f>
        <v>#DIV/0!</v>
      </c>
      <c r="BJ17" s="105"/>
      <c r="BK17" s="105" t="e">
        <f>BJ17/BJ20</f>
        <v>#DIV/0!</v>
      </c>
      <c r="BL17" s="105">
        <v>1</v>
      </c>
      <c r="BM17" s="105" t="e">
        <f>BL17/BL20</f>
        <v>#DIV/0!</v>
      </c>
      <c r="BN17" s="105">
        <f>SUM(BL17,BJ17,BH17,BF17,BD17,BB17,AZ17,AX17,AV17,AT17)</f>
        <v>16</v>
      </c>
      <c r="BO17" s="105" t="e">
        <f>BN17/BN20</f>
        <v>#DIV/0!</v>
      </c>
      <c r="BP17" s="105"/>
      <c r="BQ17" s="105" t="e">
        <f>BP17/BP20</f>
        <v>#DIV/0!</v>
      </c>
      <c r="BR17" s="105"/>
      <c r="BS17" s="105" t="e">
        <f>BR17/BR20</f>
        <v>#DIV/0!</v>
      </c>
      <c r="BT17" s="105">
        <v>11</v>
      </c>
      <c r="BU17" s="105" t="e">
        <f>BT17/BT20</f>
        <v>#DIV/0!</v>
      </c>
      <c r="BV17" s="105"/>
      <c r="BW17" s="105" t="e">
        <f>BV17/BV20</f>
        <v>#DIV/0!</v>
      </c>
      <c r="BX17" s="105">
        <v>1</v>
      </c>
      <c r="BY17" s="105" t="e">
        <f>BX17/BX20</f>
        <v>#DIV/0!</v>
      </c>
      <c r="BZ17" s="105"/>
      <c r="CA17" s="105" t="e">
        <f>BZ17/BZ20</f>
        <v>#DIV/0!</v>
      </c>
      <c r="CB17" s="105">
        <v>1</v>
      </c>
      <c r="CC17" s="105" t="e">
        <f>CB17/CB20</f>
        <v>#DIV/0!</v>
      </c>
      <c r="CD17" s="105"/>
      <c r="CE17" s="105" t="e">
        <f>CD17/CD20</f>
        <v>#DIV/0!</v>
      </c>
      <c r="CF17" s="105"/>
      <c r="CG17" s="105" t="e">
        <f>CF17/CF20</f>
        <v>#DIV/0!</v>
      </c>
      <c r="CH17" s="105"/>
      <c r="CI17" s="105" t="e">
        <f>CH17/CH20</f>
        <v>#DIV/0!</v>
      </c>
      <c r="CJ17" s="105">
        <f>SUM(CH17,CF17,CD17,CB17,BZ17,BX17,BV17,BT17,BR17,BP17)</f>
        <v>13</v>
      </c>
      <c r="CK17" s="105" t="e">
        <f>CJ17/CJ20</f>
        <v>#DIV/0!</v>
      </c>
      <c r="CL17" s="105"/>
      <c r="CM17" s="105" t="e">
        <f>CL17/CL20</f>
        <v>#DIV/0!</v>
      </c>
      <c r="CN17" s="105"/>
      <c r="CO17" s="105" t="e">
        <f>CN17/CN20</f>
        <v>#DIV/0!</v>
      </c>
      <c r="CP17" s="105"/>
      <c r="CQ17" s="105" t="e">
        <f>CP17/CP20</f>
        <v>#DIV/0!</v>
      </c>
      <c r="CR17" s="105"/>
      <c r="CS17" s="105" t="e">
        <f>CR17/CR20</f>
        <v>#DIV/0!</v>
      </c>
      <c r="CT17" s="108"/>
      <c r="CU17" s="105" t="e">
        <f>CT17/CT20</f>
        <v>#DIV/0!</v>
      </c>
      <c r="CV17" s="105"/>
      <c r="CW17" s="105" t="e">
        <f>CV17/CV20</f>
        <v>#DIV/0!</v>
      </c>
      <c r="CX17" s="105"/>
      <c r="CY17" s="105" t="e">
        <f>CX17/CX20</f>
        <v>#DIV/0!</v>
      </c>
      <c r="CZ17" s="105"/>
      <c r="DA17" s="105" t="e">
        <f>CZ17/CZ20</f>
        <v>#DIV/0!</v>
      </c>
      <c r="DB17" s="105"/>
      <c r="DC17" s="105" t="e">
        <f>DB17/DB20</f>
        <v>#DIV/0!</v>
      </c>
      <c r="DD17" s="105"/>
      <c r="DE17" s="105" t="e">
        <f>DD17/DD20</f>
        <v>#DIV/0!</v>
      </c>
      <c r="DF17" s="105">
        <f>SUM(DD17,DB17,CZ17,CX17,CV17,CT17,CR17,CP17,CN17,CL17)</f>
        <v>0</v>
      </c>
      <c r="DG17" s="105" t="e">
        <f>DF17/DF20</f>
        <v>#DIV/0!</v>
      </c>
      <c r="DH17" s="105"/>
      <c r="DI17" s="105" t="e">
        <f>DH17/DH20</f>
        <v>#DIV/0!</v>
      </c>
      <c r="DJ17" s="105"/>
      <c r="DK17" s="105" t="e">
        <f>DJ17/DJ20</f>
        <v>#DIV/0!</v>
      </c>
      <c r="DL17" s="105">
        <v>15</v>
      </c>
      <c r="DM17" s="105" t="e">
        <f>DL17/DL20</f>
        <v>#DIV/0!</v>
      </c>
      <c r="DN17" s="105"/>
      <c r="DO17" s="105" t="e">
        <f>DN17/DN20</f>
        <v>#DIV/0!</v>
      </c>
      <c r="DP17" s="105"/>
      <c r="DQ17" s="105" t="e">
        <f>DP17/DP20</f>
        <v>#DIV/0!</v>
      </c>
      <c r="DR17" s="105"/>
      <c r="DS17" s="105" t="e">
        <f>DR17/DR20</f>
        <v>#DIV/0!</v>
      </c>
      <c r="DT17" s="105">
        <v>4</v>
      </c>
      <c r="DU17" s="105" t="e">
        <f>DT17/DT20</f>
        <v>#DIV/0!</v>
      </c>
      <c r="DV17" s="105"/>
      <c r="DW17" s="105" t="e">
        <f>DV17/DV20</f>
        <v>#DIV/0!</v>
      </c>
      <c r="DX17" s="105"/>
      <c r="DY17" s="105" t="e">
        <f>DX17/DX20</f>
        <v>#DIV/0!</v>
      </c>
      <c r="DZ17" s="105"/>
      <c r="EA17" s="105" t="e">
        <f>DZ17/DZ20</f>
        <v>#DIV/0!</v>
      </c>
      <c r="EB17" s="105">
        <f>SUM(DZ17,DX17,DV17,DT17,DR17,DP17,DN17,DL17,DJ17,DH17)</f>
        <v>19</v>
      </c>
      <c r="EC17" s="105" t="e">
        <f>EB17/EB20</f>
        <v>#DIV/0!</v>
      </c>
      <c r="ED17" s="105"/>
      <c r="EE17" s="105" t="e">
        <f>ED17/ED20</f>
        <v>#DIV/0!</v>
      </c>
      <c r="EF17" s="105"/>
      <c r="EG17" s="105" t="e">
        <f>EF17/EF20</f>
        <v>#DIV/0!</v>
      </c>
      <c r="EH17" s="105"/>
      <c r="EI17" s="105" t="e">
        <f>EH17/EH20</f>
        <v>#DIV/0!</v>
      </c>
      <c r="EJ17" s="105"/>
      <c r="EK17" s="105" t="e">
        <f>EJ17/EJ20</f>
        <v>#DIV/0!</v>
      </c>
      <c r="EL17" s="105"/>
      <c r="EM17" s="105" t="e">
        <f>EL17/EL20</f>
        <v>#DIV/0!</v>
      </c>
      <c r="EN17" s="105"/>
      <c r="EO17" s="105" t="e">
        <f>EN17/EN20</f>
        <v>#DIV/0!</v>
      </c>
      <c r="EP17" s="105"/>
      <c r="EQ17" s="105" t="e">
        <f>EP17/EP20</f>
        <v>#DIV/0!</v>
      </c>
      <c r="ER17" s="105"/>
      <c r="ES17" s="105" t="e">
        <f>ER17/ER20</f>
        <v>#DIV/0!</v>
      </c>
      <c r="ET17" s="105">
        <v>1</v>
      </c>
      <c r="EU17" s="105" t="e">
        <f>ET17/ET20</f>
        <v>#DIV/0!</v>
      </c>
      <c r="EV17" s="105">
        <v>2</v>
      </c>
      <c r="EW17" s="105" t="e">
        <f>EV17/EV20</f>
        <v>#DIV/0!</v>
      </c>
      <c r="EX17" s="105">
        <f>SUM(EV17,ET17,ER17,EP17,EN17,EL17,EJ17,EH17,EF17,ED17)</f>
        <v>3</v>
      </c>
      <c r="EY17" s="105" t="e">
        <f>EX17/EX20</f>
        <v>#DIV/0!</v>
      </c>
      <c r="EZ17" s="105"/>
      <c r="FA17" s="105" t="e">
        <f>EZ17/EZ20</f>
        <v>#DIV/0!</v>
      </c>
      <c r="FB17" s="105"/>
      <c r="FC17" s="105" t="e">
        <f>FB17/FB20</f>
        <v>#DIV/0!</v>
      </c>
      <c r="FD17" s="105">
        <v>10</v>
      </c>
      <c r="FE17" s="105" t="e">
        <f>FD17/FD20</f>
        <v>#DIV/0!</v>
      </c>
      <c r="FF17" s="105"/>
      <c r="FG17" s="105" t="e">
        <f>FF17/FF20</f>
        <v>#DIV/0!</v>
      </c>
      <c r="FH17" s="105">
        <v>1</v>
      </c>
      <c r="FI17" s="105" t="e">
        <f>FH17/FH20</f>
        <v>#DIV/0!</v>
      </c>
      <c r="FJ17" s="105"/>
      <c r="FK17" s="105" t="e">
        <f>FJ17/FJ20</f>
        <v>#DIV/0!</v>
      </c>
      <c r="FL17" s="105"/>
      <c r="FM17" s="105" t="e">
        <f>FL17/FL20</f>
        <v>#DIV/0!</v>
      </c>
      <c r="FN17" s="105"/>
      <c r="FO17" s="105" t="e">
        <f>FN17/FN20</f>
        <v>#DIV/0!</v>
      </c>
      <c r="FP17" s="105">
        <v>1</v>
      </c>
      <c r="FQ17" s="105" t="e">
        <f>FP17/FP20</f>
        <v>#DIV/0!</v>
      </c>
      <c r="FR17" s="105"/>
      <c r="FS17" s="105" t="e">
        <f>FR17/FR20</f>
        <v>#DIV/0!</v>
      </c>
      <c r="FT17" s="105">
        <f>SUM(FR17,FP17,FN17,FL17,FJ17,FH17,FF17,FD17,FB17,EZ17)</f>
        <v>12</v>
      </c>
      <c r="FU17" s="105" t="e">
        <f>FT17/FT20</f>
        <v>#DIV/0!</v>
      </c>
      <c r="FV17" s="105"/>
      <c r="FW17" s="105" t="e">
        <f>FV17/FV20</f>
        <v>#DIV/0!</v>
      </c>
      <c r="FX17" s="105"/>
      <c r="FY17" s="105" t="e">
        <f>FX17/FX20</f>
        <v>#DIV/0!</v>
      </c>
      <c r="FZ17" s="105">
        <v>3</v>
      </c>
      <c r="GA17" s="105" t="e">
        <f>FZ17/FZ20</f>
        <v>#DIV/0!</v>
      </c>
      <c r="GB17" s="105"/>
      <c r="GC17" s="105" t="e">
        <f>GB17/GB20</f>
        <v>#DIV/0!</v>
      </c>
      <c r="GD17" s="105"/>
      <c r="GE17" s="105" t="e">
        <f>GD17/GD20</f>
        <v>#DIV/0!</v>
      </c>
      <c r="GF17" s="105"/>
      <c r="GG17" s="105" t="e">
        <f>GF17/GF20</f>
        <v>#DIV/0!</v>
      </c>
      <c r="GH17" s="105">
        <v>7</v>
      </c>
      <c r="GI17" s="105" t="e">
        <f>GH17/GH20</f>
        <v>#DIV/0!</v>
      </c>
      <c r="GJ17" s="105"/>
      <c r="GK17" s="105" t="e">
        <f>GJ17/GJ20</f>
        <v>#DIV/0!</v>
      </c>
      <c r="GL17" s="105">
        <v>1</v>
      </c>
      <c r="GM17" s="105" t="e">
        <f>GL17/GL20</f>
        <v>#DIV/0!</v>
      </c>
      <c r="GN17" s="105">
        <v>1</v>
      </c>
      <c r="GO17" s="105" t="e">
        <f>GN17/GN20</f>
        <v>#DIV/0!</v>
      </c>
      <c r="GP17" s="105">
        <f>SUM(GN17,GL17,GJ17,GH17,GF17,GD17,GB17,FZ17,FX17,FV17)</f>
        <v>12</v>
      </c>
      <c r="GQ17" s="105" t="e">
        <f>GP17/GP20</f>
        <v>#DIV/0!</v>
      </c>
      <c r="GR17" s="105"/>
      <c r="GS17" s="105" t="e">
        <f>GR17/GR20</f>
        <v>#DIV/0!</v>
      </c>
      <c r="GT17" s="105"/>
      <c r="GU17" s="105" t="e">
        <f>GT17/GT20</f>
        <v>#DIV/0!</v>
      </c>
      <c r="GV17" s="105">
        <v>3</v>
      </c>
      <c r="GW17" s="105" t="e">
        <f>GV17/GV20</f>
        <v>#DIV/0!</v>
      </c>
      <c r="GX17" s="105"/>
      <c r="GY17" s="105" t="e">
        <f>GX17/GX20</f>
        <v>#DIV/0!</v>
      </c>
      <c r="GZ17" s="105">
        <v>1</v>
      </c>
      <c r="HA17" s="105" t="e">
        <f>GZ17/GZ20</f>
        <v>#DIV/0!</v>
      </c>
      <c r="HB17" s="105"/>
      <c r="HC17" s="105" t="e">
        <f>HB17/HB20</f>
        <v>#DIV/0!</v>
      </c>
      <c r="HD17" s="105">
        <v>7</v>
      </c>
      <c r="HE17" s="105" t="e">
        <f>HD17/HD20</f>
        <v>#DIV/0!</v>
      </c>
      <c r="HF17" s="105"/>
      <c r="HG17" s="105" t="e">
        <f>HF17/HF20</f>
        <v>#DIV/0!</v>
      </c>
      <c r="HH17" s="105"/>
      <c r="HI17" s="105" t="e">
        <f>HH17/HH20</f>
        <v>#DIV/0!</v>
      </c>
      <c r="HJ17" s="105">
        <v>1</v>
      </c>
      <c r="HK17" s="105" t="e">
        <f>HJ17/HJ20</f>
        <v>#DIV/0!</v>
      </c>
      <c r="HL17" s="105">
        <f>SUM(HJ17,HH17,HF17,HD17,HB17,GZ17,GX17,GV17,GT17,GR17)</f>
        <v>12</v>
      </c>
      <c r="HM17" s="105" t="e">
        <f>HL17/HL20</f>
        <v>#DIV/0!</v>
      </c>
      <c r="HN17" s="105"/>
      <c r="HO17" s="105" t="e">
        <f>HN17/HN20</f>
        <v>#DIV/0!</v>
      </c>
      <c r="HP17" s="105"/>
      <c r="HQ17" s="105" t="e">
        <f>HP17/HP20</f>
        <v>#DIV/0!</v>
      </c>
      <c r="HR17" s="105">
        <v>9</v>
      </c>
      <c r="HS17" s="105" t="e">
        <f>HR17/HR20</f>
        <v>#DIV/0!</v>
      </c>
      <c r="HT17" s="105"/>
      <c r="HU17" s="105" t="e">
        <f>HT17/HT20</f>
        <v>#DIV/0!</v>
      </c>
      <c r="HV17" s="105">
        <v>1</v>
      </c>
      <c r="HW17" s="105" t="e">
        <f>HV17/HV20</f>
        <v>#DIV/0!</v>
      </c>
      <c r="HX17" s="105"/>
      <c r="HY17" s="105" t="e">
        <f>HX17/HX20</f>
        <v>#DIV/0!</v>
      </c>
      <c r="HZ17" s="105">
        <v>2</v>
      </c>
      <c r="IA17" s="105" t="e">
        <f>HZ17/HZ20</f>
        <v>#DIV/0!</v>
      </c>
      <c r="IB17" s="105"/>
      <c r="IC17" s="105" t="e">
        <f>IB17/IB20</f>
        <v>#DIV/0!</v>
      </c>
      <c r="ID17" s="105"/>
      <c r="IE17" s="105" t="e">
        <f>ID17/ID20</f>
        <v>#DIV/0!</v>
      </c>
      <c r="IF17" s="105"/>
      <c r="IG17" s="105" t="e">
        <f>IF17/IF20</f>
        <v>#DIV/0!</v>
      </c>
      <c r="IH17" s="105">
        <f>SUM(IF17,ID17,IB17,HZ17,HX17,HV17,HT17,HR17,HP17,HN17)</f>
        <v>12</v>
      </c>
      <c r="II17" s="105" t="e">
        <f>IH17/IH20</f>
        <v>#DIV/0!</v>
      </c>
      <c r="IJ17" s="105"/>
      <c r="IK17" s="105" t="e">
        <f>IJ17/IJ20</f>
        <v>#DIV/0!</v>
      </c>
      <c r="IL17" s="105"/>
      <c r="IM17" s="105" t="e">
        <f>IL17/IL20</f>
        <v>#DIV/0!</v>
      </c>
      <c r="IN17" s="105">
        <v>3</v>
      </c>
      <c r="IO17" s="105" t="e">
        <f>IN17/IN20</f>
        <v>#DIV/0!</v>
      </c>
      <c r="IP17" s="105"/>
      <c r="IQ17" s="105" t="e">
        <f>IP17/IP20</f>
        <v>#DIV/0!</v>
      </c>
      <c r="IR17" s="105"/>
      <c r="IS17" s="105" t="e">
        <f>IR17/IR20</f>
        <v>#DIV/0!</v>
      </c>
      <c r="IT17" s="105"/>
      <c r="IU17" s="105" t="e">
        <f>IT17/IT20</f>
        <v>#DIV/0!</v>
      </c>
      <c r="IV17" s="105">
        <v>1</v>
      </c>
      <c r="IW17" s="105" t="e">
        <f>IV17/IV20</f>
        <v>#DIV/0!</v>
      </c>
      <c r="IX17" s="105"/>
      <c r="IY17" s="105" t="e">
        <f>IX17/IX20</f>
        <v>#DIV/0!</v>
      </c>
      <c r="IZ17" s="105">
        <v>1</v>
      </c>
      <c r="JA17" s="105" t="e">
        <f>IZ17/IZ20</f>
        <v>#DIV/0!</v>
      </c>
      <c r="JB17" s="105"/>
      <c r="JC17" s="105" t="e">
        <f>JB17/JB20</f>
        <v>#DIV/0!</v>
      </c>
      <c r="JD17" s="105">
        <f>SUM(JB17,IZ17,IX17,IV17,IT17,IR17,IP17,IN17,IL17,IJ17)</f>
        <v>5</v>
      </c>
      <c r="JE17" s="105" t="e">
        <f>JD17/JD20</f>
        <v>#DIV/0!</v>
      </c>
      <c r="JF17" s="105"/>
      <c r="JG17" s="105" t="e">
        <f>JF17/JF20</f>
        <v>#DIV/0!</v>
      </c>
      <c r="JH17" s="105"/>
      <c r="JI17" s="105" t="e">
        <f>JH17/JH20</f>
        <v>#DIV/0!</v>
      </c>
      <c r="JJ17" s="105">
        <v>2</v>
      </c>
      <c r="JK17" s="105" t="e">
        <f>JJ17/JJ20</f>
        <v>#DIV/0!</v>
      </c>
      <c r="JL17" s="105"/>
      <c r="JM17" s="105" t="e">
        <f>JL17/JL20</f>
        <v>#DIV/0!</v>
      </c>
      <c r="JN17" s="105"/>
      <c r="JO17" s="105" t="e">
        <f>JN17/JN20</f>
        <v>#DIV/0!</v>
      </c>
      <c r="JP17" s="105"/>
      <c r="JQ17" s="105" t="e">
        <f>JP17/JP20</f>
        <v>#DIV/0!</v>
      </c>
      <c r="JR17" s="105">
        <v>3</v>
      </c>
      <c r="JS17" s="105" t="e">
        <f>JR17/JR20</f>
        <v>#DIV/0!</v>
      </c>
      <c r="JT17" s="105"/>
      <c r="JU17" s="105" t="e">
        <f>JT17/JT20</f>
        <v>#DIV/0!</v>
      </c>
      <c r="JV17" s="105">
        <v>1</v>
      </c>
      <c r="JW17" s="105" t="e">
        <f>JV17/JV20</f>
        <v>#DIV/0!</v>
      </c>
      <c r="JX17" s="105"/>
      <c r="JY17" s="105" t="e">
        <f>JX17/JX20</f>
        <v>#DIV/0!</v>
      </c>
      <c r="JZ17" s="105">
        <f>SUM(JX17,JV17,JT17,JR17,JP17,JN17,JL17,JJ17,JH17,JF17)</f>
        <v>6</v>
      </c>
      <c r="KA17" s="105" t="e">
        <f>JZ17/JZ20</f>
        <v>#DIV/0!</v>
      </c>
      <c r="KB17" s="105"/>
      <c r="KC17" s="105" t="e">
        <f>KB17/KB20</f>
        <v>#DIV/0!</v>
      </c>
      <c r="KD17" s="105"/>
      <c r="KE17" s="105" t="e">
        <f>KD17/KD20</f>
        <v>#DIV/0!</v>
      </c>
      <c r="KF17" s="105">
        <v>1</v>
      </c>
      <c r="KG17" s="105" t="e">
        <f>KF17/KF20</f>
        <v>#DIV/0!</v>
      </c>
      <c r="KH17" s="105"/>
      <c r="KI17" s="105" t="e">
        <f>KH17/KH20</f>
        <v>#DIV/0!</v>
      </c>
      <c r="KJ17" s="105">
        <v>1</v>
      </c>
      <c r="KK17" s="105" t="e">
        <f>KJ17/KJ20</f>
        <v>#DIV/0!</v>
      </c>
      <c r="KL17" s="105"/>
      <c r="KM17" s="105" t="e">
        <f>KL17/KL20</f>
        <v>#DIV/0!</v>
      </c>
      <c r="KN17" s="105">
        <v>6</v>
      </c>
      <c r="KO17" s="105" t="e">
        <f>KN17/KN20</f>
        <v>#DIV/0!</v>
      </c>
      <c r="KP17" s="105"/>
      <c r="KQ17" s="105" t="e">
        <f>KP17/KP20</f>
        <v>#DIV/0!</v>
      </c>
      <c r="KR17" s="105"/>
      <c r="KS17" s="105" t="e">
        <f>KR17/KR20</f>
        <v>#DIV/0!</v>
      </c>
      <c r="KT17" s="105"/>
      <c r="KU17" s="105" t="e">
        <f>KT17/KT20</f>
        <v>#DIV/0!</v>
      </c>
      <c r="KV17" s="105">
        <f>SUM(KT17,KR17,KP17,KN17,KL17,KJ17,KH17,KF17,KD17,KB17)</f>
        <v>8</v>
      </c>
      <c r="KW17" s="105" t="e">
        <f>KV17/KV20</f>
        <v>#DIV/0!</v>
      </c>
      <c r="KX17" s="105"/>
      <c r="KY17" s="105" t="e">
        <f>KX17/KX20</f>
        <v>#DIV/0!</v>
      </c>
      <c r="KZ17" s="105"/>
      <c r="LA17" s="105" t="e">
        <f>KZ17/KZ20</f>
        <v>#DIV/0!</v>
      </c>
      <c r="LB17" s="105">
        <v>2</v>
      </c>
      <c r="LC17" s="105" t="e">
        <f>LB17/LB20</f>
        <v>#DIV/0!</v>
      </c>
      <c r="LD17" s="105"/>
      <c r="LE17" s="105" t="e">
        <f>LD17/LD20</f>
        <v>#DIV/0!</v>
      </c>
      <c r="LF17" s="105"/>
      <c r="LG17" s="105" t="e">
        <f>LF17/LF20</f>
        <v>#DIV/0!</v>
      </c>
      <c r="LH17" s="105"/>
      <c r="LI17" s="105" t="e">
        <f>LH17/LH20</f>
        <v>#DIV/0!</v>
      </c>
      <c r="LJ17" s="105">
        <v>2</v>
      </c>
      <c r="LK17" s="105" t="e">
        <f>LJ17/LJ20</f>
        <v>#DIV/0!</v>
      </c>
      <c r="LL17" s="105"/>
      <c r="LM17" s="105" t="e">
        <f>LL17/LL20</f>
        <v>#DIV/0!</v>
      </c>
      <c r="LN17" s="105"/>
      <c r="LO17" s="105" t="e">
        <f>LN17/LN20</f>
        <v>#DIV/0!</v>
      </c>
      <c r="LP17" s="105">
        <v>1</v>
      </c>
      <c r="LQ17" s="105" t="e">
        <f>LP17/LP20</f>
        <v>#DIV/0!</v>
      </c>
      <c r="LR17" s="105">
        <f>SUM(LP17,LN17,LL17,LJ17,LH17,LF17,LD17,LB17,KZ17,KX17)</f>
        <v>5</v>
      </c>
      <c r="LS17" s="105" t="e">
        <f>LR17/LR20</f>
        <v>#DIV/0!</v>
      </c>
      <c r="LT17" s="105"/>
      <c r="LU17" s="105" t="e">
        <f>LT17/LT20</f>
        <v>#DIV/0!</v>
      </c>
      <c r="LV17" s="105"/>
      <c r="LW17" s="105" t="e">
        <f>LV17/LV20</f>
        <v>#DIV/0!</v>
      </c>
      <c r="LX17" s="106">
        <f>LY17*LX20</f>
        <v>0</v>
      </c>
      <c r="LY17" s="105">
        <v>3.8E-3</v>
      </c>
      <c r="LZ17" s="105"/>
      <c r="MA17" s="105" t="e">
        <f>LZ17/LZ20</f>
        <v>#DIV/0!</v>
      </c>
      <c r="MB17" s="105"/>
      <c r="MC17" s="105" t="e">
        <f>MB17/MB20</f>
        <v>#DIV/0!</v>
      </c>
      <c r="MD17" s="105"/>
      <c r="ME17" s="105" t="e">
        <f>MD17/MD20</f>
        <v>#DIV/0!</v>
      </c>
      <c r="MF17" s="105">
        <v>2</v>
      </c>
      <c r="MG17" s="105" t="e">
        <f>MF17/MF20</f>
        <v>#DIV/0!</v>
      </c>
      <c r="MH17" s="105"/>
      <c r="MI17" s="105" t="e">
        <f>MH17/MH20</f>
        <v>#DIV/0!</v>
      </c>
      <c r="MJ17" s="105"/>
      <c r="MK17" s="105" t="e">
        <f>MJ17/MJ20</f>
        <v>#DIV/0!</v>
      </c>
      <c r="ML17" s="105">
        <v>7</v>
      </c>
      <c r="MM17" s="105" t="e">
        <f>ML17/ML20</f>
        <v>#DIV/0!</v>
      </c>
      <c r="MN17" s="105">
        <f>SUM(ML17,MJ17,MH17,MF17,MD17,MB17,LZ17,LX17,LV17,LT17)</f>
        <v>9</v>
      </c>
      <c r="MO17" s="105" t="e">
        <f>MN17/MN20</f>
        <v>#DIV/0!</v>
      </c>
      <c r="MP17" s="105"/>
      <c r="MQ17" s="105" t="e">
        <f>MP17/MP20</f>
        <v>#DIV/0!</v>
      </c>
      <c r="MR17" s="105">
        <v>1</v>
      </c>
      <c r="MS17" s="105" t="e">
        <f>MR17/MR20</f>
        <v>#DIV/0!</v>
      </c>
      <c r="MT17" s="106">
        <f>MU17*MT20</f>
        <v>0</v>
      </c>
      <c r="MU17" s="105">
        <v>5.1000000000000004E-3</v>
      </c>
      <c r="MV17" s="105">
        <v>1</v>
      </c>
      <c r="MW17" s="105" t="e">
        <f>MV17/MV20</f>
        <v>#DIV/0!</v>
      </c>
      <c r="MX17" s="105">
        <v>3</v>
      </c>
      <c r="MY17" s="105" t="e">
        <f>MX17/MX20</f>
        <v>#DIV/0!</v>
      </c>
      <c r="MZ17" s="105"/>
      <c r="NA17" s="105" t="e">
        <f>MZ17/MZ20</f>
        <v>#DIV/0!</v>
      </c>
      <c r="NB17" s="105">
        <v>2</v>
      </c>
      <c r="NC17" s="105" t="e">
        <f>NB17/NB20</f>
        <v>#DIV/0!</v>
      </c>
      <c r="ND17" s="105"/>
      <c r="NE17" s="105" t="e">
        <f>ND17/ND20</f>
        <v>#DIV/0!</v>
      </c>
      <c r="NF17" s="105">
        <v>3</v>
      </c>
      <c r="NG17" s="105" t="e">
        <f>NF17/NF20</f>
        <v>#DIV/0!</v>
      </c>
      <c r="NH17" s="105"/>
      <c r="NI17" s="105" t="e">
        <f>NH17/NH20</f>
        <v>#DIV/0!</v>
      </c>
      <c r="NJ17" s="105">
        <f>SUM(NH17,NF17,ND17,NB17,MZ17,MX17,MV17,MT17,MR17,MP17)</f>
        <v>10</v>
      </c>
      <c r="NK17" s="105" t="e">
        <f>NJ17/NJ20</f>
        <v>#DIV/0!</v>
      </c>
      <c r="NL17" s="105"/>
      <c r="NM17" s="105" t="e">
        <f>NL17/NL20</f>
        <v>#DIV/0!</v>
      </c>
      <c r="NN17" s="105">
        <v>4</v>
      </c>
      <c r="NO17" s="105" t="e">
        <f>NN17/NN20</f>
        <v>#DIV/0!</v>
      </c>
      <c r="NP17" s="106">
        <f>NQ17*NP20</f>
        <v>0</v>
      </c>
      <c r="NQ17" s="105">
        <v>0</v>
      </c>
      <c r="NR17" s="106">
        <f>NS17*NR20</f>
        <v>0</v>
      </c>
      <c r="NS17" s="105">
        <v>0</v>
      </c>
      <c r="NT17" s="105">
        <v>4</v>
      </c>
      <c r="NU17" s="105" t="e">
        <f>NT17/NT20</f>
        <v>#DIV/0!</v>
      </c>
      <c r="NV17" s="105"/>
      <c r="NW17" s="105" t="e">
        <f>NV17/NV20</f>
        <v>#DIV/0!</v>
      </c>
      <c r="NX17" s="105"/>
      <c r="NY17" s="105" t="e">
        <f>NX17/NX20</f>
        <v>#DIV/0!</v>
      </c>
      <c r="NZ17" s="105"/>
      <c r="OA17" s="105" t="e">
        <f>NZ17/NZ20</f>
        <v>#DIV/0!</v>
      </c>
      <c r="OB17" s="105">
        <v>5</v>
      </c>
      <c r="OC17" s="105" t="e">
        <f>OB17/OB20</f>
        <v>#DIV/0!</v>
      </c>
      <c r="OD17" s="105"/>
      <c r="OE17" s="105" t="e">
        <f>OD17/OD20</f>
        <v>#DIV/0!</v>
      </c>
      <c r="OF17" s="105">
        <f>SUM(OD17,OB17,NZ17,NX17,NV17,NT17,NR17,NP17,NN17,NL17)</f>
        <v>13</v>
      </c>
      <c r="OG17" s="105" t="e">
        <f>OF17/OF20</f>
        <v>#DIV/0!</v>
      </c>
      <c r="OH17" s="105"/>
      <c r="OI17" s="105" t="e">
        <f>OH17/OH20</f>
        <v>#DIV/0!</v>
      </c>
      <c r="OJ17" s="105"/>
      <c r="OK17" s="105" t="e">
        <f>OJ17/OJ20</f>
        <v>#DIV/0!</v>
      </c>
      <c r="OL17" s="106">
        <f>OM17*OL20</f>
        <v>0</v>
      </c>
      <c r="OM17" s="105">
        <v>0</v>
      </c>
      <c r="ON17" s="106">
        <f>OO17*ON20</f>
        <v>0</v>
      </c>
      <c r="OO17" s="105">
        <v>0</v>
      </c>
      <c r="OP17" s="106">
        <f>OQ17*OP20</f>
        <v>0</v>
      </c>
      <c r="OQ17" s="107">
        <v>6.7999999999999996E-3</v>
      </c>
      <c r="OR17" s="105"/>
      <c r="OS17" s="105" t="e">
        <f>OR17/OR20</f>
        <v>#DIV/0!</v>
      </c>
      <c r="OT17" s="105"/>
      <c r="OU17" s="105" t="e">
        <f>OT17/OT20</f>
        <v>#DIV/0!</v>
      </c>
      <c r="OV17" s="105"/>
      <c r="OW17" s="105" t="e">
        <f>OV17/OV20</f>
        <v>#DIV/0!</v>
      </c>
      <c r="OX17" s="105"/>
      <c r="OY17" s="105" t="e">
        <f>OX17/OX20</f>
        <v>#DIV/0!</v>
      </c>
      <c r="OZ17" s="105"/>
      <c r="PA17" s="105" t="e">
        <f>OZ17/OZ20</f>
        <v>#DIV/0!</v>
      </c>
      <c r="PB17" s="105">
        <f>SUM(OZ17,OX17,OV17,OT17,OR17,OP17,ON17,OL17,OJ17,OH17)</f>
        <v>0</v>
      </c>
      <c r="PC17" s="105" t="e">
        <f>PB17/PB20</f>
        <v>#DIV/0!</v>
      </c>
      <c r="PD17" s="105"/>
      <c r="PE17" s="105" t="e">
        <f>PD17/PD20</f>
        <v>#DIV/0!</v>
      </c>
      <c r="PF17" s="105"/>
      <c r="PG17" s="105" t="e">
        <f>PF17/PF20</f>
        <v>#DIV/0!</v>
      </c>
      <c r="PH17" s="106">
        <f>PI17*PH20</f>
        <v>0</v>
      </c>
      <c r="PI17" s="105">
        <v>0</v>
      </c>
      <c r="PJ17" s="106">
        <f>PK17*PJ20</f>
        <v>0</v>
      </c>
      <c r="PK17" s="105">
        <v>0</v>
      </c>
      <c r="PL17" s="106">
        <f>PM17*PL20</f>
        <v>0</v>
      </c>
      <c r="PM17" s="105">
        <v>1.52E-2</v>
      </c>
      <c r="PN17" s="105"/>
      <c r="PO17" s="105" t="e">
        <f>PN17/PN20</f>
        <v>#DIV/0!</v>
      </c>
      <c r="PP17" s="105"/>
      <c r="PQ17" s="105" t="e">
        <f>PP17/PP20</f>
        <v>#DIV/0!</v>
      </c>
      <c r="PR17" s="105"/>
      <c r="PS17" s="105" t="e">
        <f>PR17/PR20</f>
        <v>#DIV/0!</v>
      </c>
      <c r="PT17" s="106">
        <f>PU17*PT20</f>
        <v>0</v>
      </c>
      <c r="PU17" s="105">
        <v>0</v>
      </c>
      <c r="PV17" s="105"/>
      <c r="PW17" s="105" t="e">
        <f>PV17/PV20</f>
        <v>#DIV/0!</v>
      </c>
      <c r="PX17" s="105">
        <f>SUM(PV17,PT17,PR17,PP17,PN17,PL17,PJ17,PH17,PF17,PD17)</f>
        <v>0</v>
      </c>
      <c r="PY17" s="105" t="e">
        <f>PX17/PX20</f>
        <v>#DIV/0!</v>
      </c>
      <c r="PZ17" s="106">
        <f>QA17*PZ20</f>
        <v>0</v>
      </c>
      <c r="QA17" s="105">
        <v>0</v>
      </c>
      <c r="QB17" s="105"/>
      <c r="QC17" s="105" t="e">
        <f>QB17/QB20</f>
        <v>#DIV/0!</v>
      </c>
      <c r="QD17" s="106">
        <f>QE17*QD20</f>
        <v>0</v>
      </c>
      <c r="QE17" s="105">
        <v>0</v>
      </c>
      <c r="QF17" s="106">
        <f>QG17*QF20</f>
        <v>0</v>
      </c>
      <c r="QG17" s="105">
        <v>0</v>
      </c>
      <c r="QH17" s="106">
        <f>QI17*QH20</f>
        <v>0</v>
      </c>
      <c r="QI17" s="105">
        <v>0</v>
      </c>
      <c r="QJ17" s="105"/>
      <c r="QK17" s="105" t="e">
        <f>QJ17/QJ20</f>
        <v>#DIV/0!</v>
      </c>
      <c r="QL17" s="106">
        <f>QM17*QL20</f>
        <v>0</v>
      </c>
      <c r="QM17" s="107">
        <v>0</v>
      </c>
      <c r="QN17" s="105"/>
      <c r="QO17" s="105" t="e">
        <f>QN17/QN20</f>
        <v>#DIV/0!</v>
      </c>
      <c r="QP17" s="106">
        <f>QQ17*QP20</f>
        <v>0</v>
      </c>
      <c r="QQ17" s="105">
        <v>6.4999999999999997E-3</v>
      </c>
      <c r="QR17" s="105"/>
      <c r="QS17" s="105" t="e">
        <f>QR17/QR20</f>
        <v>#DIV/0!</v>
      </c>
      <c r="QT17" s="105">
        <f>SUM(QR17,QP17,QN17,QL17,QJ17,QH17,QF17,QD17,QB17,PZ17)</f>
        <v>0</v>
      </c>
      <c r="QU17" s="105" t="e">
        <f>QT17/QT20</f>
        <v>#DIV/0!</v>
      </c>
      <c r="QV17" s="106">
        <f>QW17*QV20</f>
        <v>0</v>
      </c>
      <c r="QW17" s="105">
        <v>0</v>
      </c>
      <c r="QX17" s="106">
        <f>QY17*QX20</f>
        <v>0</v>
      </c>
      <c r="QY17" s="105">
        <v>0</v>
      </c>
      <c r="QZ17" s="106">
        <f>RA17*QZ20</f>
        <v>0</v>
      </c>
      <c r="RA17" s="105">
        <v>0</v>
      </c>
      <c r="RB17" s="106">
        <f>RC17*RB20</f>
        <v>0</v>
      </c>
      <c r="RC17" s="105">
        <v>0</v>
      </c>
      <c r="RD17" s="106">
        <f>RE17*RD20</f>
        <v>0</v>
      </c>
      <c r="RE17" s="107">
        <v>0</v>
      </c>
      <c r="RF17" s="105"/>
      <c r="RG17" s="105" t="e">
        <f>RF17/RF20</f>
        <v>#DIV/0!</v>
      </c>
      <c r="RH17" s="106">
        <f>RI17*RH20</f>
        <v>0</v>
      </c>
      <c r="RI17" s="107">
        <v>0</v>
      </c>
      <c r="RJ17" s="106">
        <f>RJ20*RK17</f>
        <v>0</v>
      </c>
      <c r="RK17" s="105">
        <v>0</v>
      </c>
      <c r="RL17" s="106">
        <f>RL20*RM17</f>
        <v>0</v>
      </c>
      <c r="RM17" s="105">
        <v>0</v>
      </c>
      <c r="RN17" s="105"/>
      <c r="RO17" s="105" t="e">
        <f>RN17/RN20</f>
        <v>#DIV/0!</v>
      </c>
      <c r="RP17" s="106">
        <f t="shared" si="21"/>
        <v>0</v>
      </c>
      <c r="RQ17" s="105" t="e">
        <f>RP17/RP20</f>
        <v>#DIV/0!</v>
      </c>
      <c r="RR17" s="106">
        <f>RS17*RR20</f>
        <v>0</v>
      </c>
      <c r="RS17" s="105">
        <v>0</v>
      </c>
      <c r="RT17" s="106">
        <f>RU17*RT20</f>
        <v>0</v>
      </c>
      <c r="RU17" s="105">
        <v>0</v>
      </c>
      <c r="RV17" s="106">
        <f>RW17*RV20</f>
        <v>0</v>
      </c>
      <c r="RW17" s="105">
        <v>0</v>
      </c>
      <c r="RX17" s="106">
        <f>RY17*RX20</f>
        <v>0</v>
      </c>
      <c r="RY17" s="105">
        <v>0</v>
      </c>
      <c r="RZ17" s="106">
        <f>SA17*RZ20</f>
        <v>0</v>
      </c>
      <c r="SA17" s="107">
        <v>0</v>
      </c>
      <c r="SB17" s="105"/>
      <c r="SC17" s="105" t="e">
        <f>SB17/SB20</f>
        <v>#DIV/0!</v>
      </c>
      <c r="SD17" s="106">
        <f>SE17*SD20</f>
        <v>0</v>
      </c>
      <c r="SE17" s="107">
        <v>0</v>
      </c>
      <c r="SF17" s="106">
        <f>SF20*SG17</f>
        <v>0</v>
      </c>
      <c r="SG17" s="105">
        <v>0</v>
      </c>
      <c r="SH17" s="106">
        <f>SH20*SI17</f>
        <v>0</v>
      </c>
      <c r="SI17" s="105">
        <v>0</v>
      </c>
      <c r="SJ17" s="105"/>
      <c r="SK17" s="105" t="e">
        <f>SJ17/SJ20</f>
        <v>#DIV/0!</v>
      </c>
      <c r="SL17" s="106">
        <f t="shared" si="22"/>
        <v>0</v>
      </c>
      <c r="SM17" s="105" t="e">
        <f>SL17/SL20</f>
        <v>#DIV/0!</v>
      </c>
      <c r="SN17" s="106">
        <f>SO17*SN20</f>
        <v>0</v>
      </c>
      <c r="SO17" s="105">
        <v>0</v>
      </c>
      <c r="SP17" s="106">
        <f>SQ17*SP20</f>
        <v>0</v>
      </c>
      <c r="SQ17" s="105">
        <v>0</v>
      </c>
      <c r="SR17" s="106">
        <f>SS17*SR20</f>
        <v>0</v>
      </c>
      <c r="SS17" s="105">
        <v>0</v>
      </c>
      <c r="ST17" s="106">
        <f>SU17*ST20</f>
        <v>0</v>
      </c>
      <c r="SU17" s="105">
        <v>0</v>
      </c>
      <c r="SV17" s="106">
        <f>SW17*SV20</f>
        <v>0</v>
      </c>
      <c r="SW17" s="107">
        <v>0</v>
      </c>
      <c r="SX17" s="106">
        <f>SY17*SX20</f>
        <v>0</v>
      </c>
      <c r="SY17" s="105">
        <v>0</v>
      </c>
      <c r="SZ17" s="106">
        <f>TA17*SZ20</f>
        <v>0</v>
      </c>
      <c r="TA17" s="105">
        <v>0</v>
      </c>
      <c r="TB17" s="106">
        <f>TC17*TB20</f>
        <v>0</v>
      </c>
      <c r="TC17" s="105">
        <v>0</v>
      </c>
      <c r="TD17" s="106">
        <f>TE17*TD20</f>
        <v>0</v>
      </c>
      <c r="TE17" s="105">
        <v>0</v>
      </c>
      <c r="TF17" s="106">
        <f>TG17*TF20</f>
        <v>0</v>
      </c>
      <c r="TG17" s="105">
        <v>0</v>
      </c>
      <c r="TH17" s="106">
        <f t="shared" si="23"/>
        <v>0</v>
      </c>
      <c r="TI17" s="105" t="e">
        <f>TH17/TH20</f>
        <v>#DIV/0!</v>
      </c>
      <c r="TJ17" s="106">
        <f>TK17*TJ20</f>
        <v>0</v>
      </c>
      <c r="TK17" s="105">
        <v>0</v>
      </c>
      <c r="TL17" s="106">
        <v>0</v>
      </c>
      <c r="TM17" s="105">
        <v>0</v>
      </c>
      <c r="TN17" s="106">
        <v>5</v>
      </c>
      <c r="TO17" s="105">
        <f>TN17/TN19</f>
        <v>0.22727272727272727</v>
      </c>
      <c r="TP17" s="106">
        <f>TQ17*TP20</f>
        <v>0</v>
      </c>
      <c r="TQ17" s="105">
        <v>0</v>
      </c>
      <c r="TR17" s="106">
        <v>2</v>
      </c>
      <c r="TS17" s="107">
        <f>TR17/TR19</f>
        <v>0.33333333333333331</v>
      </c>
      <c r="TT17" s="106">
        <f>TU17*TT20</f>
        <v>0</v>
      </c>
      <c r="TU17" s="105">
        <v>0</v>
      </c>
      <c r="TV17" s="106">
        <f>TW17*TV20</f>
        <v>0</v>
      </c>
      <c r="TW17" s="105">
        <v>0</v>
      </c>
      <c r="TX17" s="106">
        <v>194</v>
      </c>
      <c r="TY17" s="105">
        <f>TX17/TX19</f>
        <v>0.42265795206971679</v>
      </c>
      <c r="TZ17" s="106">
        <v>3</v>
      </c>
      <c r="UA17" s="105">
        <f>TZ17/TZ19</f>
        <v>0.75</v>
      </c>
      <c r="UB17" s="106">
        <f>UC17*UB20</f>
        <v>0</v>
      </c>
      <c r="UC17" s="105">
        <v>0</v>
      </c>
      <c r="UD17" s="106">
        <f t="shared" si="24"/>
        <v>204</v>
      </c>
      <c r="UE17" s="105">
        <f>UD17/UD19</f>
        <v>0.40963855421686746</v>
      </c>
      <c r="UF17" s="106">
        <f>UG17*UF20</f>
        <v>0</v>
      </c>
      <c r="UG17" s="105">
        <v>0</v>
      </c>
      <c r="UH17" s="106">
        <v>0</v>
      </c>
      <c r="UI17" s="105">
        <v>0</v>
      </c>
      <c r="UJ17" s="106">
        <v>6</v>
      </c>
      <c r="UK17" s="105">
        <f>UJ17/UJ19</f>
        <v>0.25</v>
      </c>
      <c r="UL17" s="106">
        <f>UM17*UL20</f>
        <v>0</v>
      </c>
      <c r="UM17" s="105">
        <v>0</v>
      </c>
      <c r="UN17" s="106">
        <v>3</v>
      </c>
      <c r="UO17" s="107">
        <f>UN17/UN19</f>
        <v>0.42857142857142855</v>
      </c>
      <c r="UP17" s="106">
        <f>UQ17*UP20</f>
        <v>0</v>
      </c>
      <c r="UQ17" s="105">
        <v>0</v>
      </c>
      <c r="UR17" s="106">
        <f>US17*UR20</f>
        <v>0</v>
      </c>
      <c r="US17" s="105">
        <v>0</v>
      </c>
      <c r="UT17" s="106">
        <v>194</v>
      </c>
      <c r="UU17" s="105">
        <f>UT17/UT19</f>
        <v>0.42265795206971679</v>
      </c>
      <c r="UV17" s="106">
        <f>UW17*UV20</f>
        <v>0</v>
      </c>
      <c r="UW17" s="105">
        <v>0</v>
      </c>
      <c r="UX17" s="106">
        <f>UY17*UX20</f>
        <v>0</v>
      </c>
      <c r="UY17" s="105">
        <v>0</v>
      </c>
      <c r="UZ17" s="106">
        <f t="shared" si="25"/>
        <v>203</v>
      </c>
      <c r="VA17" s="105">
        <f>UZ17/UZ19</f>
        <v>0.40845070422535212</v>
      </c>
      <c r="VB17" s="106">
        <f>VC17*VB20</f>
        <v>0</v>
      </c>
      <c r="VC17" s="105">
        <v>0</v>
      </c>
      <c r="VD17" s="106">
        <v>0</v>
      </c>
      <c r="VE17" s="105">
        <v>0</v>
      </c>
      <c r="VF17" s="106">
        <v>125</v>
      </c>
      <c r="VG17" s="105">
        <f>VF17/VF19</f>
        <v>0.91240875912408759</v>
      </c>
      <c r="VH17" s="106">
        <f>VI17*VH20</f>
        <v>0</v>
      </c>
      <c r="VI17" s="105">
        <v>0</v>
      </c>
      <c r="VJ17" s="106">
        <v>167</v>
      </c>
      <c r="VK17" s="107">
        <f>VJ17/VJ19</f>
        <v>0.98235294117647054</v>
      </c>
      <c r="VL17" s="106">
        <f>VM17*VL20</f>
        <v>0</v>
      </c>
      <c r="VM17" s="105">
        <v>0</v>
      </c>
      <c r="VN17" s="106">
        <v>3</v>
      </c>
      <c r="VO17" s="105">
        <f>VN17/VN19</f>
        <v>0.75</v>
      </c>
      <c r="VP17" s="106">
        <v>823</v>
      </c>
      <c r="VQ17" s="105">
        <f>VP17/VP19</f>
        <v>0.96483001172332938</v>
      </c>
      <c r="VR17" s="106">
        <v>27</v>
      </c>
      <c r="VS17" s="105">
        <f>VR17/VR19</f>
        <v>0.46551724137931033</v>
      </c>
      <c r="VT17" s="106">
        <f>VU17*VT20</f>
        <v>0</v>
      </c>
      <c r="VU17" s="105">
        <v>0</v>
      </c>
      <c r="VV17" s="106">
        <f t="shared" si="26"/>
        <v>1145</v>
      </c>
      <c r="VW17" s="105">
        <f>VV17/VV19</f>
        <v>0.93698854337152204</v>
      </c>
      <c r="VX17" s="106">
        <f>VY17*VX20</f>
        <v>0</v>
      </c>
      <c r="VY17" s="105">
        <v>0</v>
      </c>
      <c r="VZ17" s="106">
        <v>0</v>
      </c>
      <c r="WA17" s="105">
        <v>0</v>
      </c>
      <c r="WB17" s="106">
        <v>8</v>
      </c>
      <c r="WC17" s="105">
        <f>WB17/WB19</f>
        <v>1</v>
      </c>
      <c r="WD17" s="106">
        <f>WE17*WD20</f>
        <v>0</v>
      </c>
      <c r="WE17" s="105">
        <v>0</v>
      </c>
      <c r="WF17" s="106">
        <v>167</v>
      </c>
      <c r="WG17" s="107">
        <f>WF17/WF19</f>
        <v>0.98235294117647054</v>
      </c>
      <c r="WH17" s="106">
        <f>WI17*WH20</f>
        <v>0</v>
      </c>
      <c r="WI17" s="105">
        <v>0</v>
      </c>
      <c r="WJ17" s="106">
        <v>3</v>
      </c>
      <c r="WK17" s="105">
        <f>WJ17/WJ19</f>
        <v>0.75</v>
      </c>
      <c r="WL17" s="106">
        <v>87</v>
      </c>
      <c r="WM17" s="105">
        <f>WL17/WL19</f>
        <v>0.96666666666666667</v>
      </c>
      <c r="WN17" s="106">
        <v>27</v>
      </c>
      <c r="WO17" s="105">
        <f>WN17/WN19</f>
        <v>0.46551724137931033</v>
      </c>
      <c r="WP17" s="106">
        <f>WQ17*WP20</f>
        <v>0</v>
      </c>
      <c r="WQ17" s="105">
        <v>0</v>
      </c>
      <c r="WR17" s="106">
        <f t="shared" si="27"/>
        <v>292</v>
      </c>
      <c r="WS17" s="105">
        <f>WR17/WR19</f>
        <v>0.88484848484848488</v>
      </c>
      <c r="WT17" s="106">
        <f>WU17*WT20</f>
        <v>0</v>
      </c>
      <c r="WU17" s="105">
        <v>0</v>
      </c>
      <c r="WV17" s="106">
        <v>0</v>
      </c>
      <c r="WW17" s="105">
        <v>0</v>
      </c>
      <c r="WX17" s="106">
        <v>33</v>
      </c>
      <c r="WY17" s="105">
        <f>WX17/WX19</f>
        <v>0.84615384615384615</v>
      </c>
      <c r="WZ17" s="106">
        <f>XA17*WZ20</f>
        <v>0</v>
      </c>
      <c r="XA17" s="105">
        <v>0</v>
      </c>
      <c r="XB17" s="106">
        <v>6</v>
      </c>
      <c r="XC17" s="107">
        <f>XB17/XB19</f>
        <v>0.6</v>
      </c>
      <c r="XD17" s="106">
        <f>XE17*XD20</f>
        <v>0</v>
      </c>
      <c r="XE17" s="105">
        <v>0</v>
      </c>
      <c r="XF17" s="106">
        <v>3</v>
      </c>
      <c r="XG17" s="105">
        <f>XF17/XF19</f>
        <v>0.75</v>
      </c>
      <c r="XH17" s="106">
        <v>105</v>
      </c>
      <c r="XI17" s="105">
        <f>XH17/XH19</f>
        <v>0.95454545454545459</v>
      </c>
      <c r="XJ17" s="106">
        <v>27</v>
      </c>
      <c r="XK17" s="105">
        <f>XJ17/XJ19</f>
        <v>0.46551724137931033</v>
      </c>
      <c r="XL17" s="106">
        <f>XM17*XL20</f>
        <v>0</v>
      </c>
      <c r="XM17" s="105">
        <v>0</v>
      </c>
      <c r="XN17" s="106">
        <f t="shared" si="28"/>
        <v>174</v>
      </c>
      <c r="XO17" s="105">
        <f>XN17/XN19</f>
        <v>0.78733031674208143</v>
      </c>
      <c r="XP17" s="106">
        <f>XQ17*XP20</f>
        <v>0</v>
      </c>
      <c r="XQ17" s="105">
        <v>0</v>
      </c>
      <c r="XR17" s="106">
        <v>0</v>
      </c>
      <c r="XS17" s="105">
        <v>0</v>
      </c>
      <c r="XT17" s="106">
        <v>33</v>
      </c>
      <c r="XU17" s="105">
        <f>XT17/XT19</f>
        <v>0.84615384615384615</v>
      </c>
      <c r="XV17" s="106">
        <f>XW17*XV20</f>
        <v>0</v>
      </c>
      <c r="XW17" s="105">
        <v>0</v>
      </c>
      <c r="XX17" s="106">
        <v>6</v>
      </c>
      <c r="XY17" s="107">
        <f>XX17/XX19</f>
        <v>0.6</v>
      </c>
      <c r="XZ17" s="106">
        <f>YA17*XZ20</f>
        <v>0</v>
      </c>
      <c r="YA17" s="105">
        <v>0</v>
      </c>
      <c r="YB17" s="106">
        <v>3</v>
      </c>
      <c r="YC17" s="105">
        <f>YB17/YB19</f>
        <v>0.75</v>
      </c>
      <c r="YD17" s="106">
        <v>570</v>
      </c>
      <c r="YE17" s="105">
        <f>YD17/YD19</f>
        <v>0.98445595854922274</v>
      </c>
      <c r="YF17" s="106">
        <v>105</v>
      </c>
      <c r="YG17" s="105">
        <f>YF17/YF19</f>
        <v>0.75</v>
      </c>
      <c r="YH17" s="106">
        <f>YI17*YH20</f>
        <v>0</v>
      </c>
      <c r="YI17" s="105">
        <v>0</v>
      </c>
      <c r="YJ17" s="106">
        <f t="shared" si="29"/>
        <v>717</v>
      </c>
      <c r="YK17" s="105">
        <f>YJ17/YJ19</f>
        <v>0.92875647668393779</v>
      </c>
      <c r="YL17" s="106">
        <f>YM17*YL20</f>
        <v>0</v>
      </c>
      <c r="YM17" s="105">
        <v>0</v>
      </c>
      <c r="YN17" s="106">
        <v>0</v>
      </c>
      <c r="YO17" s="105">
        <v>0</v>
      </c>
      <c r="YP17" s="106">
        <v>33</v>
      </c>
      <c r="YQ17" s="105">
        <f>YP17/YP19</f>
        <v>0.84615384615384615</v>
      </c>
      <c r="YR17" s="106">
        <f>YS17*YR20</f>
        <v>0</v>
      </c>
      <c r="YS17" s="105">
        <v>0</v>
      </c>
      <c r="YT17" s="106">
        <v>19</v>
      </c>
      <c r="YU17" s="107">
        <f>YT17/YT19</f>
        <v>0.82608695652173914</v>
      </c>
      <c r="YV17" s="106">
        <f>YW17*YV20</f>
        <v>0</v>
      </c>
      <c r="YW17" s="105">
        <v>0</v>
      </c>
      <c r="YX17" s="106">
        <v>3</v>
      </c>
      <c r="YY17" s="105">
        <f>YX17/YX19</f>
        <v>0.75</v>
      </c>
      <c r="YZ17" s="106">
        <v>1080</v>
      </c>
      <c r="ZA17" s="105">
        <f>YZ17/YZ19</f>
        <v>0.98360655737704916</v>
      </c>
      <c r="ZB17" s="106">
        <v>176</v>
      </c>
      <c r="ZC17" s="105">
        <f>ZB17/ZB19</f>
        <v>0.81860465116279069</v>
      </c>
      <c r="ZD17" s="106">
        <f>ZE17*ZD20</f>
        <v>0</v>
      </c>
      <c r="ZE17" s="105">
        <v>0</v>
      </c>
      <c r="ZF17" s="106">
        <f t="shared" si="30"/>
        <v>1311</v>
      </c>
      <c r="ZG17" s="105">
        <f>ZF17/ZF19</f>
        <v>0.95068890500362579</v>
      </c>
      <c r="ZH17" s="106">
        <f>ZI17*ZH20</f>
        <v>0</v>
      </c>
      <c r="ZI17" s="105">
        <v>0</v>
      </c>
      <c r="ZJ17" s="106">
        <v>0</v>
      </c>
      <c r="ZK17" s="105">
        <f>ZJ17/ZJ19</f>
        <v>0</v>
      </c>
      <c r="ZL17" s="106">
        <v>8</v>
      </c>
      <c r="ZM17" s="105">
        <f>ZL17/ZL19</f>
        <v>1</v>
      </c>
      <c r="ZN17" s="106">
        <v>2</v>
      </c>
      <c r="ZO17" s="105">
        <f>ZN17/ZN19</f>
        <v>1</v>
      </c>
      <c r="ZP17" s="106">
        <v>22</v>
      </c>
      <c r="ZQ17" s="107">
        <f>ZP17/ZP19</f>
        <v>1</v>
      </c>
      <c r="ZR17" s="106">
        <f>ZS17*ZR20</f>
        <v>0</v>
      </c>
      <c r="ZS17" s="105">
        <v>0</v>
      </c>
      <c r="ZT17" s="106">
        <v>3</v>
      </c>
      <c r="ZU17" s="105">
        <f>ZT17/ZT19</f>
        <v>0.75</v>
      </c>
      <c r="ZV17" s="106">
        <v>422</v>
      </c>
      <c r="ZW17" s="105">
        <f>ZV17/ZV19</f>
        <v>0.99528301886792447</v>
      </c>
      <c r="ZX17" s="106">
        <v>185</v>
      </c>
      <c r="ZY17" s="105">
        <f>ZX17/ZX19</f>
        <v>0.82222222222222219</v>
      </c>
      <c r="ZZ17" s="106">
        <f>AAA17*ZZ20</f>
        <v>0</v>
      </c>
      <c r="AAA17" s="105">
        <v>0</v>
      </c>
      <c r="AAB17" s="106">
        <f t="shared" si="31"/>
        <v>642</v>
      </c>
      <c r="AAC17" s="105">
        <f>AAB17/AAB19</f>
        <v>0.91193181818181823</v>
      </c>
      <c r="AAD17" s="106">
        <f>AAE17*AAD20</f>
        <v>0</v>
      </c>
      <c r="AAE17" s="105">
        <v>0</v>
      </c>
      <c r="AAF17" s="106">
        <v>0</v>
      </c>
      <c r="AAG17" s="105" t="e">
        <f>AAF17/AAF19</f>
        <v>#DIV/0!</v>
      </c>
      <c r="AAH17" s="106">
        <v>0</v>
      </c>
      <c r="AAI17" s="105" t="e">
        <f>AAH17/AAH19</f>
        <v>#DIV/0!</v>
      </c>
      <c r="AAJ17" s="106">
        <v>0</v>
      </c>
      <c r="AAK17" s="105" t="e">
        <f>AAJ17/AAJ19</f>
        <v>#DIV/0!</v>
      </c>
      <c r="AAL17" s="106">
        <v>3</v>
      </c>
      <c r="AAM17" s="107">
        <f>AAL17/AAL19</f>
        <v>1</v>
      </c>
      <c r="AAN17" s="106">
        <f>AAO17*AAN20</f>
        <v>0</v>
      </c>
      <c r="AAO17" s="105">
        <v>0</v>
      </c>
      <c r="AAP17" s="106">
        <v>6</v>
      </c>
      <c r="AAQ17" s="105">
        <f>AAP17/AAP19</f>
        <v>1</v>
      </c>
      <c r="AAR17" s="106">
        <v>140</v>
      </c>
      <c r="AAS17" s="105">
        <f>AAR17/AAR19</f>
        <v>0.95890410958904104</v>
      </c>
      <c r="AAT17" s="106">
        <v>10</v>
      </c>
      <c r="AAU17" s="105">
        <f>AAT17/AAT19</f>
        <v>0.58823529411764708</v>
      </c>
      <c r="AAV17" s="106">
        <f>AAW17*AAV20</f>
        <v>0</v>
      </c>
      <c r="AAW17" s="105">
        <v>0</v>
      </c>
      <c r="AAX17" s="106">
        <f t="shared" si="32"/>
        <v>159</v>
      </c>
      <c r="AAY17" s="105">
        <f>AAX17/AAX19</f>
        <v>0.92441860465116277</v>
      </c>
      <c r="AAZ17" s="106">
        <f>ABA17*AAZ20</f>
        <v>0</v>
      </c>
      <c r="ABA17" s="105">
        <v>0</v>
      </c>
      <c r="ABB17" s="106">
        <v>0</v>
      </c>
      <c r="ABC17" s="105" t="e">
        <f>ABB17/ABB19</f>
        <v>#DIV/0!</v>
      </c>
      <c r="ABD17" s="106">
        <v>0</v>
      </c>
      <c r="ABE17" s="105" t="e">
        <f>ABD17/ABD19</f>
        <v>#DIV/0!</v>
      </c>
      <c r="ABF17" s="106">
        <v>0</v>
      </c>
      <c r="ABG17" s="105" t="e">
        <f>ABF17/ABF19</f>
        <v>#DIV/0!</v>
      </c>
      <c r="ABH17" s="106">
        <v>0</v>
      </c>
      <c r="ABI17" s="107">
        <f>ABH17/ABH19</f>
        <v>0</v>
      </c>
      <c r="ABJ17" s="106">
        <f>ABK17*ABJ20</f>
        <v>0</v>
      </c>
      <c r="ABK17" s="105">
        <v>0</v>
      </c>
      <c r="ABL17" s="106">
        <v>0</v>
      </c>
      <c r="ABM17" s="105">
        <f>ABL17/ABL19</f>
        <v>0</v>
      </c>
      <c r="ABN17" s="106">
        <v>116</v>
      </c>
      <c r="ABO17" s="105">
        <f>ABN17/ABN19</f>
        <v>0.8854961832061069</v>
      </c>
      <c r="ABP17" s="106">
        <v>0</v>
      </c>
      <c r="ABQ17" s="105" t="e">
        <f>ABP17/ABP19</f>
        <v>#DIV/0!</v>
      </c>
      <c r="ABR17" s="106">
        <f>ABS17*ABR20</f>
        <v>0</v>
      </c>
      <c r="ABS17" s="105">
        <v>0</v>
      </c>
      <c r="ABT17" s="106">
        <f t="shared" si="33"/>
        <v>116</v>
      </c>
      <c r="ABU17" s="105">
        <f>ABT17/ABT19</f>
        <v>0.76821192052980136</v>
      </c>
      <c r="ABV17" s="106">
        <f>ABW17*ABV20</f>
        <v>0</v>
      </c>
      <c r="ABW17" s="105">
        <v>0</v>
      </c>
      <c r="ABX17" s="106">
        <v>0</v>
      </c>
      <c r="ABY17" s="105" t="e">
        <f>ABX17/ABX19</f>
        <v>#DIV/0!</v>
      </c>
      <c r="ABZ17" s="106">
        <v>0</v>
      </c>
      <c r="ACA17" s="105" t="e">
        <f>ABZ17/ABZ19</f>
        <v>#DIV/0!</v>
      </c>
      <c r="ACB17" s="106">
        <v>6</v>
      </c>
      <c r="ACC17" s="105">
        <f>ACB17/ACB19</f>
        <v>1</v>
      </c>
      <c r="ACD17" s="106">
        <v>0</v>
      </c>
      <c r="ACE17" s="107">
        <f>ACD17/ACD19</f>
        <v>0</v>
      </c>
      <c r="ACF17" s="106">
        <f>ACG17*ACF20</f>
        <v>0</v>
      </c>
      <c r="ACG17" s="105">
        <v>0</v>
      </c>
      <c r="ACH17" s="106">
        <v>0</v>
      </c>
      <c r="ACI17" s="105">
        <f>ACH17/ACH19</f>
        <v>0</v>
      </c>
      <c r="ACJ17" s="106">
        <v>126</v>
      </c>
      <c r="ACK17" s="105">
        <f>ACJ17/ACJ19</f>
        <v>0.86301369863013699</v>
      </c>
      <c r="ACL17" s="106">
        <v>14</v>
      </c>
      <c r="ACM17" s="105">
        <f>ACL17/ACL19</f>
        <v>0.82352941176470584</v>
      </c>
      <c r="ACN17" s="106">
        <f>ACO17*ACN20</f>
        <v>0</v>
      </c>
      <c r="ACO17" s="105">
        <v>0</v>
      </c>
      <c r="ACP17" s="106">
        <f t="shared" si="34"/>
        <v>146</v>
      </c>
      <c r="ACQ17" s="105">
        <f>ACP17/ACP19</f>
        <v>0.77248677248677244</v>
      </c>
      <c r="ACR17" s="106">
        <f>ACS17*ACR20</f>
        <v>0</v>
      </c>
      <c r="ACS17" s="105">
        <v>0</v>
      </c>
      <c r="ACT17" s="106">
        <v>0</v>
      </c>
      <c r="ACU17" s="105" t="e">
        <f>ACT17/ACT19</f>
        <v>#DIV/0!</v>
      </c>
      <c r="ACV17" s="106">
        <v>0</v>
      </c>
      <c r="ACW17" s="105" t="e">
        <f>ACV17/ACV19</f>
        <v>#DIV/0!</v>
      </c>
      <c r="ACX17" s="106">
        <v>6</v>
      </c>
      <c r="ACY17" s="105">
        <f>ACX17/ACX19</f>
        <v>1</v>
      </c>
      <c r="ACZ17" s="106">
        <v>1</v>
      </c>
      <c r="ADA17" s="107">
        <f>ACZ17/ACZ19</f>
        <v>1</v>
      </c>
      <c r="ADB17" s="106">
        <f>ADC17*ADB20</f>
        <v>0</v>
      </c>
      <c r="ADC17" s="105">
        <v>0</v>
      </c>
      <c r="ADD17" s="106">
        <v>0</v>
      </c>
      <c r="ADE17" s="105" t="e">
        <f>ADD17/ADD19</f>
        <v>#DIV/0!</v>
      </c>
      <c r="ADF17" s="106">
        <v>172</v>
      </c>
      <c r="ADG17" s="105">
        <f>ADF17/ADF19</f>
        <v>0.85572139303482586</v>
      </c>
      <c r="ADH17" s="106">
        <v>0</v>
      </c>
      <c r="ADI17" s="105" t="e">
        <f>ADH17/ADH19</f>
        <v>#DIV/0!</v>
      </c>
      <c r="ADJ17" s="106">
        <f>ADK17*ADJ20</f>
        <v>0</v>
      </c>
      <c r="ADK17" s="105">
        <v>0</v>
      </c>
      <c r="ADL17" s="106">
        <f t="shared" si="35"/>
        <v>179</v>
      </c>
      <c r="ADM17" s="105">
        <f>ADL17/ADL19</f>
        <v>0.86057692307692313</v>
      </c>
      <c r="ADN17" s="106">
        <f>ADO17*ADN20</f>
        <v>0</v>
      </c>
      <c r="ADO17" s="105">
        <v>0</v>
      </c>
      <c r="ADP17" s="106">
        <v>0</v>
      </c>
      <c r="ADQ17" s="105" t="e">
        <f>ADP17/ADP19</f>
        <v>#DIV/0!</v>
      </c>
      <c r="ADR17" s="106">
        <v>0</v>
      </c>
      <c r="ADS17" s="105" t="e">
        <f>ADR17/ADR19</f>
        <v>#DIV/0!</v>
      </c>
      <c r="ADT17" s="106">
        <v>6</v>
      </c>
      <c r="ADU17" s="105">
        <f>ADT17/ADT19</f>
        <v>1</v>
      </c>
      <c r="ADV17" s="106">
        <v>1</v>
      </c>
      <c r="ADW17" s="107">
        <f>ADV17/ADV19</f>
        <v>1</v>
      </c>
      <c r="ADX17" s="106">
        <f>ADY17*ADX20</f>
        <v>0</v>
      </c>
      <c r="ADY17" s="105">
        <v>0</v>
      </c>
      <c r="ADZ17" s="106">
        <v>0</v>
      </c>
      <c r="AEA17" s="105" t="e">
        <f>ADZ17/ADZ19</f>
        <v>#DIV/0!</v>
      </c>
      <c r="AEB17" s="106">
        <v>172</v>
      </c>
      <c r="AEC17" s="105">
        <f>AEB17/AEB19</f>
        <v>0.85572139303482586</v>
      </c>
      <c r="AED17" s="106">
        <v>18</v>
      </c>
      <c r="AEE17" s="105">
        <f>AED17/AED19</f>
        <v>0.48648648648648651</v>
      </c>
      <c r="AEF17" s="106">
        <f>AEG17*AEF20</f>
        <v>0</v>
      </c>
      <c r="AEG17" s="105">
        <v>0</v>
      </c>
      <c r="AEH17" s="106">
        <f t="shared" si="36"/>
        <v>197</v>
      </c>
      <c r="AEI17" s="105">
        <f>AEH17/AEH19</f>
        <v>0.80408163265306121</v>
      </c>
      <c r="AEJ17" s="106">
        <f>AEK17*AEJ20</f>
        <v>0</v>
      </c>
      <c r="AEK17" s="105">
        <v>0</v>
      </c>
      <c r="AEL17" s="106">
        <v>1</v>
      </c>
      <c r="AEM17" s="105">
        <f>AEL17/AEL19</f>
        <v>1</v>
      </c>
      <c r="AEN17" s="106">
        <v>0</v>
      </c>
      <c r="AEO17" s="105" t="e">
        <f>AEN17/AEN19</f>
        <v>#DIV/0!</v>
      </c>
      <c r="AEP17" s="106">
        <v>0</v>
      </c>
      <c r="AEQ17" s="105" t="e">
        <f>AEP17/AEP19</f>
        <v>#DIV/0!</v>
      </c>
      <c r="AER17" s="106">
        <v>0</v>
      </c>
      <c r="AES17" s="107" t="e">
        <f>AER17/AER19</f>
        <v>#DIV/0!</v>
      </c>
      <c r="AET17" s="106">
        <f>AEU17*AET20</f>
        <v>0</v>
      </c>
      <c r="AEU17" s="105">
        <v>0</v>
      </c>
      <c r="AEV17" s="106">
        <v>6</v>
      </c>
      <c r="AEW17" s="105">
        <f>AEV17/AEV19</f>
        <v>1</v>
      </c>
      <c r="AEX17" s="106">
        <v>122</v>
      </c>
      <c r="AEY17" s="105">
        <f>AEX17/AEX19</f>
        <v>0.83561643835616439</v>
      </c>
      <c r="AEZ17" s="106">
        <v>17</v>
      </c>
      <c r="AFA17" s="105">
        <f>AEZ17/AEZ19</f>
        <v>0.62962962962962965</v>
      </c>
      <c r="AFB17" s="106">
        <f>AFC17*AFB20</f>
        <v>0</v>
      </c>
      <c r="AFC17" s="105">
        <v>0</v>
      </c>
      <c r="AFD17" s="106">
        <f t="shared" si="37"/>
        <v>146</v>
      </c>
      <c r="AFE17" s="105">
        <f>AFD17/AFD19</f>
        <v>0.81111111111111112</v>
      </c>
      <c r="AFF17" s="106">
        <f>AFG17*AFF20</f>
        <v>0</v>
      </c>
      <c r="AFG17" s="105">
        <v>0</v>
      </c>
      <c r="AFH17" s="106">
        <v>0</v>
      </c>
      <c r="AFI17" s="105" t="e">
        <f>AFH17/AFH19</f>
        <v>#DIV/0!</v>
      </c>
      <c r="AFJ17" s="106">
        <v>0</v>
      </c>
      <c r="AFK17" s="105" t="e">
        <f>AFJ17/AFJ19</f>
        <v>#DIV/0!</v>
      </c>
      <c r="AFL17" s="106">
        <v>0</v>
      </c>
      <c r="AFM17" s="105" t="e">
        <f>AFL17/AFL19</f>
        <v>#DIV/0!</v>
      </c>
      <c r="AFN17" s="106">
        <v>0</v>
      </c>
      <c r="AFO17" s="107" t="e">
        <f>AFN17/AFN19</f>
        <v>#DIV/0!</v>
      </c>
      <c r="AFP17" s="106">
        <f>AFQ17*AFP20</f>
        <v>0</v>
      </c>
      <c r="AFQ17" s="105">
        <v>0</v>
      </c>
      <c r="AFR17" s="106">
        <v>0</v>
      </c>
      <c r="AFS17" s="105" t="e">
        <f>AFR17/AFR19</f>
        <v>#DIV/0!</v>
      </c>
      <c r="AFT17" s="106">
        <v>32</v>
      </c>
      <c r="AFU17" s="105">
        <f>AFT17/AFT19</f>
        <v>0.7441860465116279</v>
      </c>
      <c r="AFV17" s="106">
        <v>0</v>
      </c>
      <c r="AFW17" s="105" t="e">
        <f>AFV17/AFV19</f>
        <v>#DIV/0!</v>
      </c>
      <c r="AFX17" s="106">
        <f>AFY17*AFX20</f>
        <v>0</v>
      </c>
      <c r="AFY17" s="105">
        <v>0</v>
      </c>
      <c r="AFZ17" s="106">
        <f t="shared" si="38"/>
        <v>32</v>
      </c>
      <c r="AGA17" s="105">
        <f>AFZ17/AFZ19</f>
        <v>0.7441860465116279</v>
      </c>
    </row>
    <row r="18" spans="1:859">
      <c r="A18" t="s">
        <v>210</v>
      </c>
      <c r="B18" s="105"/>
      <c r="C18" s="105" t="e">
        <f>B18/B21</f>
        <v>#DIV/0!</v>
      </c>
      <c r="D18" s="105"/>
      <c r="E18" s="105" t="e">
        <f>D18/D21</f>
        <v>#DIV/0!</v>
      </c>
      <c r="F18" s="105">
        <v>9</v>
      </c>
      <c r="G18" s="105" t="e">
        <f>F18/F21</f>
        <v>#DIV/0!</v>
      </c>
      <c r="H18" s="105"/>
      <c r="I18" s="105" t="e">
        <f>H18/H21</f>
        <v>#DIV/0!</v>
      </c>
      <c r="J18" s="105"/>
      <c r="K18" s="105" t="e">
        <f>J18/J21</f>
        <v>#DIV/0!</v>
      </c>
      <c r="L18" s="105"/>
      <c r="M18" s="105" t="e">
        <f>L18/L21</f>
        <v>#DIV/0!</v>
      </c>
      <c r="N18" s="105">
        <v>8</v>
      </c>
      <c r="O18" s="105" t="e">
        <f>N18/N21</f>
        <v>#DIV/0!</v>
      </c>
      <c r="P18" s="105"/>
      <c r="Q18" s="105" t="e">
        <f>P18/P21</f>
        <v>#DIV/0!</v>
      </c>
      <c r="R18" s="105">
        <v>1</v>
      </c>
      <c r="S18" s="105" t="e">
        <f>R18/R21</f>
        <v>#DIV/0!</v>
      </c>
      <c r="T18" s="105"/>
      <c r="U18" s="105" t="e">
        <f>T18/T21</f>
        <v>#DIV/0!</v>
      </c>
      <c r="V18" s="105">
        <f>SUM(T18,R18,P18,N18,L18,J18,H18,F18,D18,B18)</f>
        <v>18</v>
      </c>
      <c r="W18" s="105" t="e">
        <f>V18/V21</f>
        <v>#DIV/0!</v>
      </c>
      <c r="X18" s="105"/>
      <c r="Y18" s="105" t="e">
        <f>X18/X21</f>
        <v>#DIV/0!</v>
      </c>
      <c r="Z18" s="105"/>
      <c r="AA18" s="105" t="e">
        <f>Z18/Z21</f>
        <v>#DIV/0!</v>
      </c>
      <c r="AB18" s="105">
        <v>2</v>
      </c>
      <c r="AC18" s="105" t="e">
        <f>AB18/AB21</f>
        <v>#DIV/0!</v>
      </c>
      <c r="AD18" s="105"/>
      <c r="AE18" s="105" t="e">
        <f>AD18/AD21</f>
        <v>#DIV/0!</v>
      </c>
      <c r="AF18" s="105"/>
      <c r="AG18" s="105" t="e">
        <f>AF18/AF21</f>
        <v>#DIV/0!</v>
      </c>
      <c r="AH18" s="105"/>
      <c r="AI18" s="105" t="e">
        <f>AH18/AH21</f>
        <v>#DIV/0!</v>
      </c>
      <c r="AJ18" s="105">
        <v>1</v>
      </c>
      <c r="AK18" s="105" t="e">
        <f>AJ18/AJ21</f>
        <v>#DIV/0!</v>
      </c>
      <c r="AL18" s="105"/>
      <c r="AM18" s="105" t="e">
        <f>AL18/AL21</f>
        <v>#DIV/0!</v>
      </c>
      <c r="AN18" s="105"/>
      <c r="AO18" s="105" t="e">
        <f>AN18/AN21</f>
        <v>#DIV/0!</v>
      </c>
      <c r="AP18" s="105"/>
      <c r="AQ18" s="105" t="e">
        <f>AP18/AP21</f>
        <v>#DIV/0!</v>
      </c>
      <c r="AR18" s="105">
        <f>SUM(AP18,AN18,AL18,AJ18,AH18,AF18,AD18,AB18,Z18,X18)</f>
        <v>3</v>
      </c>
      <c r="AS18" s="105" t="e">
        <f>AR18/AR21</f>
        <v>#DIV/0!</v>
      </c>
      <c r="AT18" s="105"/>
      <c r="AU18" s="105" t="e">
        <f>AT18/AT21</f>
        <v>#DIV/0!</v>
      </c>
      <c r="AV18" s="105"/>
      <c r="AW18" s="105" t="e">
        <f>AV18/AV21</f>
        <v>#DIV/0!</v>
      </c>
      <c r="AX18" s="105">
        <v>4</v>
      </c>
      <c r="AY18" s="105" t="e">
        <f>AX18/AX21</f>
        <v>#DIV/0!</v>
      </c>
      <c r="AZ18" s="105"/>
      <c r="BA18" s="105" t="e">
        <f>AZ18/AZ21</f>
        <v>#DIV/0!</v>
      </c>
      <c r="BB18" s="105">
        <v>11</v>
      </c>
      <c r="BC18" s="105" t="e">
        <f>BB18/BB21</f>
        <v>#DIV/0!</v>
      </c>
      <c r="BD18" s="105"/>
      <c r="BE18" s="105" t="e">
        <f>BD18/BD21</f>
        <v>#DIV/0!</v>
      </c>
      <c r="BF18" s="105"/>
      <c r="BG18" s="105" t="e">
        <f>BF18/BF21</f>
        <v>#DIV/0!</v>
      </c>
      <c r="BH18" s="105"/>
      <c r="BI18" s="105" t="e">
        <f>BH18/BH21</f>
        <v>#DIV/0!</v>
      </c>
      <c r="BJ18" s="105"/>
      <c r="BK18" s="105" t="e">
        <f>BJ18/BJ21</f>
        <v>#DIV/0!</v>
      </c>
      <c r="BL18" s="105">
        <v>1</v>
      </c>
      <c r="BM18" s="105" t="e">
        <f>BL18/BL21</f>
        <v>#DIV/0!</v>
      </c>
      <c r="BN18" s="105">
        <f>SUM(BL18,BJ18,BH18,BF18,BD18,BB18,AZ18,AX18,AV18,AT18)</f>
        <v>16</v>
      </c>
      <c r="BO18" s="105" t="e">
        <f>BN18/BN21</f>
        <v>#DIV/0!</v>
      </c>
      <c r="BP18" s="105"/>
      <c r="BQ18" s="105" t="e">
        <f>BP18/BP21</f>
        <v>#DIV/0!</v>
      </c>
      <c r="BR18" s="105"/>
      <c r="BS18" s="105" t="e">
        <f>BR18/BR21</f>
        <v>#DIV/0!</v>
      </c>
      <c r="BT18" s="105">
        <v>11</v>
      </c>
      <c r="BU18" s="105" t="e">
        <f>BT18/BT21</f>
        <v>#DIV/0!</v>
      </c>
      <c r="BV18" s="105"/>
      <c r="BW18" s="105" t="e">
        <f>BV18/BV21</f>
        <v>#DIV/0!</v>
      </c>
      <c r="BX18" s="105">
        <v>1</v>
      </c>
      <c r="BY18" s="105" t="e">
        <f>BX18/BX21</f>
        <v>#DIV/0!</v>
      </c>
      <c r="BZ18" s="105"/>
      <c r="CA18" s="105" t="e">
        <f>BZ18/BZ21</f>
        <v>#DIV/0!</v>
      </c>
      <c r="CB18" s="105">
        <v>1</v>
      </c>
      <c r="CC18" s="105" t="e">
        <f>CB18/CB21</f>
        <v>#DIV/0!</v>
      </c>
      <c r="CD18" s="105"/>
      <c r="CE18" s="105" t="e">
        <f>CD18/CD21</f>
        <v>#DIV/0!</v>
      </c>
      <c r="CF18" s="105"/>
      <c r="CG18" s="105" t="e">
        <f>CF18/CF21</f>
        <v>#DIV/0!</v>
      </c>
      <c r="CH18" s="105"/>
      <c r="CI18" s="105" t="e">
        <f>CH18/CH21</f>
        <v>#DIV/0!</v>
      </c>
      <c r="CJ18" s="105">
        <f>SUM(CH18,CF18,CD18,CB18,BZ18,BX18,BV18,BT18,BR18,BP18)</f>
        <v>13</v>
      </c>
      <c r="CK18" s="105" t="e">
        <f>CJ18/CJ21</f>
        <v>#DIV/0!</v>
      </c>
      <c r="CL18" s="105"/>
      <c r="CM18" s="105" t="e">
        <f>CL18/CL21</f>
        <v>#DIV/0!</v>
      </c>
      <c r="CN18" s="105"/>
      <c r="CO18" s="105" t="e">
        <f>CN18/CN21</f>
        <v>#DIV/0!</v>
      </c>
      <c r="CP18" s="105"/>
      <c r="CQ18" s="105" t="e">
        <f>CP18/CP21</f>
        <v>#DIV/0!</v>
      </c>
      <c r="CR18" s="105"/>
      <c r="CS18" s="105" t="e">
        <f>CR18/CR21</f>
        <v>#DIV/0!</v>
      </c>
      <c r="CT18" s="108"/>
      <c r="CU18" s="105" t="e">
        <f>CT18/CT21</f>
        <v>#DIV/0!</v>
      </c>
      <c r="CV18" s="105"/>
      <c r="CW18" s="105" t="e">
        <f>CV18/CV21</f>
        <v>#DIV/0!</v>
      </c>
      <c r="CX18" s="105"/>
      <c r="CY18" s="105" t="e">
        <f>CX18/CX21</f>
        <v>#DIV/0!</v>
      </c>
      <c r="CZ18" s="105"/>
      <c r="DA18" s="105" t="e">
        <f>CZ18/CZ21</f>
        <v>#DIV/0!</v>
      </c>
      <c r="DB18" s="105"/>
      <c r="DC18" s="105" t="e">
        <f>DB18/DB21</f>
        <v>#DIV/0!</v>
      </c>
      <c r="DD18" s="105"/>
      <c r="DE18" s="105" t="e">
        <f>DD18/DD21</f>
        <v>#DIV/0!</v>
      </c>
      <c r="DF18" s="105">
        <f>SUM(DD18,DB18,CZ18,CX18,CV18,CT18,CR18,CP18,CN18,CL18)</f>
        <v>0</v>
      </c>
      <c r="DG18" s="105" t="e">
        <f>DF18/DF21</f>
        <v>#DIV/0!</v>
      </c>
      <c r="DH18" s="105"/>
      <c r="DI18" s="105" t="e">
        <f>DH18/DH21</f>
        <v>#DIV/0!</v>
      </c>
      <c r="DJ18" s="105"/>
      <c r="DK18" s="105" t="e">
        <f>DJ18/DJ21</f>
        <v>#DIV/0!</v>
      </c>
      <c r="DL18" s="105">
        <v>15</v>
      </c>
      <c r="DM18" s="105" t="e">
        <f>DL18/DL21</f>
        <v>#DIV/0!</v>
      </c>
      <c r="DN18" s="105"/>
      <c r="DO18" s="105" t="e">
        <f>DN18/DN21</f>
        <v>#DIV/0!</v>
      </c>
      <c r="DP18" s="105"/>
      <c r="DQ18" s="105" t="e">
        <f>DP18/DP21</f>
        <v>#DIV/0!</v>
      </c>
      <c r="DR18" s="105"/>
      <c r="DS18" s="105" t="e">
        <f>DR18/DR21</f>
        <v>#DIV/0!</v>
      </c>
      <c r="DT18" s="105">
        <v>4</v>
      </c>
      <c r="DU18" s="105" t="e">
        <f>DT18/DT21</f>
        <v>#DIV/0!</v>
      </c>
      <c r="DV18" s="105"/>
      <c r="DW18" s="105" t="e">
        <f>DV18/DV21</f>
        <v>#DIV/0!</v>
      </c>
      <c r="DX18" s="105"/>
      <c r="DY18" s="105" t="e">
        <f>DX18/DX21</f>
        <v>#DIV/0!</v>
      </c>
      <c r="DZ18" s="105"/>
      <c r="EA18" s="105" t="e">
        <f>DZ18/DZ21</f>
        <v>#DIV/0!</v>
      </c>
      <c r="EB18" s="105">
        <f>SUM(DZ18,DX18,DV18,DT18,DR18,DP18,DN18,DL18,DJ18,DH18)</f>
        <v>19</v>
      </c>
      <c r="EC18" s="105" t="e">
        <f>EB18/EB21</f>
        <v>#DIV/0!</v>
      </c>
      <c r="ED18" s="105"/>
      <c r="EE18" s="105" t="e">
        <f>ED18/ED21</f>
        <v>#DIV/0!</v>
      </c>
      <c r="EF18" s="105"/>
      <c r="EG18" s="105" t="e">
        <f>EF18/EF21</f>
        <v>#DIV/0!</v>
      </c>
      <c r="EH18" s="105"/>
      <c r="EI18" s="105" t="e">
        <f>EH18/EH21</f>
        <v>#DIV/0!</v>
      </c>
      <c r="EJ18" s="105"/>
      <c r="EK18" s="105" t="e">
        <f>EJ18/EJ21</f>
        <v>#DIV/0!</v>
      </c>
      <c r="EL18" s="105"/>
      <c r="EM18" s="105" t="e">
        <f>EL18/EL21</f>
        <v>#DIV/0!</v>
      </c>
      <c r="EN18" s="105"/>
      <c r="EO18" s="105" t="e">
        <f>EN18/EN21</f>
        <v>#DIV/0!</v>
      </c>
      <c r="EP18" s="105"/>
      <c r="EQ18" s="105" t="e">
        <f>EP18/EP21</f>
        <v>#DIV/0!</v>
      </c>
      <c r="ER18" s="105"/>
      <c r="ES18" s="105" t="e">
        <f>ER18/ER21</f>
        <v>#DIV/0!</v>
      </c>
      <c r="ET18" s="105">
        <v>1</v>
      </c>
      <c r="EU18" s="105" t="e">
        <f>ET18/ET21</f>
        <v>#DIV/0!</v>
      </c>
      <c r="EV18" s="105">
        <v>2</v>
      </c>
      <c r="EW18" s="105" t="e">
        <f>EV18/EV21</f>
        <v>#DIV/0!</v>
      </c>
      <c r="EX18" s="105">
        <f>SUM(EV18,ET18,ER18,EP18,EN18,EL18,EJ18,EH18,EF18,ED18)</f>
        <v>3</v>
      </c>
      <c r="EY18" s="105" t="e">
        <f>EX18/EX21</f>
        <v>#DIV/0!</v>
      </c>
      <c r="EZ18" s="105"/>
      <c r="FA18" s="105" t="e">
        <f>EZ18/EZ21</f>
        <v>#DIV/0!</v>
      </c>
      <c r="FB18" s="105"/>
      <c r="FC18" s="105" t="e">
        <f>FB18/FB21</f>
        <v>#DIV/0!</v>
      </c>
      <c r="FD18" s="105">
        <v>10</v>
      </c>
      <c r="FE18" s="105" t="e">
        <f>FD18/FD21</f>
        <v>#DIV/0!</v>
      </c>
      <c r="FF18" s="105"/>
      <c r="FG18" s="105" t="e">
        <f>FF18/FF21</f>
        <v>#DIV/0!</v>
      </c>
      <c r="FH18" s="105">
        <v>1</v>
      </c>
      <c r="FI18" s="105" t="e">
        <f>FH18/FH21</f>
        <v>#DIV/0!</v>
      </c>
      <c r="FJ18" s="105"/>
      <c r="FK18" s="105" t="e">
        <f>FJ18/FJ21</f>
        <v>#DIV/0!</v>
      </c>
      <c r="FL18" s="105"/>
      <c r="FM18" s="105" t="e">
        <f>FL18/FL21</f>
        <v>#DIV/0!</v>
      </c>
      <c r="FN18" s="105"/>
      <c r="FO18" s="105" t="e">
        <f>FN18/FN21</f>
        <v>#DIV/0!</v>
      </c>
      <c r="FP18" s="105">
        <v>1</v>
      </c>
      <c r="FQ18" s="105" t="e">
        <f>FP18/FP21</f>
        <v>#DIV/0!</v>
      </c>
      <c r="FR18" s="105"/>
      <c r="FS18" s="105" t="e">
        <f>FR18/FR21</f>
        <v>#DIV/0!</v>
      </c>
      <c r="FT18" s="105">
        <f>SUM(FR18,FP18,FN18,FL18,FJ18,FH18,FF18,FD18,FB18,EZ18)</f>
        <v>12</v>
      </c>
      <c r="FU18" s="105" t="e">
        <f>FT18/FT21</f>
        <v>#DIV/0!</v>
      </c>
      <c r="FV18" s="105"/>
      <c r="FW18" s="105" t="e">
        <f>FV18/FV21</f>
        <v>#DIV/0!</v>
      </c>
      <c r="FX18" s="105"/>
      <c r="FY18" s="105" t="e">
        <f>FX18/FX21</f>
        <v>#DIV/0!</v>
      </c>
      <c r="FZ18" s="105">
        <v>3</v>
      </c>
      <c r="GA18" s="105" t="e">
        <f>FZ18/FZ21</f>
        <v>#DIV/0!</v>
      </c>
      <c r="GB18" s="105"/>
      <c r="GC18" s="105" t="e">
        <f>GB18/GB21</f>
        <v>#DIV/0!</v>
      </c>
      <c r="GD18" s="105"/>
      <c r="GE18" s="105" t="e">
        <f>GD18/GD21</f>
        <v>#DIV/0!</v>
      </c>
      <c r="GF18" s="105"/>
      <c r="GG18" s="105" t="e">
        <f>GF18/GF21</f>
        <v>#DIV/0!</v>
      </c>
      <c r="GH18" s="105">
        <v>7</v>
      </c>
      <c r="GI18" s="105" t="e">
        <f>GH18/GH21</f>
        <v>#DIV/0!</v>
      </c>
      <c r="GJ18" s="105"/>
      <c r="GK18" s="105" t="e">
        <f>GJ18/GJ21</f>
        <v>#DIV/0!</v>
      </c>
      <c r="GL18" s="105">
        <v>1</v>
      </c>
      <c r="GM18" s="105" t="e">
        <f>GL18/GL21</f>
        <v>#DIV/0!</v>
      </c>
      <c r="GN18" s="105">
        <v>1</v>
      </c>
      <c r="GO18" s="105" t="e">
        <f>GN18/GN21</f>
        <v>#DIV/0!</v>
      </c>
      <c r="GP18" s="105">
        <f>SUM(GN18,GL18,GJ18,GH18,GF18,GD18,GB18,FZ18,FX18,FV18)</f>
        <v>12</v>
      </c>
      <c r="GQ18" s="105" t="e">
        <f>GP18/GP21</f>
        <v>#DIV/0!</v>
      </c>
      <c r="GR18" s="105"/>
      <c r="GS18" s="105" t="e">
        <f>GR18/GR21</f>
        <v>#DIV/0!</v>
      </c>
      <c r="GT18" s="105"/>
      <c r="GU18" s="105" t="e">
        <f>GT18/GT21</f>
        <v>#DIV/0!</v>
      </c>
      <c r="GV18" s="105">
        <v>3</v>
      </c>
      <c r="GW18" s="105" t="e">
        <f>GV18/GV21</f>
        <v>#DIV/0!</v>
      </c>
      <c r="GX18" s="105"/>
      <c r="GY18" s="105" t="e">
        <f>GX18/GX21</f>
        <v>#DIV/0!</v>
      </c>
      <c r="GZ18" s="105">
        <v>1</v>
      </c>
      <c r="HA18" s="105" t="e">
        <f>GZ18/GZ21</f>
        <v>#DIV/0!</v>
      </c>
      <c r="HB18" s="105"/>
      <c r="HC18" s="105" t="e">
        <f>HB18/HB21</f>
        <v>#DIV/0!</v>
      </c>
      <c r="HD18" s="105">
        <v>7</v>
      </c>
      <c r="HE18" s="105" t="e">
        <f>HD18/HD21</f>
        <v>#DIV/0!</v>
      </c>
      <c r="HF18" s="105"/>
      <c r="HG18" s="105" t="e">
        <f>HF18/HF21</f>
        <v>#DIV/0!</v>
      </c>
      <c r="HH18" s="105"/>
      <c r="HI18" s="105" t="e">
        <f>HH18/HH21</f>
        <v>#DIV/0!</v>
      </c>
      <c r="HJ18" s="105">
        <v>1</v>
      </c>
      <c r="HK18" s="105" t="e">
        <f>HJ18/HJ21</f>
        <v>#DIV/0!</v>
      </c>
      <c r="HL18" s="105">
        <f>SUM(HJ18,HH18,HF18,HD18,HB18,GZ18,GX18,GV18,GT18,GR18)</f>
        <v>12</v>
      </c>
      <c r="HM18" s="105" t="e">
        <f>HL18/HL21</f>
        <v>#DIV/0!</v>
      </c>
      <c r="HN18" s="105"/>
      <c r="HO18" s="105" t="e">
        <f>HN18/HN21</f>
        <v>#DIV/0!</v>
      </c>
      <c r="HP18" s="105"/>
      <c r="HQ18" s="105" t="e">
        <f>HP18/HP21</f>
        <v>#DIV/0!</v>
      </c>
      <c r="HR18" s="105">
        <v>9</v>
      </c>
      <c r="HS18" s="105" t="e">
        <f>HR18/HR21</f>
        <v>#DIV/0!</v>
      </c>
      <c r="HT18" s="105"/>
      <c r="HU18" s="105" t="e">
        <f>HT18/HT21</f>
        <v>#DIV/0!</v>
      </c>
      <c r="HV18" s="105">
        <v>1</v>
      </c>
      <c r="HW18" s="105" t="e">
        <f>HV18/HV21</f>
        <v>#DIV/0!</v>
      </c>
      <c r="HX18" s="105"/>
      <c r="HY18" s="105" t="e">
        <f>HX18/HX21</f>
        <v>#DIV/0!</v>
      </c>
      <c r="HZ18" s="105">
        <v>2</v>
      </c>
      <c r="IA18" s="105" t="e">
        <f>HZ18/HZ21</f>
        <v>#DIV/0!</v>
      </c>
      <c r="IB18" s="105"/>
      <c r="IC18" s="105" t="e">
        <f>IB18/IB21</f>
        <v>#DIV/0!</v>
      </c>
      <c r="ID18" s="105"/>
      <c r="IE18" s="105" t="e">
        <f>ID18/ID21</f>
        <v>#DIV/0!</v>
      </c>
      <c r="IF18" s="105"/>
      <c r="IG18" s="105" t="e">
        <f>IF18/IF21</f>
        <v>#DIV/0!</v>
      </c>
      <c r="IH18" s="105">
        <f>SUM(IF18,ID18,IB18,HZ18,HX18,HV18,HT18,HR18,HP18,HN18)</f>
        <v>12</v>
      </c>
      <c r="II18" s="105" t="e">
        <f>IH18/IH21</f>
        <v>#DIV/0!</v>
      </c>
      <c r="IJ18" s="105"/>
      <c r="IK18" s="105" t="e">
        <f>IJ18/IJ21</f>
        <v>#DIV/0!</v>
      </c>
      <c r="IL18" s="105"/>
      <c r="IM18" s="105" t="e">
        <f>IL18/IL21</f>
        <v>#DIV/0!</v>
      </c>
      <c r="IN18" s="105">
        <v>3</v>
      </c>
      <c r="IO18" s="105" t="e">
        <f>IN18/IN21</f>
        <v>#DIV/0!</v>
      </c>
      <c r="IP18" s="105"/>
      <c r="IQ18" s="105" t="e">
        <f>IP18/IP21</f>
        <v>#DIV/0!</v>
      </c>
      <c r="IR18" s="105"/>
      <c r="IS18" s="105" t="e">
        <f>IR18/IR21</f>
        <v>#DIV/0!</v>
      </c>
      <c r="IT18" s="105"/>
      <c r="IU18" s="105" t="e">
        <f>IT18/IT21</f>
        <v>#DIV/0!</v>
      </c>
      <c r="IV18" s="105">
        <v>1</v>
      </c>
      <c r="IW18" s="105" t="e">
        <f>IV18/IV21</f>
        <v>#DIV/0!</v>
      </c>
      <c r="IX18" s="105"/>
      <c r="IY18" s="105" t="e">
        <f>IX18/IX21</f>
        <v>#DIV/0!</v>
      </c>
      <c r="IZ18" s="105">
        <v>1</v>
      </c>
      <c r="JA18" s="105" t="e">
        <f>IZ18/IZ21</f>
        <v>#DIV/0!</v>
      </c>
      <c r="JB18" s="105"/>
      <c r="JC18" s="105" t="e">
        <f>JB18/JB21</f>
        <v>#DIV/0!</v>
      </c>
      <c r="JD18" s="105">
        <f>SUM(JB18,IZ18,IX18,IV18,IT18,IR18,IP18,IN18,IL18,IJ18)</f>
        <v>5</v>
      </c>
      <c r="JE18" s="105" t="e">
        <f>JD18/JD21</f>
        <v>#DIV/0!</v>
      </c>
      <c r="JF18" s="105"/>
      <c r="JG18" s="105" t="e">
        <f>JF18/JF21</f>
        <v>#DIV/0!</v>
      </c>
      <c r="JH18" s="105"/>
      <c r="JI18" s="105" t="e">
        <f>JH18/JH21</f>
        <v>#DIV/0!</v>
      </c>
      <c r="JJ18" s="105">
        <v>2</v>
      </c>
      <c r="JK18" s="105" t="e">
        <f>JJ18/JJ21</f>
        <v>#DIV/0!</v>
      </c>
      <c r="JL18" s="105"/>
      <c r="JM18" s="105" t="e">
        <f>JL18/JL21</f>
        <v>#DIV/0!</v>
      </c>
      <c r="JN18" s="105"/>
      <c r="JO18" s="105" t="e">
        <f>JN18/JN21</f>
        <v>#DIV/0!</v>
      </c>
      <c r="JP18" s="105"/>
      <c r="JQ18" s="105" t="e">
        <f>JP18/JP21</f>
        <v>#DIV/0!</v>
      </c>
      <c r="JR18" s="105">
        <v>3</v>
      </c>
      <c r="JS18" s="105" t="e">
        <f>JR18/JR21</f>
        <v>#DIV/0!</v>
      </c>
      <c r="JT18" s="105"/>
      <c r="JU18" s="105" t="e">
        <f>JT18/JT21</f>
        <v>#DIV/0!</v>
      </c>
      <c r="JV18" s="105">
        <v>1</v>
      </c>
      <c r="JW18" s="105" t="e">
        <f>JV18/JV21</f>
        <v>#DIV/0!</v>
      </c>
      <c r="JX18" s="105"/>
      <c r="JY18" s="105" t="e">
        <f>JX18/JX21</f>
        <v>#DIV/0!</v>
      </c>
      <c r="JZ18" s="105">
        <f>SUM(JX18,JV18,JT18,JR18,JP18,JN18,JL18,JJ18,JH18,JF18)</f>
        <v>6</v>
      </c>
      <c r="KA18" s="105" t="e">
        <f>JZ18/JZ21</f>
        <v>#DIV/0!</v>
      </c>
      <c r="KB18" s="105"/>
      <c r="KC18" s="105" t="e">
        <f>KB18/KB21</f>
        <v>#DIV/0!</v>
      </c>
      <c r="KD18" s="105"/>
      <c r="KE18" s="105" t="e">
        <f>KD18/KD21</f>
        <v>#DIV/0!</v>
      </c>
      <c r="KF18" s="105">
        <v>1</v>
      </c>
      <c r="KG18" s="105" t="e">
        <f>KF18/KF21</f>
        <v>#DIV/0!</v>
      </c>
      <c r="KH18" s="105"/>
      <c r="KI18" s="105" t="e">
        <f>KH18/KH21</f>
        <v>#DIV/0!</v>
      </c>
      <c r="KJ18" s="105">
        <v>1</v>
      </c>
      <c r="KK18" s="105" t="e">
        <f>KJ18/KJ21</f>
        <v>#DIV/0!</v>
      </c>
      <c r="KL18" s="105"/>
      <c r="KM18" s="105" t="e">
        <f>KL18/KL21</f>
        <v>#DIV/0!</v>
      </c>
      <c r="KN18" s="105">
        <v>6</v>
      </c>
      <c r="KO18" s="105" t="e">
        <f>KN18/KN21</f>
        <v>#DIV/0!</v>
      </c>
      <c r="KP18" s="105"/>
      <c r="KQ18" s="105" t="e">
        <f>KP18/KP21</f>
        <v>#DIV/0!</v>
      </c>
      <c r="KR18" s="105"/>
      <c r="KS18" s="105" t="e">
        <f>KR18/KR21</f>
        <v>#DIV/0!</v>
      </c>
      <c r="KT18" s="105"/>
      <c r="KU18" s="105" t="e">
        <f>KT18/KT21</f>
        <v>#DIV/0!</v>
      </c>
      <c r="KV18" s="105">
        <f>SUM(KT18,KR18,KP18,KN18,KL18,KJ18,KH18,KF18,KD18,KB18)</f>
        <v>8</v>
      </c>
      <c r="KW18" s="105" t="e">
        <f>KV18/KV21</f>
        <v>#DIV/0!</v>
      </c>
      <c r="KX18" s="105"/>
      <c r="KY18" s="105" t="e">
        <f>KX18/KX21</f>
        <v>#DIV/0!</v>
      </c>
      <c r="KZ18" s="105"/>
      <c r="LA18" s="105" t="e">
        <f>KZ18/KZ21</f>
        <v>#DIV/0!</v>
      </c>
      <c r="LB18" s="105">
        <v>2</v>
      </c>
      <c r="LC18" s="105" t="e">
        <f>LB18/LB21</f>
        <v>#DIV/0!</v>
      </c>
      <c r="LD18" s="105"/>
      <c r="LE18" s="105" t="e">
        <f>LD18/LD21</f>
        <v>#DIV/0!</v>
      </c>
      <c r="LF18" s="105"/>
      <c r="LG18" s="105" t="e">
        <f>LF18/LF21</f>
        <v>#DIV/0!</v>
      </c>
      <c r="LH18" s="105"/>
      <c r="LI18" s="105" t="e">
        <f>LH18/LH21</f>
        <v>#DIV/0!</v>
      </c>
      <c r="LJ18" s="105">
        <v>2</v>
      </c>
      <c r="LK18" s="105" t="e">
        <f>LJ18/LJ21</f>
        <v>#DIV/0!</v>
      </c>
      <c r="LL18" s="105"/>
      <c r="LM18" s="105" t="e">
        <f>LL18/LL21</f>
        <v>#DIV/0!</v>
      </c>
      <c r="LN18" s="105"/>
      <c r="LO18" s="105" t="e">
        <f>LN18/LN21</f>
        <v>#DIV/0!</v>
      </c>
      <c r="LP18" s="105">
        <v>1</v>
      </c>
      <c r="LQ18" s="105" t="e">
        <f>LP18/LP21</f>
        <v>#DIV/0!</v>
      </c>
      <c r="LR18" s="105">
        <f>SUM(LP18,LN18,LL18,LJ18,LH18,LF18,LD18,LB18,KZ18,KX18)</f>
        <v>5</v>
      </c>
      <c r="LS18" s="105" t="e">
        <f>LR18/LR21</f>
        <v>#DIV/0!</v>
      </c>
      <c r="LT18" s="105"/>
      <c r="LU18" s="105" t="e">
        <f>LT18/LT21</f>
        <v>#DIV/0!</v>
      </c>
      <c r="LV18" s="105"/>
      <c r="LW18" s="105" t="e">
        <f>LV18/LV21</f>
        <v>#DIV/0!</v>
      </c>
      <c r="LX18" s="106">
        <f>LY18*LX21</f>
        <v>0</v>
      </c>
      <c r="LY18" s="105">
        <v>3.8E-3</v>
      </c>
      <c r="LZ18" s="105"/>
      <c r="MA18" s="105" t="e">
        <f>LZ18/LZ21</f>
        <v>#DIV/0!</v>
      </c>
      <c r="MB18" s="105"/>
      <c r="MC18" s="105" t="e">
        <f>MB18/MB21</f>
        <v>#DIV/0!</v>
      </c>
      <c r="MD18" s="105"/>
      <c r="ME18" s="105" t="e">
        <f>MD18/MD21</f>
        <v>#DIV/0!</v>
      </c>
      <c r="MF18" s="105">
        <v>2</v>
      </c>
      <c r="MG18" s="105" t="e">
        <f>MF18/MF21</f>
        <v>#DIV/0!</v>
      </c>
      <c r="MH18" s="105"/>
      <c r="MI18" s="105" t="e">
        <f>MH18/MH21</f>
        <v>#DIV/0!</v>
      </c>
      <c r="MJ18" s="105"/>
      <c r="MK18" s="105" t="e">
        <f>MJ18/MJ21</f>
        <v>#DIV/0!</v>
      </c>
      <c r="ML18" s="105">
        <v>7</v>
      </c>
      <c r="MM18" s="105" t="e">
        <f>ML18/ML21</f>
        <v>#DIV/0!</v>
      </c>
      <c r="MN18" s="105">
        <f>SUM(ML18,MJ18,MH18,MF18,MD18,MB18,LZ18,LX18,LV18,LT18)</f>
        <v>9</v>
      </c>
      <c r="MO18" s="105" t="e">
        <f>MN18/MN21</f>
        <v>#DIV/0!</v>
      </c>
      <c r="MP18" s="105"/>
      <c r="MQ18" s="105" t="e">
        <f>MP18/MP21</f>
        <v>#DIV/0!</v>
      </c>
      <c r="MR18" s="105">
        <v>1</v>
      </c>
      <c r="MS18" s="105" t="e">
        <f>MR18/MR21</f>
        <v>#DIV/0!</v>
      </c>
      <c r="MT18" s="106">
        <f>MU18*MT21</f>
        <v>0</v>
      </c>
      <c r="MU18" s="105">
        <v>5.1000000000000004E-3</v>
      </c>
      <c r="MV18" s="105">
        <v>1</v>
      </c>
      <c r="MW18" s="105" t="e">
        <f>MV18/MV21</f>
        <v>#DIV/0!</v>
      </c>
      <c r="MX18" s="105">
        <v>3</v>
      </c>
      <c r="MY18" s="105" t="e">
        <f>MX18/MX21</f>
        <v>#DIV/0!</v>
      </c>
      <c r="MZ18" s="105"/>
      <c r="NA18" s="105" t="e">
        <f>MZ18/MZ21</f>
        <v>#DIV/0!</v>
      </c>
      <c r="NB18" s="105">
        <v>2</v>
      </c>
      <c r="NC18" s="105" t="e">
        <f>NB18/NB21</f>
        <v>#DIV/0!</v>
      </c>
      <c r="ND18" s="105"/>
      <c r="NE18" s="105" t="e">
        <f>ND18/ND21</f>
        <v>#DIV/0!</v>
      </c>
      <c r="NF18" s="105">
        <v>3</v>
      </c>
      <c r="NG18" s="105" t="e">
        <f>NF18/NF21</f>
        <v>#DIV/0!</v>
      </c>
      <c r="NH18" s="105"/>
      <c r="NI18" s="105" t="e">
        <f>NH18/NH21</f>
        <v>#DIV/0!</v>
      </c>
      <c r="NJ18" s="105">
        <f>SUM(NH18,NF18,ND18,NB18,MZ18,MX18,MV18,MT18,MR18,MP18)</f>
        <v>10</v>
      </c>
      <c r="NK18" s="105" t="e">
        <f>NJ18/NJ21</f>
        <v>#DIV/0!</v>
      </c>
      <c r="NL18" s="105"/>
      <c r="NM18" s="105" t="e">
        <f>NL18/NL21</f>
        <v>#DIV/0!</v>
      </c>
      <c r="NN18" s="105">
        <v>4</v>
      </c>
      <c r="NO18" s="105" t="e">
        <f>NN18/NN21</f>
        <v>#DIV/0!</v>
      </c>
      <c r="NP18" s="106">
        <f>NQ18*NP21</f>
        <v>0</v>
      </c>
      <c r="NQ18" s="105">
        <v>0</v>
      </c>
      <c r="NR18" s="106">
        <f>NS18*NR21</f>
        <v>0</v>
      </c>
      <c r="NS18" s="105">
        <v>0</v>
      </c>
      <c r="NT18" s="105">
        <v>4</v>
      </c>
      <c r="NU18" s="105" t="e">
        <f>NT18/NT21</f>
        <v>#DIV/0!</v>
      </c>
      <c r="NV18" s="105"/>
      <c r="NW18" s="105" t="e">
        <f>NV18/NV21</f>
        <v>#DIV/0!</v>
      </c>
      <c r="NX18" s="105"/>
      <c r="NY18" s="105" t="e">
        <f>NX18/NX21</f>
        <v>#DIV/0!</v>
      </c>
      <c r="NZ18" s="105"/>
      <c r="OA18" s="105" t="e">
        <f>NZ18/NZ21</f>
        <v>#DIV/0!</v>
      </c>
      <c r="OB18" s="105">
        <v>5</v>
      </c>
      <c r="OC18" s="105" t="e">
        <f>OB18/OB21</f>
        <v>#DIV/0!</v>
      </c>
      <c r="OD18" s="105"/>
      <c r="OE18" s="105" t="e">
        <f>OD18/OD21</f>
        <v>#DIV/0!</v>
      </c>
      <c r="OF18" s="105">
        <f>SUM(OD18,OB18,NZ18,NX18,NV18,NT18,NR18,NP18,NN18,NL18)</f>
        <v>13</v>
      </c>
      <c r="OG18" s="105" t="e">
        <f>OF18/OF21</f>
        <v>#DIV/0!</v>
      </c>
      <c r="OH18" s="105"/>
      <c r="OI18" s="105" t="e">
        <f>OH18/OH21</f>
        <v>#DIV/0!</v>
      </c>
      <c r="OJ18" s="105"/>
      <c r="OK18" s="105" t="e">
        <f>OJ18/OJ21</f>
        <v>#DIV/0!</v>
      </c>
      <c r="OL18" s="106">
        <f>OM18*OL21</f>
        <v>0</v>
      </c>
      <c r="OM18" s="105">
        <v>0</v>
      </c>
      <c r="ON18" s="106">
        <f>OO18*ON21</f>
        <v>0</v>
      </c>
      <c r="OO18" s="105">
        <v>0</v>
      </c>
      <c r="OP18" s="106">
        <f>OQ18*OP21</f>
        <v>0</v>
      </c>
      <c r="OQ18" s="107">
        <v>6.7999999999999996E-3</v>
      </c>
      <c r="OR18" s="105"/>
      <c r="OS18" s="105" t="e">
        <f>OR18/OR21</f>
        <v>#DIV/0!</v>
      </c>
      <c r="OT18" s="105"/>
      <c r="OU18" s="105" t="e">
        <f>OT18/OT21</f>
        <v>#DIV/0!</v>
      </c>
      <c r="OV18" s="105"/>
      <c r="OW18" s="105" t="e">
        <f>OV18/OV21</f>
        <v>#DIV/0!</v>
      </c>
      <c r="OX18" s="105"/>
      <c r="OY18" s="105" t="e">
        <f>OX18/OX21</f>
        <v>#DIV/0!</v>
      </c>
      <c r="OZ18" s="105"/>
      <c r="PA18" s="105" t="e">
        <f>OZ18/OZ21</f>
        <v>#DIV/0!</v>
      </c>
      <c r="PB18" s="105">
        <f>SUM(OZ18,OX18,OV18,OT18,OR18,OP18,ON18,OL18,OJ18,OH18)</f>
        <v>0</v>
      </c>
      <c r="PC18" s="105" t="e">
        <f>PB18/PB21</f>
        <v>#DIV/0!</v>
      </c>
      <c r="PD18" s="105"/>
      <c r="PE18" s="105" t="e">
        <f>PD18/PD21</f>
        <v>#DIV/0!</v>
      </c>
      <c r="PF18" s="105"/>
      <c r="PG18" s="105" t="e">
        <f>PF18/PF21</f>
        <v>#DIV/0!</v>
      </c>
      <c r="PH18" s="106">
        <f>PI18*PH21</f>
        <v>0</v>
      </c>
      <c r="PI18" s="105">
        <v>0</v>
      </c>
      <c r="PJ18" s="106">
        <f>PK18*PJ21</f>
        <v>0</v>
      </c>
      <c r="PK18" s="105">
        <v>0</v>
      </c>
      <c r="PL18" s="106">
        <f>PM18*PL21</f>
        <v>0</v>
      </c>
      <c r="PM18" s="105">
        <v>1.52E-2</v>
      </c>
      <c r="PN18" s="105"/>
      <c r="PO18" s="105" t="e">
        <f>PN18/PN21</f>
        <v>#DIV/0!</v>
      </c>
      <c r="PP18" s="105"/>
      <c r="PQ18" s="105" t="e">
        <f>PP18/PP21</f>
        <v>#DIV/0!</v>
      </c>
      <c r="PR18" s="105"/>
      <c r="PS18" s="105" t="e">
        <f>PR18/PR21</f>
        <v>#DIV/0!</v>
      </c>
      <c r="PT18" s="106">
        <f>PU18*PT21</f>
        <v>0</v>
      </c>
      <c r="PU18" s="105">
        <v>0</v>
      </c>
      <c r="PV18" s="105"/>
      <c r="PW18" s="105" t="e">
        <f>PV18/PV21</f>
        <v>#DIV/0!</v>
      </c>
      <c r="PX18" s="105">
        <f>SUM(PV18,PT18,PR18,PP18,PN18,PL18,PJ18,PH18,PF18,PD18)</f>
        <v>0</v>
      </c>
      <c r="PY18" s="105" t="e">
        <f>PX18/PX21</f>
        <v>#DIV/0!</v>
      </c>
      <c r="PZ18" s="106">
        <f>QA18*PZ21</f>
        <v>0</v>
      </c>
      <c r="QA18" s="105">
        <v>0</v>
      </c>
      <c r="QB18" s="105"/>
      <c r="QC18" s="105" t="e">
        <f>QB18/QB21</f>
        <v>#DIV/0!</v>
      </c>
      <c r="QD18" s="106">
        <f>QE18*QD21</f>
        <v>0</v>
      </c>
      <c r="QE18" s="105">
        <v>0</v>
      </c>
      <c r="QF18" s="106">
        <f>QG18*QF21</f>
        <v>0</v>
      </c>
      <c r="QG18" s="105">
        <v>0</v>
      </c>
      <c r="QH18" s="106">
        <f>QI18*QH21</f>
        <v>0</v>
      </c>
      <c r="QI18" s="105">
        <v>0</v>
      </c>
      <c r="QJ18" s="105"/>
      <c r="QK18" s="105" t="e">
        <f>QJ18/QJ21</f>
        <v>#DIV/0!</v>
      </c>
      <c r="QL18" s="106">
        <f>QM18*QL21</f>
        <v>0</v>
      </c>
      <c r="QM18" s="107">
        <v>0</v>
      </c>
      <c r="QN18" s="105"/>
      <c r="QO18" s="105" t="e">
        <f>QN18/QN21</f>
        <v>#DIV/0!</v>
      </c>
      <c r="QP18" s="106">
        <f>QQ18*QP21</f>
        <v>0</v>
      </c>
      <c r="QQ18" s="105">
        <v>6.4999999999999997E-3</v>
      </c>
      <c r="QR18" s="105"/>
      <c r="QS18" s="105" t="e">
        <f>QR18/QR21</f>
        <v>#DIV/0!</v>
      </c>
      <c r="QT18" s="105">
        <f>SUM(QR18,QP18,QN18,QL18,QJ18,QH18,QF18,QD18,QB18,PZ18)</f>
        <v>0</v>
      </c>
      <c r="QU18" s="105" t="e">
        <f>QT18/QT21</f>
        <v>#DIV/0!</v>
      </c>
      <c r="QV18" s="106">
        <f>QW18*QV21</f>
        <v>0</v>
      </c>
      <c r="QW18" s="105">
        <v>0</v>
      </c>
      <c r="QX18" s="106">
        <f>QY18*QX21</f>
        <v>0</v>
      </c>
      <c r="QY18" s="105">
        <v>0</v>
      </c>
      <c r="QZ18" s="106">
        <f>RA18*QZ21</f>
        <v>0</v>
      </c>
      <c r="RA18" s="105">
        <v>0</v>
      </c>
      <c r="RB18" s="106">
        <f>RC18*RB21</f>
        <v>0</v>
      </c>
      <c r="RC18" s="105">
        <v>0</v>
      </c>
      <c r="RD18" s="106">
        <f>RE18*RD21</f>
        <v>0</v>
      </c>
      <c r="RE18" s="107">
        <v>0</v>
      </c>
      <c r="RF18" s="105"/>
      <c r="RG18" s="105" t="e">
        <f>RF18/RF21</f>
        <v>#DIV/0!</v>
      </c>
      <c r="RH18" s="106">
        <f>RI18*RH21</f>
        <v>0</v>
      </c>
      <c r="RI18" s="107">
        <v>0</v>
      </c>
      <c r="RJ18" s="106">
        <f>RJ21*RK18</f>
        <v>0</v>
      </c>
      <c r="RK18" s="105">
        <v>0</v>
      </c>
      <c r="RL18" s="106">
        <f>RL21*RM18</f>
        <v>0</v>
      </c>
      <c r="RM18" s="105">
        <v>0</v>
      </c>
      <c r="RN18" s="105"/>
      <c r="RO18" s="105" t="e">
        <f>RN18/RN21</f>
        <v>#DIV/0!</v>
      </c>
      <c r="RP18" s="106">
        <f t="shared" si="21"/>
        <v>0</v>
      </c>
      <c r="RQ18" s="105" t="e">
        <f>RP18/RP21</f>
        <v>#DIV/0!</v>
      </c>
      <c r="RR18" s="106">
        <f>RS18*RR21</f>
        <v>0</v>
      </c>
      <c r="RS18" s="105">
        <v>0</v>
      </c>
      <c r="RT18" s="106">
        <f>RU18*RT21</f>
        <v>0</v>
      </c>
      <c r="RU18" s="105">
        <v>0</v>
      </c>
      <c r="RV18" s="106">
        <f>RW18*RV21</f>
        <v>0</v>
      </c>
      <c r="RW18" s="105">
        <v>0</v>
      </c>
      <c r="RX18" s="106">
        <f>RY18*RX21</f>
        <v>0</v>
      </c>
      <c r="RY18" s="105">
        <v>0</v>
      </c>
      <c r="RZ18" s="106">
        <f>SA18*RZ21</f>
        <v>0</v>
      </c>
      <c r="SA18" s="107">
        <v>0</v>
      </c>
      <c r="SB18" s="105"/>
      <c r="SC18" s="105" t="e">
        <f>SB18/SB21</f>
        <v>#DIV/0!</v>
      </c>
      <c r="SD18" s="106">
        <f>SE18*SD21</f>
        <v>0</v>
      </c>
      <c r="SE18" s="107">
        <v>0</v>
      </c>
      <c r="SF18" s="106">
        <f>SF21*SG18</f>
        <v>0</v>
      </c>
      <c r="SG18" s="105">
        <v>0</v>
      </c>
      <c r="SH18" s="106">
        <f>SH21*SI18</f>
        <v>0</v>
      </c>
      <c r="SI18" s="105">
        <v>0</v>
      </c>
      <c r="SJ18" s="105"/>
      <c r="SK18" s="105" t="e">
        <f>SJ18/SJ21</f>
        <v>#DIV/0!</v>
      </c>
      <c r="SL18" s="106">
        <f t="shared" si="22"/>
        <v>0</v>
      </c>
      <c r="SM18" s="105" t="e">
        <f>SL18/SL21</f>
        <v>#DIV/0!</v>
      </c>
      <c r="SN18" s="106">
        <f>SO18*SN21</f>
        <v>0</v>
      </c>
      <c r="SO18" s="105">
        <v>0</v>
      </c>
      <c r="SP18" s="106">
        <f>SQ18*SP21</f>
        <v>0</v>
      </c>
      <c r="SQ18" s="105">
        <v>0</v>
      </c>
      <c r="SR18" s="106">
        <f>SS18*SR21</f>
        <v>0</v>
      </c>
      <c r="SS18" s="105">
        <v>0</v>
      </c>
      <c r="ST18" s="106">
        <f>SU18*ST21</f>
        <v>0</v>
      </c>
      <c r="SU18" s="105">
        <v>0</v>
      </c>
      <c r="SV18" s="106">
        <f>SW18*SV21</f>
        <v>0</v>
      </c>
      <c r="SW18" s="107">
        <v>0</v>
      </c>
      <c r="SX18" s="106">
        <f>SY18*SX21</f>
        <v>0</v>
      </c>
      <c r="SY18" s="105">
        <v>0</v>
      </c>
      <c r="SZ18" s="106">
        <f>TA18*SZ21</f>
        <v>0</v>
      </c>
      <c r="TA18" s="105">
        <v>0</v>
      </c>
      <c r="TB18" s="106">
        <f>TC18*TB21</f>
        <v>0</v>
      </c>
      <c r="TC18" s="105">
        <v>0</v>
      </c>
      <c r="TD18" s="106">
        <f>TE18*TD21</f>
        <v>0</v>
      </c>
      <c r="TE18" s="105">
        <v>0</v>
      </c>
      <c r="TF18" s="106">
        <f>TG18*TF21</f>
        <v>0</v>
      </c>
      <c r="TG18" s="105">
        <v>0</v>
      </c>
      <c r="TH18" s="106">
        <f t="shared" si="23"/>
        <v>0</v>
      </c>
      <c r="TI18" s="105" t="e">
        <f>TH18/TH21</f>
        <v>#DIV/0!</v>
      </c>
      <c r="TJ18" s="106">
        <f>TK18*TJ21</f>
        <v>0</v>
      </c>
      <c r="TK18" s="105">
        <v>0</v>
      </c>
      <c r="TL18" s="106">
        <v>1</v>
      </c>
      <c r="TM18" s="105">
        <f>TL18/TL19</f>
        <v>0.14285714285714285</v>
      </c>
      <c r="TN18" s="106">
        <v>2</v>
      </c>
      <c r="TO18" s="105">
        <v>0</v>
      </c>
      <c r="TP18" s="106">
        <f>TQ18*TP21</f>
        <v>0</v>
      </c>
      <c r="TQ18" s="105">
        <v>0</v>
      </c>
      <c r="TR18" s="106">
        <v>0</v>
      </c>
      <c r="TS18" s="107">
        <v>0</v>
      </c>
      <c r="TT18" s="106">
        <f>TU18*TT21</f>
        <v>0</v>
      </c>
      <c r="TU18" s="105">
        <v>0</v>
      </c>
      <c r="TV18" s="106">
        <f>TW18*TV21</f>
        <v>0</v>
      </c>
      <c r="TW18" s="105">
        <v>0</v>
      </c>
      <c r="TX18" s="106">
        <v>19</v>
      </c>
      <c r="TY18" s="105">
        <f>TX18/TX19</f>
        <v>4.1394335511982572E-2</v>
      </c>
      <c r="TZ18" s="106">
        <v>0</v>
      </c>
      <c r="UA18" s="105">
        <f>TZ18/TZ19</f>
        <v>0</v>
      </c>
      <c r="UB18" s="106">
        <f>UC18*UB21</f>
        <v>0</v>
      </c>
      <c r="UC18" s="105">
        <v>0</v>
      </c>
      <c r="UD18" s="106">
        <f t="shared" si="24"/>
        <v>22</v>
      </c>
      <c r="UE18" s="105">
        <f>UD18/UD19</f>
        <v>4.4176706827309238E-2</v>
      </c>
      <c r="UF18" s="106">
        <f>UG18*UF21</f>
        <v>0</v>
      </c>
      <c r="UG18" s="105">
        <v>0</v>
      </c>
      <c r="UH18" s="106">
        <v>1</v>
      </c>
      <c r="UI18" s="105">
        <f>UH18/UH19</f>
        <v>0.14285714285714285</v>
      </c>
      <c r="UJ18" s="106">
        <v>2</v>
      </c>
      <c r="UK18" s="105">
        <v>0</v>
      </c>
      <c r="UL18" s="106">
        <f>UM18*UL21</f>
        <v>0</v>
      </c>
      <c r="UM18" s="105">
        <v>0</v>
      </c>
      <c r="UN18" s="106">
        <v>0</v>
      </c>
      <c r="UO18" s="107">
        <v>0</v>
      </c>
      <c r="UP18" s="106">
        <f>UQ18*UP21</f>
        <v>0</v>
      </c>
      <c r="UQ18" s="105">
        <v>0</v>
      </c>
      <c r="UR18" s="106">
        <f>US18*UR21</f>
        <v>0</v>
      </c>
      <c r="US18" s="105">
        <v>0</v>
      </c>
      <c r="UT18" s="106">
        <v>19</v>
      </c>
      <c r="UU18" s="105">
        <f>UT18/UT19</f>
        <v>4.1394335511982572E-2</v>
      </c>
      <c r="UV18" s="106">
        <f>UW18*UV21</f>
        <v>0</v>
      </c>
      <c r="UW18" s="105">
        <v>0</v>
      </c>
      <c r="UX18" s="106">
        <f>UY18*UX21</f>
        <v>0</v>
      </c>
      <c r="UY18" s="105">
        <v>0</v>
      </c>
      <c r="UZ18" s="106">
        <f t="shared" si="25"/>
        <v>22</v>
      </c>
      <c r="VA18" s="105">
        <f>UZ18/UZ19</f>
        <v>4.4265593561368208E-2</v>
      </c>
      <c r="VB18" s="106">
        <f>VC18*VB21</f>
        <v>0</v>
      </c>
      <c r="VC18" s="105">
        <v>0</v>
      </c>
      <c r="VD18" s="106">
        <v>0</v>
      </c>
      <c r="VE18" s="105" t="e">
        <f>VD18/VD19</f>
        <v>#DIV/0!</v>
      </c>
      <c r="VF18" s="106">
        <v>0</v>
      </c>
      <c r="VG18" s="105">
        <v>0</v>
      </c>
      <c r="VH18" s="106">
        <f>VI18*VH21</f>
        <v>0</v>
      </c>
      <c r="VI18" s="105">
        <v>0</v>
      </c>
      <c r="VJ18" s="106">
        <v>0</v>
      </c>
      <c r="VK18" s="107">
        <v>0</v>
      </c>
      <c r="VL18" s="106">
        <f>VM18*VL21</f>
        <v>0</v>
      </c>
      <c r="VM18" s="105">
        <v>0</v>
      </c>
      <c r="VN18" s="106">
        <v>0</v>
      </c>
      <c r="VO18" s="105">
        <f>VN18/VN19</f>
        <v>0</v>
      </c>
      <c r="VP18" s="106">
        <v>0</v>
      </c>
      <c r="VQ18" s="105">
        <f>VP18/VP19</f>
        <v>0</v>
      </c>
      <c r="VR18" s="106">
        <v>0</v>
      </c>
      <c r="VS18" s="105">
        <f>VR18/VR19</f>
        <v>0</v>
      </c>
      <c r="VT18" s="106">
        <f>VU18*VT21</f>
        <v>0</v>
      </c>
      <c r="VU18" s="105">
        <v>0</v>
      </c>
      <c r="VV18" s="106">
        <f t="shared" si="26"/>
        <v>0</v>
      </c>
      <c r="VW18" s="105">
        <f>VV18/VV19</f>
        <v>0</v>
      </c>
      <c r="VX18" s="106">
        <f>VY18*VX21</f>
        <v>0</v>
      </c>
      <c r="VY18" s="105">
        <v>0</v>
      </c>
      <c r="VZ18" s="106">
        <v>0</v>
      </c>
      <c r="WA18" s="105" t="e">
        <f>VZ18/VZ19</f>
        <v>#DIV/0!</v>
      </c>
      <c r="WB18" s="106">
        <v>0</v>
      </c>
      <c r="WC18" s="105">
        <f>WB18/WB19</f>
        <v>0</v>
      </c>
      <c r="WD18" s="106">
        <f>WE18*WD21</f>
        <v>0</v>
      </c>
      <c r="WE18" s="105">
        <v>0</v>
      </c>
      <c r="WF18" s="106">
        <v>0</v>
      </c>
      <c r="WG18" s="107">
        <v>0</v>
      </c>
      <c r="WH18" s="106">
        <f>WI18*WH21</f>
        <v>0</v>
      </c>
      <c r="WI18" s="105">
        <v>0</v>
      </c>
      <c r="WJ18" s="106">
        <v>0</v>
      </c>
      <c r="WK18" s="105">
        <f>WJ18/WJ19</f>
        <v>0</v>
      </c>
      <c r="WL18" s="106">
        <v>0</v>
      </c>
      <c r="WM18" s="105">
        <f>WL18/WL19</f>
        <v>0</v>
      </c>
      <c r="WN18" s="106">
        <v>0</v>
      </c>
      <c r="WO18" s="105">
        <f>WN18/WN19</f>
        <v>0</v>
      </c>
      <c r="WP18" s="106">
        <f>WQ18*WP21</f>
        <v>0</v>
      </c>
      <c r="WQ18" s="105">
        <v>0</v>
      </c>
      <c r="WR18" s="106">
        <f t="shared" si="27"/>
        <v>0</v>
      </c>
      <c r="WS18" s="105">
        <f>WR18/WR19</f>
        <v>0</v>
      </c>
      <c r="WT18" s="106">
        <f>WU18*WT21</f>
        <v>0</v>
      </c>
      <c r="WU18" s="105">
        <v>0</v>
      </c>
      <c r="WV18" s="106">
        <v>0</v>
      </c>
      <c r="WW18" s="105" t="e">
        <f>WV18/WV19</f>
        <v>#DIV/0!</v>
      </c>
      <c r="WX18" s="106">
        <v>0</v>
      </c>
      <c r="WY18" s="105">
        <f>WX18/WX19</f>
        <v>0</v>
      </c>
      <c r="WZ18" s="106">
        <f>XA18*WZ21</f>
        <v>0</v>
      </c>
      <c r="XA18" s="105">
        <v>0</v>
      </c>
      <c r="XB18" s="106">
        <v>0</v>
      </c>
      <c r="XC18" s="107">
        <v>0</v>
      </c>
      <c r="XD18" s="106">
        <f>XE18*XD21</f>
        <v>0</v>
      </c>
      <c r="XE18" s="105">
        <v>0</v>
      </c>
      <c r="XF18" s="106">
        <v>0</v>
      </c>
      <c r="XG18" s="105">
        <f>XF18/XF19</f>
        <v>0</v>
      </c>
      <c r="XH18" s="106">
        <v>0</v>
      </c>
      <c r="XI18" s="105">
        <f>XH18/XH19</f>
        <v>0</v>
      </c>
      <c r="XJ18" s="106">
        <v>0</v>
      </c>
      <c r="XK18" s="105">
        <f>XJ18/XJ19</f>
        <v>0</v>
      </c>
      <c r="XL18" s="106">
        <f>XM18*XL21</f>
        <v>0</v>
      </c>
      <c r="XM18" s="105">
        <v>0</v>
      </c>
      <c r="XN18" s="106">
        <f t="shared" si="28"/>
        <v>0</v>
      </c>
      <c r="XO18" s="105">
        <f>XN18/XN19</f>
        <v>0</v>
      </c>
      <c r="XP18" s="106">
        <f>XQ18*XP21</f>
        <v>0</v>
      </c>
      <c r="XQ18" s="105">
        <v>0</v>
      </c>
      <c r="XR18" s="106">
        <v>0</v>
      </c>
      <c r="XS18" s="105" t="e">
        <f>XR18/XR19</f>
        <v>#DIV/0!</v>
      </c>
      <c r="XT18" s="106">
        <v>0</v>
      </c>
      <c r="XU18" s="105">
        <f>XT18/XT19</f>
        <v>0</v>
      </c>
      <c r="XV18" s="106">
        <f>XW18*XV21</f>
        <v>0</v>
      </c>
      <c r="XW18" s="105">
        <v>0</v>
      </c>
      <c r="XX18" s="106">
        <v>0</v>
      </c>
      <c r="XY18" s="107">
        <v>0</v>
      </c>
      <c r="XZ18" s="106">
        <f>YA18*XZ21</f>
        <v>0</v>
      </c>
      <c r="YA18" s="105">
        <v>0</v>
      </c>
      <c r="YB18" s="106">
        <v>0</v>
      </c>
      <c r="YC18" s="105">
        <f>YB18/YB19</f>
        <v>0</v>
      </c>
      <c r="YD18" s="106">
        <v>0</v>
      </c>
      <c r="YE18" s="105">
        <f>YD18/YD19</f>
        <v>0</v>
      </c>
      <c r="YF18" s="106">
        <v>0</v>
      </c>
      <c r="YG18" s="105">
        <f>YF18/YF19</f>
        <v>0</v>
      </c>
      <c r="YH18" s="106">
        <f>YI18*YH21</f>
        <v>0</v>
      </c>
      <c r="YI18" s="105">
        <v>0</v>
      </c>
      <c r="YJ18" s="106">
        <f t="shared" si="29"/>
        <v>0</v>
      </c>
      <c r="YK18" s="105">
        <f>YJ18/YJ19</f>
        <v>0</v>
      </c>
      <c r="YL18" s="106">
        <f>YM18*YL21</f>
        <v>0</v>
      </c>
      <c r="YM18" s="105">
        <v>0</v>
      </c>
      <c r="YN18" s="106">
        <v>0</v>
      </c>
      <c r="YO18" s="105" t="e">
        <f>YN18/YN19</f>
        <v>#DIV/0!</v>
      </c>
      <c r="YP18" s="106">
        <v>0</v>
      </c>
      <c r="YQ18" s="105">
        <f>YP18/YP19</f>
        <v>0</v>
      </c>
      <c r="YR18" s="106">
        <f>YS18*YR21</f>
        <v>0</v>
      </c>
      <c r="YS18" s="105">
        <v>0</v>
      </c>
      <c r="YT18" s="106">
        <v>0</v>
      </c>
      <c r="YU18" s="107">
        <v>0</v>
      </c>
      <c r="YV18" s="106">
        <f>YW18*YV21</f>
        <v>0</v>
      </c>
      <c r="YW18" s="105">
        <v>0</v>
      </c>
      <c r="YX18" s="106">
        <v>0</v>
      </c>
      <c r="YY18" s="105">
        <f>YX18/YX19</f>
        <v>0</v>
      </c>
      <c r="YZ18" s="106">
        <v>0</v>
      </c>
      <c r="ZA18" s="105">
        <f>YZ18/YZ19</f>
        <v>0</v>
      </c>
      <c r="ZB18" s="106">
        <v>0</v>
      </c>
      <c r="ZC18" s="105">
        <f>ZB18/ZB19</f>
        <v>0</v>
      </c>
      <c r="ZD18" s="106">
        <f>ZE18*ZD21</f>
        <v>0</v>
      </c>
      <c r="ZE18" s="105">
        <v>0</v>
      </c>
      <c r="ZF18" s="106">
        <f t="shared" si="30"/>
        <v>0</v>
      </c>
      <c r="ZG18" s="105">
        <f>ZF18/ZF19</f>
        <v>0</v>
      </c>
      <c r="ZH18" s="106">
        <f>ZI18*ZH21</f>
        <v>0</v>
      </c>
      <c r="ZI18" s="105">
        <v>0</v>
      </c>
      <c r="ZJ18" s="106">
        <v>0</v>
      </c>
      <c r="ZK18" s="105">
        <f>ZJ18/ZJ19</f>
        <v>0</v>
      </c>
      <c r="ZL18" s="106">
        <v>0</v>
      </c>
      <c r="ZM18" s="105">
        <f>ZL18/ZL19</f>
        <v>0</v>
      </c>
      <c r="ZN18" s="106">
        <v>0</v>
      </c>
      <c r="ZO18" s="105">
        <f>ZN18/ZN19</f>
        <v>0</v>
      </c>
      <c r="ZP18" s="106">
        <v>0</v>
      </c>
      <c r="ZQ18" s="107">
        <v>0</v>
      </c>
      <c r="ZR18" s="106">
        <f>ZS18*ZR21</f>
        <v>0</v>
      </c>
      <c r="ZS18" s="105">
        <v>0</v>
      </c>
      <c r="ZT18" s="106">
        <v>0</v>
      </c>
      <c r="ZU18" s="105">
        <f>ZT18/ZT19</f>
        <v>0</v>
      </c>
      <c r="ZV18" s="106">
        <v>0</v>
      </c>
      <c r="ZW18" s="105">
        <f>ZV18/ZV19</f>
        <v>0</v>
      </c>
      <c r="ZX18" s="106">
        <v>0</v>
      </c>
      <c r="ZY18" s="105">
        <f>ZX18/ZX19</f>
        <v>0</v>
      </c>
      <c r="ZZ18" s="106">
        <f>AAA18*ZZ21</f>
        <v>0</v>
      </c>
      <c r="AAA18" s="105">
        <v>0</v>
      </c>
      <c r="AAB18" s="106">
        <f t="shared" si="31"/>
        <v>0</v>
      </c>
      <c r="AAC18" s="105">
        <f>AAB18/AAB19</f>
        <v>0</v>
      </c>
      <c r="AAD18" s="106">
        <f>AAE18*AAD21</f>
        <v>0</v>
      </c>
      <c r="AAE18" s="105">
        <v>0</v>
      </c>
      <c r="AAF18" s="106">
        <v>0</v>
      </c>
      <c r="AAG18" s="105" t="e">
        <f>AAF18/AAF19</f>
        <v>#DIV/0!</v>
      </c>
      <c r="AAH18" s="106">
        <v>0</v>
      </c>
      <c r="AAI18" s="105" t="e">
        <f>AAH18/AAH19</f>
        <v>#DIV/0!</v>
      </c>
      <c r="AAJ18" s="106">
        <v>0</v>
      </c>
      <c r="AAK18" s="105" t="e">
        <f>AAJ18/AAJ19</f>
        <v>#DIV/0!</v>
      </c>
      <c r="AAL18" s="106">
        <v>0</v>
      </c>
      <c r="AAM18" s="107">
        <v>0</v>
      </c>
      <c r="AAN18" s="106">
        <f>AAO18*AAN21</f>
        <v>0</v>
      </c>
      <c r="AAO18" s="105">
        <v>0</v>
      </c>
      <c r="AAP18" s="106">
        <v>0</v>
      </c>
      <c r="AAQ18" s="105">
        <f>AAP18/AAP19</f>
        <v>0</v>
      </c>
      <c r="AAR18" s="106">
        <v>0</v>
      </c>
      <c r="AAS18" s="105">
        <f>AAR18/AAR19</f>
        <v>0</v>
      </c>
      <c r="AAT18" s="106">
        <v>0</v>
      </c>
      <c r="AAU18" s="105">
        <f>AAT18/AAT19</f>
        <v>0</v>
      </c>
      <c r="AAV18" s="106">
        <f>AAW18*AAV21</f>
        <v>0</v>
      </c>
      <c r="AAW18" s="105">
        <v>0</v>
      </c>
      <c r="AAX18" s="106">
        <f t="shared" si="32"/>
        <v>0</v>
      </c>
      <c r="AAY18" s="105">
        <f>AAX18/AAX19</f>
        <v>0</v>
      </c>
      <c r="AAZ18" s="106">
        <f>ABA18*AAZ21</f>
        <v>0</v>
      </c>
      <c r="ABA18" s="105">
        <v>0</v>
      </c>
      <c r="ABB18" s="106">
        <v>0</v>
      </c>
      <c r="ABC18" s="105" t="e">
        <f>ABB18/ABB19</f>
        <v>#DIV/0!</v>
      </c>
      <c r="ABD18" s="106">
        <v>0</v>
      </c>
      <c r="ABE18" s="105" t="e">
        <f>ABD18/ABD19</f>
        <v>#DIV/0!</v>
      </c>
      <c r="ABF18" s="106">
        <v>0</v>
      </c>
      <c r="ABG18" s="105" t="e">
        <f>ABF18/ABF19</f>
        <v>#DIV/0!</v>
      </c>
      <c r="ABH18" s="106">
        <v>0</v>
      </c>
      <c r="ABI18" s="107">
        <v>0</v>
      </c>
      <c r="ABJ18" s="106">
        <f>ABK18*ABJ21</f>
        <v>0</v>
      </c>
      <c r="ABK18" s="105">
        <v>0</v>
      </c>
      <c r="ABL18" s="106">
        <v>0</v>
      </c>
      <c r="ABM18" s="105">
        <f>ABL18/ABL19</f>
        <v>0</v>
      </c>
      <c r="ABN18" s="106">
        <v>0</v>
      </c>
      <c r="ABO18" s="105">
        <f>ABN18/ABN19</f>
        <v>0</v>
      </c>
      <c r="ABP18" s="106">
        <v>0</v>
      </c>
      <c r="ABQ18" s="105" t="e">
        <f>ABP18/ABP19</f>
        <v>#DIV/0!</v>
      </c>
      <c r="ABR18" s="106">
        <f>ABS18*ABR21</f>
        <v>0</v>
      </c>
      <c r="ABS18" s="105">
        <v>0</v>
      </c>
      <c r="ABT18" s="106">
        <f t="shared" si="33"/>
        <v>0</v>
      </c>
      <c r="ABU18" s="105">
        <f>ABT18/ABT19</f>
        <v>0</v>
      </c>
      <c r="ABV18" s="106">
        <f>ABW18*ABV21</f>
        <v>0</v>
      </c>
      <c r="ABW18" s="105">
        <v>0</v>
      </c>
      <c r="ABX18" s="106">
        <v>0</v>
      </c>
      <c r="ABY18" s="105" t="e">
        <f>ABX18/ABX19</f>
        <v>#DIV/0!</v>
      </c>
      <c r="ABZ18" s="106">
        <v>0</v>
      </c>
      <c r="ACA18" s="105" t="e">
        <f>ABZ18/ABZ19</f>
        <v>#DIV/0!</v>
      </c>
      <c r="ACB18" s="106">
        <v>0</v>
      </c>
      <c r="ACC18" s="105">
        <f>ACB18/ACB19</f>
        <v>0</v>
      </c>
      <c r="ACD18" s="106">
        <v>0</v>
      </c>
      <c r="ACE18" s="107">
        <v>0</v>
      </c>
      <c r="ACF18" s="106">
        <f>ACG18*ACF21</f>
        <v>0</v>
      </c>
      <c r="ACG18" s="105">
        <v>0</v>
      </c>
      <c r="ACH18" s="106">
        <v>0</v>
      </c>
      <c r="ACI18" s="105">
        <f>ACH18/ACH19</f>
        <v>0</v>
      </c>
      <c r="ACJ18" s="106">
        <v>0</v>
      </c>
      <c r="ACK18" s="105">
        <f>ACJ18/ACJ19</f>
        <v>0</v>
      </c>
      <c r="ACL18" s="106">
        <v>0</v>
      </c>
      <c r="ACM18" s="105">
        <f>ACL18/ACL19</f>
        <v>0</v>
      </c>
      <c r="ACN18" s="106">
        <f>ACO18*ACN21</f>
        <v>0</v>
      </c>
      <c r="ACO18" s="105">
        <v>0</v>
      </c>
      <c r="ACP18" s="106">
        <f t="shared" si="34"/>
        <v>0</v>
      </c>
      <c r="ACQ18" s="105">
        <f>ACP18/ACP19</f>
        <v>0</v>
      </c>
      <c r="ACR18" s="106">
        <f>ACS18*ACR21</f>
        <v>0</v>
      </c>
      <c r="ACS18" s="105">
        <v>0</v>
      </c>
      <c r="ACT18" s="106">
        <v>0</v>
      </c>
      <c r="ACU18" s="105" t="e">
        <f>ACT18/ACT19</f>
        <v>#DIV/0!</v>
      </c>
      <c r="ACV18" s="106">
        <v>0</v>
      </c>
      <c r="ACW18" s="105" t="e">
        <f>ACV18/ACV19</f>
        <v>#DIV/0!</v>
      </c>
      <c r="ACX18" s="106">
        <v>0</v>
      </c>
      <c r="ACY18" s="105">
        <f>ACX18/ACX19</f>
        <v>0</v>
      </c>
      <c r="ACZ18" s="106">
        <v>0</v>
      </c>
      <c r="ADA18" s="107">
        <v>0</v>
      </c>
      <c r="ADB18" s="106">
        <f>ADC18*ADB21</f>
        <v>0</v>
      </c>
      <c r="ADC18" s="105">
        <v>0</v>
      </c>
      <c r="ADD18" s="106">
        <v>0</v>
      </c>
      <c r="ADE18" s="105" t="e">
        <f>ADD18/ADD19</f>
        <v>#DIV/0!</v>
      </c>
      <c r="ADF18" s="106">
        <v>0</v>
      </c>
      <c r="ADG18" s="105">
        <f>ADF18/ADF19</f>
        <v>0</v>
      </c>
      <c r="ADH18" s="106">
        <v>0</v>
      </c>
      <c r="ADI18" s="105" t="e">
        <f>ADH18/ADH19</f>
        <v>#DIV/0!</v>
      </c>
      <c r="ADJ18" s="106">
        <f>ADK18*ADJ21</f>
        <v>0</v>
      </c>
      <c r="ADK18" s="105">
        <v>0</v>
      </c>
      <c r="ADL18" s="106">
        <f t="shared" si="35"/>
        <v>0</v>
      </c>
      <c r="ADM18" s="105">
        <f>ADL18/ADL19</f>
        <v>0</v>
      </c>
      <c r="ADN18" s="106">
        <f>ADO18*ADN21</f>
        <v>0</v>
      </c>
      <c r="ADO18" s="105">
        <v>0</v>
      </c>
      <c r="ADP18" s="106">
        <v>0</v>
      </c>
      <c r="ADQ18" s="105" t="e">
        <f>ADP18/ADP19</f>
        <v>#DIV/0!</v>
      </c>
      <c r="ADR18" s="106">
        <v>0</v>
      </c>
      <c r="ADS18" s="105" t="e">
        <f>ADR18/ADR19</f>
        <v>#DIV/0!</v>
      </c>
      <c r="ADT18" s="106">
        <v>0</v>
      </c>
      <c r="ADU18" s="105">
        <f>ADT18/ADT19</f>
        <v>0</v>
      </c>
      <c r="ADV18" s="106">
        <v>0</v>
      </c>
      <c r="ADW18" s="107">
        <v>0</v>
      </c>
      <c r="ADX18" s="106">
        <f>ADY18*ADX21</f>
        <v>0</v>
      </c>
      <c r="ADY18" s="105">
        <v>0</v>
      </c>
      <c r="ADZ18" s="106">
        <v>0</v>
      </c>
      <c r="AEA18" s="105" t="e">
        <f>ADZ18/ADZ19</f>
        <v>#DIV/0!</v>
      </c>
      <c r="AEB18" s="106">
        <v>0</v>
      </c>
      <c r="AEC18" s="105">
        <f>AEB18/AEB19</f>
        <v>0</v>
      </c>
      <c r="AED18" s="106">
        <v>0</v>
      </c>
      <c r="AEE18" s="105">
        <f>AED18/AED19</f>
        <v>0</v>
      </c>
      <c r="AEF18" s="106">
        <f>AEG18*AEF21</f>
        <v>0</v>
      </c>
      <c r="AEG18" s="105">
        <v>0</v>
      </c>
      <c r="AEH18" s="106">
        <f t="shared" si="36"/>
        <v>0</v>
      </c>
      <c r="AEI18" s="105">
        <f>AEH18/AEH19</f>
        <v>0</v>
      </c>
      <c r="AEJ18" s="106">
        <f>AEK18*AEJ21</f>
        <v>0</v>
      </c>
      <c r="AEK18" s="105">
        <v>0</v>
      </c>
      <c r="AEL18" s="106">
        <v>0</v>
      </c>
      <c r="AEM18" s="105">
        <f>AEL18/AEL19</f>
        <v>0</v>
      </c>
      <c r="AEN18" s="106">
        <v>0</v>
      </c>
      <c r="AEO18" s="105" t="e">
        <f>AEN18/AEN19</f>
        <v>#DIV/0!</v>
      </c>
      <c r="AEP18" s="106">
        <v>0</v>
      </c>
      <c r="AEQ18" s="105" t="e">
        <f>AEP18/AEP19</f>
        <v>#DIV/0!</v>
      </c>
      <c r="AER18" s="106">
        <v>0</v>
      </c>
      <c r="AES18" s="107">
        <v>0</v>
      </c>
      <c r="AET18" s="106">
        <f>AEU18*AET21</f>
        <v>0</v>
      </c>
      <c r="AEU18" s="105">
        <v>0</v>
      </c>
      <c r="AEV18" s="106">
        <v>0</v>
      </c>
      <c r="AEW18" s="105">
        <f>AEV18/AEV19</f>
        <v>0</v>
      </c>
      <c r="AEX18" s="106">
        <v>0</v>
      </c>
      <c r="AEY18" s="105">
        <f>AEX18/AEX19</f>
        <v>0</v>
      </c>
      <c r="AEZ18" s="106">
        <v>0</v>
      </c>
      <c r="AFA18" s="105">
        <f>AEZ18/AEZ19</f>
        <v>0</v>
      </c>
      <c r="AFB18" s="106">
        <f>AFC18*AFB21</f>
        <v>0</v>
      </c>
      <c r="AFC18" s="105">
        <v>0</v>
      </c>
      <c r="AFD18" s="106">
        <f t="shared" si="37"/>
        <v>0</v>
      </c>
      <c r="AFE18" s="105">
        <f>AFD18/AFD19</f>
        <v>0</v>
      </c>
      <c r="AFF18" s="106">
        <f>AFG18*AFF21</f>
        <v>0</v>
      </c>
      <c r="AFG18" s="105">
        <v>0</v>
      </c>
      <c r="AFH18" s="106">
        <v>0</v>
      </c>
      <c r="AFI18" s="105" t="e">
        <f>AFH18/AFH19</f>
        <v>#DIV/0!</v>
      </c>
      <c r="AFJ18" s="106">
        <v>0</v>
      </c>
      <c r="AFK18" s="105" t="e">
        <f>AFJ18/AFJ19</f>
        <v>#DIV/0!</v>
      </c>
      <c r="AFL18" s="106">
        <v>0</v>
      </c>
      <c r="AFM18" s="105" t="e">
        <f>AFL18/AFL19</f>
        <v>#DIV/0!</v>
      </c>
      <c r="AFN18" s="106">
        <v>0</v>
      </c>
      <c r="AFO18" s="107">
        <v>0</v>
      </c>
      <c r="AFP18" s="106">
        <f>AFQ18*AFP21</f>
        <v>0</v>
      </c>
      <c r="AFQ18" s="105">
        <v>0</v>
      </c>
      <c r="AFR18" s="106">
        <v>0</v>
      </c>
      <c r="AFS18" s="105" t="e">
        <f>AFR18/AFR19</f>
        <v>#DIV/0!</v>
      </c>
      <c r="AFT18" s="106">
        <v>0</v>
      </c>
      <c r="AFU18" s="105">
        <f>AFT18/AFT19</f>
        <v>0</v>
      </c>
      <c r="AFV18" s="106">
        <v>0</v>
      </c>
      <c r="AFW18" s="105" t="e">
        <f>AFV18/AFV19</f>
        <v>#DIV/0!</v>
      </c>
      <c r="AFX18" s="106">
        <f>AFY18*AFX21</f>
        <v>0</v>
      </c>
      <c r="AFY18" s="105">
        <v>0</v>
      </c>
      <c r="AFZ18" s="106">
        <f t="shared" si="38"/>
        <v>0</v>
      </c>
      <c r="AGA18" s="105">
        <f>AFZ18/AFZ19</f>
        <v>0</v>
      </c>
    </row>
    <row r="19" spans="1:859">
      <c r="A19" s="105"/>
      <c r="B19" s="105">
        <f>SUM(B3:B16)</f>
        <v>683</v>
      </c>
      <c r="C19" s="105"/>
      <c r="D19" s="105">
        <f>SUM(D3:D16)</f>
        <v>334</v>
      </c>
      <c r="E19" s="105"/>
      <c r="F19" s="105">
        <f>SUM(F3:F16)</f>
        <v>7091</v>
      </c>
      <c r="G19" s="105"/>
      <c r="H19" s="105">
        <f>SUM(H3:H16)</f>
        <v>17</v>
      </c>
      <c r="I19" s="105"/>
      <c r="J19" s="105">
        <f>SUM(J3:J16)</f>
        <v>1897</v>
      </c>
      <c r="K19" s="105"/>
      <c r="L19" s="105">
        <f>SUM(L3:L16)</f>
        <v>3</v>
      </c>
      <c r="M19" s="105"/>
      <c r="N19" s="105">
        <f>SUM(N3:N16)</f>
        <v>4524</v>
      </c>
      <c r="O19" s="105"/>
      <c r="P19" s="105">
        <f>SUM(P3:P16)</f>
        <v>1313</v>
      </c>
      <c r="Q19" s="105"/>
      <c r="R19" s="105">
        <f>SUM(R3:R16)</f>
        <v>3922</v>
      </c>
      <c r="S19" s="105"/>
      <c r="T19" s="105">
        <f>SUM(T3:T16)</f>
        <v>533</v>
      </c>
      <c r="U19" s="105"/>
      <c r="V19" s="105">
        <f>SUM(V3:V14)</f>
        <v>20299</v>
      </c>
      <c r="W19" s="105"/>
      <c r="X19" s="105">
        <f>SUM(X3:X16)</f>
        <v>462</v>
      </c>
      <c r="Y19" s="105"/>
      <c r="Z19" s="105">
        <f>SUM(Z3:Z16)</f>
        <v>422</v>
      </c>
      <c r="AA19" s="105"/>
      <c r="AB19" s="105">
        <f>SUM(AB3:AB16)</f>
        <v>2488</v>
      </c>
      <c r="AC19" s="105"/>
      <c r="AD19" s="105">
        <f>SUM(AD3:AD16)</f>
        <v>58</v>
      </c>
      <c r="AE19" s="105"/>
      <c r="AF19" s="105">
        <f>SUM(AF3:AF16)</f>
        <v>2396</v>
      </c>
      <c r="AG19" s="105"/>
      <c r="AH19" s="105">
        <f>SUM(AH3:AH16)</f>
        <v>6</v>
      </c>
      <c r="AI19" s="105"/>
      <c r="AJ19" s="105">
        <f>SUM(AJ3:AJ16)</f>
        <v>1382</v>
      </c>
      <c r="AK19" s="105"/>
      <c r="AL19" s="105">
        <f>SUM(AL3:AL16)</f>
        <v>1023</v>
      </c>
      <c r="AM19" s="105"/>
      <c r="AN19" s="105">
        <f>SUM(AN3:AN16)</f>
        <v>3583</v>
      </c>
      <c r="AO19" s="105"/>
      <c r="AP19" s="105">
        <f>SUM(AP3:AP16)</f>
        <v>647</v>
      </c>
      <c r="AQ19" s="105"/>
      <c r="AR19" s="105">
        <f>SUM(AR3:AR14)</f>
        <v>12464</v>
      </c>
      <c r="AS19" s="105"/>
      <c r="AT19" s="105">
        <f>SUM(AT3:AT16)</f>
        <v>454</v>
      </c>
      <c r="AU19" s="105"/>
      <c r="AV19" s="105">
        <f>SUM(AV3:AV16)</f>
        <v>226</v>
      </c>
      <c r="AW19" s="105"/>
      <c r="AX19" s="105">
        <f>SUM(AX3:AX16)</f>
        <v>1807</v>
      </c>
      <c r="AY19" s="105"/>
      <c r="AZ19" s="105">
        <f>SUM(AZ3:AZ16)</f>
        <v>270</v>
      </c>
      <c r="BA19" s="105"/>
      <c r="BB19" s="105">
        <f>SUM(BB3:BB16)</f>
        <v>5240</v>
      </c>
      <c r="BC19" s="105"/>
      <c r="BD19" s="105">
        <f>SUM(BD3:BD16)</f>
        <v>17</v>
      </c>
      <c r="BE19" s="105"/>
      <c r="BF19" s="105">
        <f>SUM(BF3:BF16)</f>
        <v>248</v>
      </c>
      <c r="BG19" s="105"/>
      <c r="BH19" s="105">
        <f>SUM(BH3:BH16)</f>
        <v>1268</v>
      </c>
      <c r="BI19" s="105"/>
      <c r="BJ19" s="105">
        <f>SUM(BJ3:BJ16)</f>
        <v>2831</v>
      </c>
      <c r="BK19" s="105"/>
      <c r="BL19" s="105">
        <f>SUM(BL3:BL16)</f>
        <v>1064</v>
      </c>
      <c r="BM19" s="105"/>
      <c r="BN19" s="105">
        <f>SUM(BN3:BN14)</f>
        <v>13409</v>
      </c>
      <c r="BO19" s="105"/>
      <c r="BP19" s="105">
        <f>SUM(BP3:BP16)</f>
        <v>88</v>
      </c>
      <c r="BQ19" s="105"/>
      <c r="BR19" s="105">
        <f>SUM(BR3:BR16)</f>
        <v>110</v>
      </c>
      <c r="BS19" s="105"/>
      <c r="BT19" s="105">
        <f>SUM(BT3:BT16)</f>
        <v>607</v>
      </c>
      <c r="BU19" s="105"/>
      <c r="BV19" s="105">
        <f>SUM(BV3:BV16)</f>
        <v>180</v>
      </c>
      <c r="BW19" s="105"/>
      <c r="BX19" s="105">
        <f>SUM(BX3:BX16)</f>
        <v>2631</v>
      </c>
      <c r="BY19" s="105"/>
      <c r="BZ19" s="105">
        <f>SUM(BZ3:BZ16)</f>
        <v>0</v>
      </c>
      <c r="CA19" s="105"/>
      <c r="CB19" s="105">
        <f>SUM(CB3:CB16)</f>
        <v>125</v>
      </c>
      <c r="CC19" s="105"/>
      <c r="CD19" s="105">
        <f>SUM(CD3:CD16)</f>
        <v>1133</v>
      </c>
      <c r="CE19" s="105"/>
      <c r="CF19" s="105">
        <f>SUM(CF3:CF16)</f>
        <v>1769</v>
      </c>
      <c r="CG19" s="105"/>
      <c r="CH19" s="105">
        <f>SUM(CH3:CH16)</f>
        <v>534</v>
      </c>
      <c r="CI19" s="105"/>
      <c r="CJ19" s="105">
        <f>SUM(CJ3:CJ14)</f>
        <v>7164</v>
      </c>
      <c r="CK19" s="105"/>
      <c r="CL19" s="105">
        <f>SUM(CL3:CL16)</f>
        <v>105</v>
      </c>
      <c r="CM19" s="105"/>
      <c r="CN19" s="105">
        <f>SUM(CN3:CN16)</f>
        <v>39</v>
      </c>
      <c r="CO19" s="105"/>
      <c r="CP19" s="105">
        <f>SUM(CP3:CP16)</f>
        <v>340</v>
      </c>
      <c r="CQ19" s="105"/>
      <c r="CR19" s="105">
        <f>SUM(CR3:CR16)</f>
        <v>21</v>
      </c>
      <c r="CS19" s="105"/>
      <c r="CT19" s="105">
        <f>SUM(CT3:CT16)</f>
        <v>1538</v>
      </c>
      <c r="CU19" s="105"/>
      <c r="CV19" s="105">
        <f>SUM(CV3:CV16)</f>
        <v>0</v>
      </c>
      <c r="CW19" s="105"/>
      <c r="CX19" s="105">
        <f>SUM(CX3:CX16)</f>
        <v>193</v>
      </c>
      <c r="CY19" s="105"/>
      <c r="CZ19" s="105">
        <f>SUM(CZ3:CZ16)</f>
        <v>1417</v>
      </c>
      <c r="DA19" s="105"/>
      <c r="DB19" s="105">
        <f>SUM(DB3:DB16)</f>
        <v>2270</v>
      </c>
      <c r="DC19" s="105"/>
      <c r="DD19" s="105">
        <f>SUM(DD3:DD16)</f>
        <v>216</v>
      </c>
      <c r="DE19" s="105"/>
      <c r="DF19" s="105">
        <f>SUM(DF3:DF14)</f>
        <v>6139</v>
      </c>
      <c r="DG19" s="105"/>
      <c r="DH19" s="105">
        <f>SUM(DH3:DH16)</f>
        <v>403</v>
      </c>
      <c r="DI19" s="105"/>
      <c r="DJ19" s="105">
        <f>SUM(DJ3:DJ16)</f>
        <v>56</v>
      </c>
      <c r="DK19" s="105"/>
      <c r="DL19" s="105">
        <f>SUM(DL3:DL16)</f>
        <v>4131</v>
      </c>
      <c r="DM19" s="105"/>
      <c r="DN19" s="105">
        <f>SUM(DN3:DN16)</f>
        <v>2</v>
      </c>
      <c r="DO19" s="105"/>
      <c r="DP19" s="105">
        <f>SUM(DP3:DP16)</f>
        <v>2091</v>
      </c>
      <c r="DQ19" s="105"/>
      <c r="DR19" s="105">
        <f>SUM(DR3:DR16)</f>
        <v>0</v>
      </c>
      <c r="DS19" s="105"/>
      <c r="DT19" s="105">
        <f>SUM(DT3:DT16)</f>
        <v>544</v>
      </c>
      <c r="DU19" s="105"/>
      <c r="DV19" s="105">
        <f>SUM(DV3:DV16)</f>
        <v>1797</v>
      </c>
      <c r="DW19" s="105"/>
      <c r="DX19" s="105">
        <f>SUM(DX3:DX16)</f>
        <v>1986</v>
      </c>
      <c r="DY19" s="105"/>
      <c r="DZ19" s="105">
        <f>SUM(DZ3:DZ16)</f>
        <v>202</v>
      </c>
      <c r="EA19" s="105"/>
      <c r="EB19" s="105">
        <f>SUM(EB3:EB14)</f>
        <v>11193</v>
      </c>
      <c r="EC19" s="105"/>
      <c r="ED19" s="105">
        <f>SUM(ED3:ED16)</f>
        <v>121</v>
      </c>
      <c r="EE19" s="105"/>
      <c r="EF19" s="105">
        <f>SUM(EF3:EF16)</f>
        <v>139</v>
      </c>
      <c r="EG19" s="105"/>
      <c r="EH19" s="105">
        <f>SUM(EH3:EH16)</f>
        <v>4130</v>
      </c>
      <c r="EI19" s="105"/>
      <c r="EJ19" s="105">
        <f>SUM(EJ3:EJ16)</f>
        <v>9</v>
      </c>
      <c r="EK19" s="105"/>
      <c r="EL19" s="105">
        <f>SUM(EL3:EL16)</f>
        <v>3117</v>
      </c>
      <c r="EM19" s="105"/>
      <c r="EN19" s="105">
        <f>SUM(EN3:EN16)</f>
        <v>12</v>
      </c>
      <c r="EO19" s="105"/>
      <c r="EP19" s="105">
        <f>SUM(EP3:EP16)</f>
        <v>1314</v>
      </c>
      <c r="EQ19" s="105"/>
      <c r="ER19" s="105">
        <f>SUM(ER3:ER16)</f>
        <v>1750</v>
      </c>
      <c r="ES19" s="105"/>
      <c r="ET19" s="105">
        <f>SUM(ET3:ET16)</f>
        <v>1661</v>
      </c>
      <c r="EU19" s="105"/>
      <c r="EV19" s="105">
        <f>SUM(EV3:EV16)</f>
        <v>615</v>
      </c>
      <c r="EW19" s="105"/>
      <c r="EX19" s="105">
        <f>SUM(EX3:EX14)</f>
        <v>12865</v>
      </c>
      <c r="EY19" s="105"/>
      <c r="EZ19" s="105">
        <f>SUM(EZ3:EZ16)</f>
        <v>657</v>
      </c>
      <c r="FA19" s="105"/>
      <c r="FB19" s="105">
        <f>SUM(FB3:FB16)</f>
        <v>162</v>
      </c>
      <c r="FC19" s="105"/>
      <c r="FD19" s="105">
        <f>SUM(FD3:FD16)</f>
        <v>3551</v>
      </c>
      <c r="FE19" s="105"/>
      <c r="FF19" s="105">
        <f>SUM(FF3:FF16)</f>
        <v>36</v>
      </c>
      <c r="FG19" s="105"/>
      <c r="FH19" s="105">
        <f>SUM(FH3:FH16)</f>
        <v>2175</v>
      </c>
      <c r="FI19" s="105"/>
      <c r="FJ19" s="105">
        <f>SUM(FJ3:FJ16)</f>
        <v>0</v>
      </c>
      <c r="FK19" s="105"/>
      <c r="FL19" s="105">
        <f>SUM(FL3:FL16)</f>
        <v>1658</v>
      </c>
      <c r="FM19" s="105"/>
      <c r="FN19" s="105">
        <f>SUM(FN3:FN16)</f>
        <v>1566</v>
      </c>
      <c r="FO19" s="105"/>
      <c r="FP19" s="105">
        <f>SUM(FP3:FP16)</f>
        <v>1258</v>
      </c>
      <c r="FQ19" s="105"/>
      <c r="FR19" s="105">
        <f>SUM(FR3:FR16)</f>
        <v>940</v>
      </c>
      <c r="FS19" s="105"/>
      <c r="FT19" s="105">
        <f>SUM(FT3:FT14)</f>
        <v>11991</v>
      </c>
      <c r="FU19" s="105"/>
      <c r="FV19" s="105">
        <f>SUM(FV3:FV16)</f>
        <v>383</v>
      </c>
      <c r="FW19" s="105"/>
      <c r="FX19" s="105">
        <f>SUM(FX3:FX16)</f>
        <v>89</v>
      </c>
      <c r="FY19" s="105"/>
      <c r="FZ19" s="105">
        <f>SUM(FZ3:FZ16)</f>
        <v>2351</v>
      </c>
      <c r="GA19" s="105"/>
      <c r="GB19" s="105">
        <f>SUM(GB3:GB16)</f>
        <v>38</v>
      </c>
      <c r="GC19" s="105"/>
      <c r="GD19" s="105">
        <f>SUM(GD3:GD16)</f>
        <v>1302</v>
      </c>
      <c r="GE19" s="105"/>
      <c r="GF19" s="105">
        <f>SUM(GF3:GF16)</f>
        <v>7</v>
      </c>
      <c r="GG19" s="105"/>
      <c r="GH19" s="105">
        <f>SUM(GH3:GH16)</f>
        <v>854</v>
      </c>
      <c r="GI19" s="105"/>
      <c r="GJ19" s="105">
        <f>SUM(GJ3:GJ16)</f>
        <v>1480</v>
      </c>
      <c r="GK19" s="105"/>
      <c r="GL19" s="105">
        <f>SUM(GL3:GL16)</f>
        <v>850</v>
      </c>
      <c r="GM19" s="105"/>
      <c r="GN19" s="105">
        <f>SUM(GN3:GN16)</f>
        <v>549</v>
      </c>
      <c r="GO19" s="105"/>
      <c r="GP19" s="105">
        <f>SUM(GP3:GP14)</f>
        <v>7891</v>
      </c>
      <c r="GQ19" s="105"/>
      <c r="GR19" s="105">
        <f>SUM(GR3:GR16)</f>
        <v>398</v>
      </c>
      <c r="GS19" s="105"/>
      <c r="GT19" s="105">
        <f>SUM(GT3:GT16)</f>
        <v>62</v>
      </c>
      <c r="GU19" s="105"/>
      <c r="GV19" s="105">
        <f>SUM(GV3:GV16)</f>
        <v>3060</v>
      </c>
      <c r="GW19" s="105"/>
      <c r="GX19" s="105">
        <f>SUM(GX3:GX16)</f>
        <v>9</v>
      </c>
      <c r="GY19" s="105"/>
      <c r="GZ19" s="105">
        <f>SUM(GZ3:GZ16)</f>
        <v>1279</v>
      </c>
      <c r="HA19" s="105"/>
      <c r="HB19" s="105">
        <f>SUM(HB3:HB16)</f>
        <v>18</v>
      </c>
      <c r="HC19" s="105"/>
      <c r="HD19" s="105">
        <f>SUM(HD3:HD16)</f>
        <v>1017</v>
      </c>
      <c r="HE19" s="105"/>
      <c r="HF19" s="105">
        <f>SUM(HF3:HF16)</f>
        <v>1588</v>
      </c>
      <c r="HG19" s="105"/>
      <c r="HH19" s="105">
        <f>SUM(HH3:HH16)</f>
        <v>978</v>
      </c>
      <c r="HI19" s="105"/>
      <c r="HJ19" s="105">
        <f>SUM(HJ3:HJ16)</f>
        <v>293</v>
      </c>
      <c r="HK19" s="105"/>
      <c r="HL19" s="105">
        <f>SUM(HL3:HL14)</f>
        <v>8690</v>
      </c>
      <c r="HM19" s="105"/>
      <c r="HN19" s="105">
        <f>SUM(HN3:HN16)</f>
        <v>379</v>
      </c>
      <c r="HO19" s="105"/>
      <c r="HP19" s="105">
        <f>SUM(HP3:HP16)</f>
        <v>43</v>
      </c>
      <c r="HQ19" s="105"/>
      <c r="HR19" s="105">
        <f>SUM(HR3:HR16)</f>
        <v>4035</v>
      </c>
      <c r="HS19" s="105"/>
      <c r="HT19" s="105">
        <f>SUM(HT3:HT16)</f>
        <v>45</v>
      </c>
      <c r="HU19" s="105"/>
      <c r="HV19" s="105">
        <f>SUM(HV3:HV16)</f>
        <v>2669</v>
      </c>
      <c r="HW19" s="105"/>
      <c r="HX19" s="105">
        <f>SUM(HX3:HX16)</f>
        <v>0</v>
      </c>
      <c r="HY19" s="105"/>
      <c r="HZ19" s="105">
        <f>SUM(HZ3:HZ16)</f>
        <v>821</v>
      </c>
      <c r="IA19" s="105"/>
      <c r="IB19" s="105">
        <f>SUM(IB3:IB16)</f>
        <v>1414</v>
      </c>
      <c r="IC19" s="105"/>
      <c r="ID19" s="105">
        <f>SUM(ID3:ID16)</f>
        <v>2195</v>
      </c>
      <c r="IE19" s="105"/>
      <c r="IF19" s="105">
        <f>SUM(IF3:IF16)</f>
        <v>227</v>
      </c>
      <c r="IG19" s="105"/>
      <c r="IH19" s="105">
        <f>SUM(IH3:IH14)</f>
        <v>11816</v>
      </c>
      <c r="II19" s="105"/>
      <c r="IJ19" s="105">
        <f>SUM(IJ3:IJ16)</f>
        <v>387</v>
      </c>
      <c r="IK19" s="105"/>
      <c r="IL19" s="105">
        <f>SUM(IL3:IL16)</f>
        <v>136</v>
      </c>
      <c r="IM19" s="105"/>
      <c r="IN19" s="105">
        <f>SUM(IN3:IN16)</f>
        <v>1395</v>
      </c>
      <c r="IO19" s="105"/>
      <c r="IP19" s="105">
        <f>SUM(IP3:IP16)</f>
        <v>78</v>
      </c>
      <c r="IQ19" s="105"/>
      <c r="IR19" s="105">
        <f>SUM(IR3:IR16)</f>
        <v>1192</v>
      </c>
      <c r="IS19" s="105"/>
      <c r="IT19" s="105">
        <f>SUM(IT3:IT16)</f>
        <v>1</v>
      </c>
      <c r="IU19" s="105"/>
      <c r="IV19" s="105">
        <f>SUM(IV3:IV16)</f>
        <v>228</v>
      </c>
      <c r="IW19" s="105"/>
      <c r="IX19" s="105">
        <f>SUM(IX3:IX16)</f>
        <v>1603</v>
      </c>
      <c r="IY19" s="105"/>
      <c r="IZ19" s="105">
        <f>SUM(IZ3:IZ16)</f>
        <v>1351</v>
      </c>
      <c r="JA19" s="105"/>
      <c r="JB19" s="105">
        <f>SUM(JB3:JB16)</f>
        <v>193</v>
      </c>
      <c r="JC19" s="105"/>
      <c r="JD19" s="105">
        <f>SUM(JD3:JD14)</f>
        <v>6559</v>
      </c>
      <c r="JE19" s="105"/>
      <c r="JF19" s="105">
        <f>SUM(JF3:JF16)</f>
        <v>388</v>
      </c>
      <c r="JG19" s="105"/>
      <c r="JH19" s="105">
        <f>SUM(JH3:JH16)</f>
        <v>17</v>
      </c>
      <c r="JI19" s="105"/>
      <c r="JJ19" s="105">
        <f>SUM(JJ3:JJ16)</f>
        <v>484</v>
      </c>
      <c r="JK19" s="105"/>
      <c r="JL19" s="105">
        <f>SUM(JL3:JL16)</f>
        <v>8</v>
      </c>
      <c r="JM19" s="105"/>
      <c r="JN19" s="105">
        <f>SUM(JN3:JN16)</f>
        <v>434</v>
      </c>
      <c r="JO19" s="105"/>
      <c r="JP19" s="105">
        <f>SUM(JP3:JP16)</f>
        <v>16</v>
      </c>
      <c r="JQ19" s="105"/>
      <c r="JR19" s="105">
        <f>SUM(JR3:JR16)</f>
        <v>125</v>
      </c>
      <c r="JS19" s="105"/>
      <c r="JT19" s="105">
        <f>SUM(JT3:JT16)</f>
        <v>1106</v>
      </c>
      <c r="JU19" s="105"/>
      <c r="JV19" s="105">
        <f>SUM(JV3:JV16)</f>
        <v>482</v>
      </c>
      <c r="JW19" s="105"/>
      <c r="JX19" s="105">
        <f>SUM(JX3:JX16)</f>
        <v>34</v>
      </c>
      <c r="JY19" s="105"/>
      <c r="JZ19" s="105">
        <f>SUM(JZ3:JZ14)</f>
        <v>3088</v>
      </c>
      <c r="KA19" s="105"/>
      <c r="KB19" s="105">
        <f>SUM(KB3:KB16)</f>
        <v>306</v>
      </c>
      <c r="KC19" s="105"/>
      <c r="KD19" s="105">
        <f>SUM(KD3:KD16)</f>
        <v>8</v>
      </c>
      <c r="KE19" s="105"/>
      <c r="KF19" s="105">
        <f>SUM(KF3:KF16)</f>
        <v>378</v>
      </c>
      <c r="KG19" s="105"/>
      <c r="KH19" s="105">
        <f>SUM(KH3:KH16)</f>
        <v>1</v>
      </c>
      <c r="KI19" s="105"/>
      <c r="KJ19" s="105">
        <f>SUM(KJ3:KJ16)</f>
        <v>267</v>
      </c>
      <c r="KK19" s="105"/>
      <c r="KL19" s="105">
        <f>SUM(KL3:KL16)</f>
        <v>0</v>
      </c>
      <c r="KM19" s="105"/>
      <c r="KN19" s="105">
        <f>SUM(KN3:KN16)</f>
        <v>201</v>
      </c>
      <c r="KO19" s="105"/>
      <c r="KP19" s="105">
        <f>SUM(KP3:KP16)</f>
        <v>989</v>
      </c>
      <c r="KQ19" s="105"/>
      <c r="KR19" s="105">
        <f>SUM(KR3:KR16)</f>
        <v>270</v>
      </c>
      <c r="KS19" s="105"/>
      <c r="KT19" s="105">
        <f>SUM(KT3:KT16)</f>
        <v>18</v>
      </c>
      <c r="KU19" s="105"/>
      <c r="KV19" s="105">
        <f>SUM(KV3:KV14)</f>
        <v>2430</v>
      </c>
      <c r="KW19" s="105"/>
      <c r="KX19" s="105">
        <f>SUM(KX3:KX16)</f>
        <v>377</v>
      </c>
      <c r="KY19" s="105"/>
      <c r="KZ19" s="105">
        <f>SUM(KZ3:KZ16)</f>
        <v>1</v>
      </c>
      <c r="LA19" s="105"/>
      <c r="LB19" s="105">
        <f>SUM(LB3:LB16)</f>
        <v>995</v>
      </c>
      <c r="LC19" s="105"/>
      <c r="LD19" s="105">
        <f>SUM(LD3:LD16)</f>
        <v>11</v>
      </c>
      <c r="LE19" s="105"/>
      <c r="LF19" s="105">
        <f>SUM(LF3:LF16)</f>
        <v>537</v>
      </c>
      <c r="LG19" s="105"/>
      <c r="LH19" s="105">
        <f>SUM(LH3:LH16)</f>
        <v>0</v>
      </c>
      <c r="LI19" s="105"/>
      <c r="LJ19" s="105">
        <f>SUM(LJ3:LJ16)</f>
        <v>185</v>
      </c>
      <c r="LK19" s="105"/>
      <c r="LL19" s="105">
        <f>SUM(LL3:LL16)</f>
        <v>746</v>
      </c>
      <c r="LM19" s="105"/>
      <c r="LN19" s="105">
        <f>SUM(LN3:LN16)</f>
        <v>290</v>
      </c>
      <c r="LO19" s="105"/>
      <c r="LP19" s="105">
        <f>SUM(LP3:LP16)</f>
        <v>65</v>
      </c>
      <c r="LQ19" s="105"/>
      <c r="LR19" s="105">
        <f>SUM(LR3:LR14)</f>
        <v>3202</v>
      </c>
      <c r="LS19" s="105"/>
      <c r="LT19" s="105">
        <f>SUM(LT3:LT16)</f>
        <v>139</v>
      </c>
      <c r="LU19" s="105"/>
      <c r="LV19" s="105">
        <f>SUM(LV3:LV16)</f>
        <v>6</v>
      </c>
      <c r="LW19" s="105"/>
      <c r="LX19" s="105">
        <v>1565</v>
      </c>
      <c r="LY19" s="105"/>
      <c r="LZ19" s="105">
        <f>SUM(LZ3:LZ16)</f>
        <v>4</v>
      </c>
      <c r="MA19" s="105"/>
      <c r="MB19" s="105">
        <f>SUM(MB3:MB16)</f>
        <v>1072</v>
      </c>
      <c r="MC19" s="105"/>
      <c r="MD19" s="105">
        <f>SUM(MD3:MD16)</f>
        <v>13</v>
      </c>
      <c r="ME19" s="105"/>
      <c r="MF19" s="105">
        <f>SUM(MF3:MF16)</f>
        <v>452</v>
      </c>
      <c r="MG19" s="105"/>
      <c r="MH19" s="105">
        <f>SUM(MH3:MH16)</f>
        <v>1741</v>
      </c>
      <c r="MI19" s="105"/>
      <c r="MJ19" s="105">
        <f>SUM(MJ3:MJ16)</f>
        <v>665</v>
      </c>
      <c r="MK19" s="105"/>
      <c r="ML19" s="105">
        <f>SUM(ML3:ML16)</f>
        <v>467</v>
      </c>
      <c r="MM19" s="105"/>
      <c r="MN19" s="105">
        <f>SUM(MN3:MN14)</f>
        <v>6109.2094999999999</v>
      </c>
      <c r="MO19" s="105"/>
      <c r="MP19" s="105">
        <f>SUM(MP3:MP16)</f>
        <v>230</v>
      </c>
      <c r="MQ19" s="105"/>
      <c r="MR19" s="105">
        <f>SUM(MR3:MR16)</f>
        <v>69</v>
      </c>
      <c r="MS19" s="105"/>
      <c r="MT19" s="105">
        <v>1367</v>
      </c>
      <c r="MU19" s="105"/>
      <c r="MV19" s="105">
        <f>SUM(MV3:MV16)</f>
        <v>34</v>
      </c>
      <c r="MW19" s="105"/>
      <c r="MX19" s="105">
        <f>SUM(MX3:MX16)</f>
        <v>1315</v>
      </c>
      <c r="MY19" s="105"/>
      <c r="MZ19" s="105">
        <f>SUM(MZ3:MZ16)</f>
        <v>9</v>
      </c>
      <c r="NA19" s="105"/>
      <c r="NB19" s="105">
        <f>SUM(NB3:NB16)</f>
        <v>255</v>
      </c>
      <c r="NC19" s="105"/>
      <c r="ND19" s="105">
        <f>SUM(ND3:ND16)</f>
        <v>1865</v>
      </c>
      <c r="NE19" s="105"/>
      <c r="NF19" s="105">
        <f>SUM(NF3:NF16)</f>
        <v>1057</v>
      </c>
      <c r="NG19" s="105"/>
      <c r="NH19" s="105">
        <f>SUM(NH3:NH16)</f>
        <v>200</v>
      </c>
      <c r="NI19" s="105"/>
      <c r="NJ19" s="105">
        <f>SUM(NJ3:NJ14)</f>
        <v>6383.8916000000008</v>
      </c>
      <c r="NK19" s="105"/>
      <c r="NL19" s="105">
        <f>SUM(NL3:NL16)</f>
        <v>146</v>
      </c>
      <c r="NM19" s="105"/>
      <c r="NN19" s="105">
        <f>SUM(NN3:NN16)</f>
        <v>46</v>
      </c>
      <c r="NO19" s="105"/>
      <c r="NP19" s="105">
        <v>89</v>
      </c>
      <c r="NQ19" s="105"/>
      <c r="NR19" s="105">
        <v>90</v>
      </c>
      <c r="NS19" s="105"/>
      <c r="NT19" s="105">
        <f>SUM(NT3:NT16)</f>
        <v>419</v>
      </c>
      <c r="NU19" s="105"/>
      <c r="NV19" s="105">
        <f>SUM(NV3:NV16)</f>
        <v>13</v>
      </c>
      <c r="NW19" s="105"/>
      <c r="NX19" s="105">
        <f>SUM(NX3:NX16)</f>
        <v>18</v>
      </c>
      <c r="NY19" s="105"/>
      <c r="NZ19" s="105">
        <f>SUM(NZ3:NZ16)</f>
        <v>1234</v>
      </c>
      <c r="OA19" s="105"/>
      <c r="OB19" s="105">
        <f>SUM(OB3:OB16)</f>
        <v>489</v>
      </c>
      <c r="OC19" s="105"/>
      <c r="OD19" s="105">
        <f>SUM(OD3:OD16)</f>
        <v>62</v>
      </c>
      <c r="OE19" s="105"/>
      <c r="OF19" s="105">
        <f>SUM(OF3:OF14)</f>
        <v>2593.0178999999998</v>
      </c>
      <c r="OG19" s="105"/>
      <c r="OH19" s="105">
        <f>SUM(OH3:OH16)</f>
        <v>84</v>
      </c>
      <c r="OI19" s="105"/>
      <c r="OJ19" s="105">
        <f>SUM(OJ3:OJ16)</f>
        <v>0</v>
      </c>
      <c r="OK19" s="105"/>
      <c r="OL19" s="105">
        <v>6</v>
      </c>
      <c r="OM19" s="105"/>
      <c r="ON19" s="105">
        <v>79</v>
      </c>
      <c r="OO19" s="105"/>
      <c r="OP19" s="105">
        <v>147</v>
      </c>
      <c r="OQ19" s="105"/>
      <c r="OR19" s="105">
        <f>SUM(OR3:OR16)</f>
        <v>14</v>
      </c>
      <c r="OS19" s="105"/>
      <c r="OT19" s="105">
        <f>SUM(OT3:OT16)</f>
        <v>20</v>
      </c>
      <c r="OU19" s="105"/>
      <c r="OV19" s="105">
        <f>SUM(OV3:OV16)</f>
        <v>738</v>
      </c>
      <c r="OW19" s="105"/>
      <c r="OX19" s="105">
        <f>SUM(OX3:OX16)</f>
        <v>274</v>
      </c>
      <c r="OY19" s="105"/>
      <c r="OZ19" s="105">
        <f>SUM(OZ3:OZ16)</f>
        <v>0</v>
      </c>
      <c r="PA19" s="105"/>
      <c r="PB19" s="105">
        <f>SUM(PB3:PB14)</f>
        <v>1360.9918000000002</v>
      </c>
      <c r="PC19" s="105"/>
      <c r="PD19" s="105">
        <f>SUM(PD3:PD16)</f>
        <v>45</v>
      </c>
      <c r="PE19" s="105"/>
      <c r="PF19" s="105">
        <f>SUM(PF3:PF16)</f>
        <v>0</v>
      </c>
      <c r="PG19" s="105"/>
      <c r="PH19" s="105">
        <v>1</v>
      </c>
      <c r="PI19" s="105"/>
      <c r="PJ19" s="105">
        <v>50</v>
      </c>
      <c r="PK19" s="105"/>
      <c r="PL19" s="105">
        <v>66</v>
      </c>
      <c r="PM19" s="105"/>
      <c r="PN19" s="105">
        <f>SUM(PN3:PN16)</f>
        <v>0</v>
      </c>
      <c r="PO19" s="105"/>
      <c r="PP19" s="105">
        <f>SUM(PP3:PP16)</f>
        <v>41</v>
      </c>
      <c r="PQ19" s="105"/>
      <c r="PR19" s="105">
        <f>SUM(PR3:PR16)</f>
        <v>708</v>
      </c>
      <c r="PS19" s="105"/>
      <c r="PT19" s="105">
        <v>261</v>
      </c>
      <c r="PU19" s="105"/>
      <c r="PV19" s="105">
        <f>SUM(PV3:PV16)</f>
        <v>0</v>
      </c>
      <c r="PW19" s="105"/>
      <c r="PX19" s="105">
        <f>SUM(PX3:PX14)</f>
        <v>1168.9773</v>
      </c>
      <c r="PY19" s="105"/>
      <c r="PZ19" s="105">
        <v>28</v>
      </c>
      <c r="QA19" s="105"/>
      <c r="QB19" s="105">
        <f>SUM(QB3:QB16)</f>
        <v>0</v>
      </c>
      <c r="QC19" s="105"/>
      <c r="QD19" s="105">
        <v>10</v>
      </c>
      <c r="QE19" s="105"/>
      <c r="QF19" s="105">
        <v>41</v>
      </c>
      <c r="QG19" s="105"/>
      <c r="QH19" s="105">
        <v>76</v>
      </c>
      <c r="QI19" s="105"/>
      <c r="QJ19" s="105">
        <f>SUM(QJ3:QJ16)</f>
        <v>2</v>
      </c>
      <c r="QK19" s="105"/>
      <c r="QL19" s="105">
        <v>38</v>
      </c>
      <c r="QM19" s="105"/>
      <c r="QN19" s="105">
        <f>SUM(QN3:QN16)</f>
        <v>1160</v>
      </c>
      <c r="QO19" s="105"/>
      <c r="QP19" s="105">
        <v>159</v>
      </c>
      <c r="QQ19" s="105"/>
      <c r="QR19" s="105">
        <f>SUM(QR3:QR16)</f>
        <v>0</v>
      </c>
      <c r="QS19" s="105"/>
      <c r="QT19" s="105">
        <f>SUM(QT3:QT14)</f>
        <v>1510.9247000000003</v>
      </c>
      <c r="QU19" s="105"/>
      <c r="QV19" s="105">
        <v>37</v>
      </c>
      <c r="QW19" s="105"/>
      <c r="QX19" s="105">
        <v>4</v>
      </c>
      <c r="QY19" s="105"/>
      <c r="QZ19" s="105">
        <v>13</v>
      </c>
      <c r="RA19" s="105"/>
      <c r="RB19" s="105">
        <v>10</v>
      </c>
      <c r="RC19" s="105"/>
      <c r="RD19" s="105">
        <v>157</v>
      </c>
      <c r="RE19" s="105"/>
      <c r="RF19" s="105">
        <f>SUM(RF3:RF16)</f>
        <v>0</v>
      </c>
      <c r="RG19" s="105"/>
      <c r="RH19" s="105">
        <v>49</v>
      </c>
      <c r="RI19" s="105"/>
      <c r="RJ19" s="105">
        <v>1865</v>
      </c>
      <c r="RK19" s="105"/>
      <c r="RL19" s="105">
        <v>229</v>
      </c>
      <c r="RM19" s="105"/>
      <c r="RN19" s="105">
        <f>SUM(RN3:RN16)</f>
        <v>0</v>
      </c>
      <c r="RO19" s="105"/>
      <c r="RP19" s="106">
        <f>SUM(RP3:RP16)</f>
        <v>2363.6016</v>
      </c>
      <c r="RQ19" s="105"/>
      <c r="RR19" s="105">
        <v>0</v>
      </c>
      <c r="RS19" s="105"/>
      <c r="RT19" s="105">
        <v>4</v>
      </c>
      <c r="RU19" s="105"/>
      <c r="RV19" s="105">
        <v>29</v>
      </c>
      <c r="RW19" s="105"/>
      <c r="RX19" s="105">
        <v>3</v>
      </c>
      <c r="RY19" s="105"/>
      <c r="RZ19" s="105">
        <v>122</v>
      </c>
      <c r="SA19" s="105"/>
      <c r="SB19" s="105">
        <f>SUM(SB3:SB16)</f>
        <v>0</v>
      </c>
      <c r="SC19" s="105"/>
      <c r="SD19" s="105">
        <v>30</v>
      </c>
      <c r="SE19" s="105"/>
      <c r="SF19" s="105">
        <v>1852</v>
      </c>
      <c r="SG19" s="105"/>
      <c r="SH19" s="105">
        <v>63</v>
      </c>
      <c r="SI19" s="105"/>
      <c r="SJ19" s="105">
        <f>SUM(SJ3:SJ16)</f>
        <v>0</v>
      </c>
      <c r="SK19" s="105"/>
      <c r="SL19" s="106">
        <f>SUM(SL3:SL16)</f>
        <v>2103.8421000000003</v>
      </c>
      <c r="SM19" s="105"/>
      <c r="SN19" s="105">
        <v>0</v>
      </c>
      <c r="SO19" s="105"/>
      <c r="SP19" s="105">
        <v>0</v>
      </c>
      <c r="SQ19" s="105"/>
      <c r="SR19" s="105">
        <v>3</v>
      </c>
      <c r="SS19" s="105"/>
      <c r="ST19" s="105">
        <v>0</v>
      </c>
      <c r="SU19" s="105"/>
      <c r="SV19" s="105">
        <v>45</v>
      </c>
      <c r="SW19" s="105"/>
      <c r="SX19" s="105">
        <v>0</v>
      </c>
      <c r="SY19" s="105"/>
      <c r="SZ19" s="105">
        <v>0</v>
      </c>
      <c r="TA19" s="105"/>
      <c r="TB19" s="105">
        <v>846</v>
      </c>
      <c r="TC19" s="105"/>
      <c r="TD19" s="105">
        <v>0</v>
      </c>
      <c r="TE19" s="105"/>
      <c r="TF19" s="105">
        <v>0</v>
      </c>
      <c r="TG19" s="105"/>
      <c r="TH19" s="106">
        <f>SUM(TH3:TH16)</f>
        <v>894.08010000000013</v>
      </c>
      <c r="TI19" s="105"/>
      <c r="TJ19" s="105">
        <v>0</v>
      </c>
      <c r="TK19" s="105"/>
      <c r="TL19" s="106">
        <f>SUM(TL3:TL18)</f>
        <v>7</v>
      </c>
      <c r="TM19" s="105"/>
      <c r="TN19" s="106">
        <f>SUM(TN3:TN18)</f>
        <v>22</v>
      </c>
      <c r="TO19" s="105"/>
      <c r="TP19" s="105">
        <v>0</v>
      </c>
      <c r="TQ19" s="105"/>
      <c r="TR19" s="106">
        <f>SUM(TR3:TR18)</f>
        <v>6</v>
      </c>
      <c r="TS19" s="105"/>
      <c r="TT19" s="105">
        <v>0</v>
      </c>
      <c r="TU19" s="105"/>
      <c r="TV19" s="105">
        <v>0</v>
      </c>
      <c r="TW19" s="105"/>
      <c r="TX19" s="106">
        <f>SUM(TX3:TX18)</f>
        <v>459</v>
      </c>
      <c r="TY19" s="105"/>
      <c r="TZ19" s="106">
        <f>SUM(TZ3:TZ18)</f>
        <v>4</v>
      </c>
      <c r="UA19" s="105"/>
      <c r="UB19" s="105">
        <v>0</v>
      </c>
      <c r="UC19" s="105"/>
      <c r="UD19" s="106">
        <f>SUM(UD3:UD18)</f>
        <v>498</v>
      </c>
      <c r="UE19" s="105"/>
      <c r="UF19" s="105">
        <v>0</v>
      </c>
      <c r="UG19" s="105"/>
      <c r="UH19" s="106">
        <f>SUM(UH3:UH18)</f>
        <v>7</v>
      </c>
      <c r="UI19" s="105"/>
      <c r="UJ19" s="106">
        <f>SUM(UJ3:UJ18)</f>
        <v>24</v>
      </c>
      <c r="UK19" s="105"/>
      <c r="UL19" s="105">
        <v>0</v>
      </c>
      <c r="UM19" s="105"/>
      <c r="UN19" s="106">
        <f>SUM(UN3:UN18)</f>
        <v>7</v>
      </c>
      <c r="UO19" s="105"/>
      <c r="UP19" s="105">
        <v>0</v>
      </c>
      <c r="UQ19" s="105"/>
      <c r="UR19" s="105">
        <v>0</v>
      </c>
      <c r="US19" s="105"/>
      <c r="UT19" s="106">
        <f>SUM(UT3:UT18)</f>
        <v>459</v>
      </c>
      <c r="UU19" s="105"/>
      <c r="UV19" s="105">
        <v>0</v>
      </c>
      <c r="UW19" s="105"/>
      <c r="UX19" s="105">
        <v>0</v>
      </c>
      <c r="UY19" s="105"/>
      <c r="UZ19" s="106">
        <f>SUM(UZ3:UZ18)</f>
        <v>497</v>
      </c>
      <c r="VA19" s="105"/>
      <c r="VB19" s="105">
        <v>0</v>
      </c>
      <c r="VC19" s="105"/>
      <c r="VD19" s="106">
        <f>SUM(VD3:VD18)</f>
        <v>0</v>
      </c>
      <c r="VE19" s="105"/>
      <c r="VF19" s="106">
        <f>SUM(VF3:VF18)</f>
        <v>137</v>
      </c>
      <c r="VG19" s="105"/>
      <c r="VH19" s="105">
        <v>0</v>
      </c>
      <c r="VI19" s="105"/>
      <c r="VJ19" s="106">
        <f>SUM(VJ3:VJ18)</f>
        <v>170</v>
      </c>
      <c r="VK19" s="105"/>
      <c r="VL19" s="105">
        <v>0</v>
      </c>
      <c r="VM19" s="105"/>
      <c r="VN19" s="106">
        <f>SUM(VN3:VN18)</f>
        <v>4</v>
      </c>
      <c r="VO19" s="105"/>
      <c r="VP19" s="106">
        <f>SUM(VP3:VP18)</f>
        <v>853</v>
      </c>
      <c r="VQ19" s="105"/>
      <c r="VR19" s="106">
        <f>SUM(VR3:VR18)</f>
        <v>58</v>
      </c>
      <c r="VS19" s="105"/>
      <c r="VT19" s="105">
        <v>0</v>
      </c>
      <c r="VU19" s="105"/>
      <c r="VV19" s="106">
        <f>SUM(VV3:VV18)</f>
        <v>1222</v>
      </c>
      <c r="VW19" s="105"/>
      <c r="VX19" s="105">
        <v>0</v>
      </c>
      <c r="VY19" s="105"/>
      <c r="VZ19" s="106">
        <f>SUM(VZ3:VZ18)</f>
        <v>0</v>
      </c>
      <c r="WA19" s="105"/>
      <c r="WB19" s="106">
        <f>SUM(WB3:WB18)</f>
        <v>8</v>
      </c>
      <c r="WC19" s="105"/>
      <c r="WD19" s="105">
        <v>0</v>
      </c>
      <c r="WE19" s="105"/>
      <c r="WF19" s="106">
        <f>SUM(WF3:WF18)</f>
        <v>170</v>
      </c>
      <c r="WG19" s="105"/>
      <c r="WH19" s="105">
        <v>0</v>
      </c>
      <c r="WI19" s="105"/>
      <c r="WJ19" s="106">
        <f>SUM(WJ3:WJ18)</f>
        <v>4</v>
      </c>
      <c r="WK19" s="105"/>
      <c r="WL19" s="106">
        <f>SUM(WL3:WL18)</f>
        <v>90</v>
      </c>
      <c r="WM19" s="105"/>
      <c r="WN19" s="106">
        <f>SUM(WN3:WN18)</f>
        <v>58</v>
      </c>
      <c r="WO19" s="105"/>
      <c r="WP19" s="105">
        <v>0</v>
      </c>
      <c r="WQ19" s="105"/>
      <c r="WR19" s="106">
        <f>SUM(WR3:WR18)</f>
        <v>330</v>
      </c>
      <c r="WS19" s="105"/>
      <c r="WT19" s="105">
        <v>0</v>
      </c>
      <c r="WU19" s="105"/>
      <c r="WV19" s="106">
        <f>SUM(WV3:WV18)</f>
        <v>0</v>
      </c>
      <c r="WW19" s="105"/>
      <c r="WX19" s="106">
        <f>SUM(WX3:WX18)</f>
        <v>39</v>
      </c>
      <c r="WY19" s="105"/>
      <c r="WZ19" s="105">
        <v>0</v>
      </c>
      <c r="XA19" s="105"/>
      <c r="XB19" s="106">
        <f>SUM(XB3:XB18)</f>
        <v>10</v>
      </c>
      <c r="XC19" s="105"/>
      <c r="XD19" s="105">
        <v>0</v>
      </c>
      <c r="XE19" s="105"/>
      <c r="XF19" s="106">
        <f>SUM(XF3:XF18)</f>
        <v>4</v>
      </c>
      <c r="XG19" s="105"/>
      <c r="XH19" s="106">
        <f>SUM(XH3:XH18)</f>
        <v>110</v>
      </c>
      <c r="XI19" s="105"/>
      <c r="XJ19" s="106">
        <f>SUM(XJ3:XJ18)</f>
        <v>58</v>
      </c>
      <c r="XK19" s="105"/>
      <c r="XL19" s="105">
        <v>0</v>
      </c>
      <c r="XM19" s="105"/>
      <c r="XN19" s="106">
        <f>SUM(XN3:XN18)</f>
        <v>221</v>
      </c>
      <c r="XO19" s="105"/>
      <c r="XP19" s="105">
        <v>0</v>
      </c>
      <c r="XQ19" s="105"/>
      <c r="XR19" s="106">
        <f>SUM(XR3:XR18)</f>
        <v>0</v>
      </c>
      <c r="XS19" s="105"/>
      <c r="XT19" s="106">
        <f>SUM(XT3:XT18)</f>
        <v>39</v>
      </c>
      <c r="XU19" s="105"/>
      <c r="XV19" s="105">
        <v>0</v>
      </c>
      <c r="XW19" s="105"/>
      <c r="XX19" s="106">
        <f>SUM(XX3:XX18)</f>
        <v>10</v>
      </c>
      <c r="XY19" s="105"/>
      <c r="XZ19" s="105">
        <v>0</v>
      </c>
      <c r="YA19" s="105"/>
      <c r="YB19" s="106">
        <f>SUM(YB3:YB18)</f>
        <v>4</v>
      </c>
      <c r="YC19" s="105"/>
      <c r="YD19" s="106">
        <f>SUM(YD3:YD18)</f>
        <v>579</v>
      </c>
      <c r="YE19" s="105"/>
      <c r="YF19" s="106">
        <f>SUM(YF3:YF18)</f>
        <v>140</v>
      </c>
      <c r="YG19" s="105"/>
      <c r="YH19" s="105">
        <v>0</v>
      </c>
      <c r="YI19" s="105"/>
      <c r="YJ19" s="106">
        <f>SUM(YJ3:YJ18)</f>
        <v>772</v>
      </c>
      <c r="YK19" s="105"/>
      <c r="YL19" s="105">
        <v>0</v>
      </c>
      <c r="YM19" s="105"/>
      <c r="YN19" s="106">
        <f>SUM(YN3:YN18)</f>
        <v>0</v>
      </c>
      <c r="YO19" s="105"/>
      <c r="YP19" s="106">
        <f>SUM(YP3:YP18)</f>
        <v>39</v>
      </c>
      <c r="YQ19" s="105"/>
      <c r="YR19" s="105">
        <v>0</v>
      </c>
      <c r="YS19" s="105"/>
      <c r="YT19" s="106">
        <f>SUM(YT3:YT18)</f>
        <v>23</v>
      </c>
      <c r="YU19" s="105"/>
      <c r="YV19" s="105">
        <v>0</v>
      </c>
      <c r="YW19" s="105"/>
      <c r="YX19" s="106">
        <f>SUM(YX3:YX18)</f>
        <v>4</v>
      </c>
      <c r="YY19" s="105"/>
      <c r="YZ19" s="106">
        <f>SUM(YZ3:YZ18)</f>
        <v>1098</v>
      </c>
      <c r="ZA19" s="105"/>
      <c r="ZB19" s="106">
        <f>SUM(ZB3:ZB18)</f>
        <v>215</v>
      </c>
      <c r="ZC19" s="105"/>
      <c r="ZD19" s="105">
        <v>0</v>
      </c>
      <c r="ZE19" s="105"/>
      <c r="ZF19" s="106">
        <f>SUM(ZF3:ZF18)</f>
        <v>1379</v>
      </c>
      <c r="ZG19" s="105"/>
      <c r="ZH19" s="105">
        <v>0</v>
      </c>
      <c r="ZI19" s="105"/>
      <c r="ZJ19" s="106">
        <f>SUM(ZJ3:ZJ18)</f>
        <v>19</v>
      </c>
      <c r="ZK19" s="105"/>
      <c r="ZL19" s="106">
        <f>SUM(ZL3:ZL18)</f>
        <v>8</v>
      </c>
      <c r="ZM19" s="105"/>
      <c r="ZN19" s="106">
        <f>SUM(ZN3:ZN18)</f>
        <v>2</v>
      </c>
      <c r="ZO19" s="105"/>
      <c r="ZP19" s="106">
        <f>SUM(ZP3:ZP18)</f>
        <v>22</v>
      </c>
      <c r="ZQ19" s="105"/>
      <c r="ZR19" s="105">
        <v>0</v>
      </c>
      <c r="ZS19" s="105"/>
      <c r="ZT19" s="106">
        <f>SUM(ZT3:ZT18)</f>
        <v>4</v>
      </c>
      <c r="ZU19" s="105"/>
      <c r="ZV19" s="106">
        <f>SUM(ZV3:ZV18)</f>
        <v>424</v>
      </c>
      <c r="ZW19" s="105"/>
      <c r="ZX19" s="106">
        <f>SUM(ZX3:ZX18)</f>
        <v>225</v>
      </c>
      <c r="ZY19" s="105"/>
      <c r="ZZ19" s="105">
        <v>0</v>
      </c>
      <c r="AAA19" s="105"/>
      <c r="AAB19" s="106">
        <f>SUM(AAB3:AAB18)</f>
        <v>704</v>
      </c>
      <c r="AAC19" s="105"/>
      <c r="AAD19" s="105">
        <v>0</v>
      </c>
      <c r="AAE19" s="105"/>
      <c r="AAF19" s="106">
        <f>SUM(AAF3:AAF18)</f>
        <v>0</v>
      </c>
      <c r="AAG19" s="105"/>
      <c r="AAH19" s="106">
        <f>SUM(AAH3:AAH18)</f>
        <v>0</v>
      </c>
      <c r="AAI19" s="105"/>
      <c r="AAJ19" s="106">
        <f>SUM(AAJ3:AAJ18)</f>
        <v>0</v>
      </c>
      <c r="AAK19" s="105"/>
      <c r="AAL19" s="106">
        <f>SUM(AAL3:AAL18)</f>
        <v>3</v>
      </c>
      <c r="AAM19" s="105"/>
      <c r="AAN19" s="105">
        <v>0</v>
      </c>
      <c r="AAO19" s="105"/>
      <c r="AAP19" s="106">
        <f>SUM(AAP3:AAP18)</f>
        <v>6</v>
      </c>
      <c r="AAQ19" s="105"/>
      <c r="AAR19" s="106">
        <f>SUM(AAR3:AAR18)</f>
        <v>146</v>
      </c>
      <c r="AAS19" s="105"/>
      <c r="AAT19" s="106">
        <f>SUM(AAT3:AAT18)</f>
        <v>17</v>
      </c>
      <c r="AAU19" s="105"/>
      <c r="AAV19" s="105">
        <v>0</v>
      </c>
      <c r="AAW19" s="105"/>
      <c r="AAX19" s="106">
        <f>SUM(AAX3:AAX18)</f>
        <v>172</v>
      </c>
      <c r="AAY19" s="105"/>
      <c r="AAZ19" s="105">
        <v>0</v>
      </c>
      <c r="ABA19" s="105"/>
      <c r="ABB19" s="106">
        <f>SUM(ABB3:ABB18)</f>
        <v>0</v>
      </c>
      <c r="ABC19" s="105"/>
      <c r="ABD19" s="106">
        <f>SUM(ABD3:ABD18)</f>
        <v>0</v>
      </c>
      <c r="ABE19" s="105"/>
      <c r="ABF19" s="106">
        <f>SUM(ABF3:ABF18)</f>
        <v>0</v>
      </c>
      <c r="ABG19" s="105"/>
      <c r="ABH19" s="106">
        <f>SUM(ABH3:ABH18)</f>
        <v>19</v>
      </c>
      <c r="ABI19" s="105"/>
      <c r="ABJ19" s="105">
        <v>0</v>
      </c>
      <c r="ABK19" s="105"/>
      <c r="ABL19" s="106">
        <f>SUM(ABL3:ABL18)</f>
        <v>1</v>
      </c>
      <c r="ABM19" s="105"/>
      <c r="ABN19" s="106">
        <f>SUM(ABN3:ABN18)</f>
        <v>131</v>
      </c>
      <c r="ABO19" s="105"/>
      <c r="ABP19" s="106">
        <f>SUM(ABP3:ABP18)</f>
        <v>0</v>
      </c>
      <c r="ABQ19" s="105"/>
      <c r="ABR19" s="105">
        <v>0</v>
      </c>
      <c r="ABS19" s="105"/>
      <c r="ABT19" s="106">
        <f>SUM(ABT3:ABT18)</f>
        <v>151</v>
      </c>
      <c r="ABU19" s="105"/>
      <c r="ABV19" s="105">
        <v>0</v>
      </c>
      <c r="ABW19" s="105"/>
      <c r="ABX19" s="106">
        <f>SUM(ABX3:ABX18)</f>
        <v>0</v>
      </c>
      <c r="ABY19" s="105"/>
      <c r="ABZ19" s="106">
        <f>SUM(ABZ3:ABZ18)</f>
        <v>0</v>
      </c>
      <c r="ACA19" s="105"/>
      <c r="ACB19" s="106">
        <f>SUM(ACB3:ACB18)</f>
        <v>6</v>
      </c>
      <c r="ACC19" s="105"/>
      <c r="ACD19" s="106">
        <f>SUM(ACD3:ACD18)</f>
        <v>19</v>
      </c>
      <c r="ACE19" s="105"/>
      <c r="ACF19" s="105">
        <v>0</v>
      </c>
      <c r="ACG19" s="105"/>
      <c r="ACH19" s="106">
        <f>SUM(ACH3:ACH18)</f>
        <v>1</v>
      </c>
      <c r="ACI19" s="105"/>
      <c r="ACJ19" s="106">
        <f>SUM(ACJ3:ACJ18)</f>
        <v>146</v>
      </c>
      <c r="ACK19" s="105"/>
      <c r="ACL19" s="106">
        <f>SUM(ACL3:ACL18)</f>
        <v>17</v>
      </c>
      <c r="ACM19" s="105"/>
      <c r="ACN19" s="105">
        <v>0</v>
      </c>
      <c r="ACO19" s="105"/>
      <c r="ACP19" s="106">
        <f>SUM(ACP3:ACP18)</f>
        <v>189</v>
      </c>
      <c r="ACQ19" s="105"/>
      <c r="ACR19" s="105">
        <v>0</v>
      </c>
      <c r="ACS19" s="105"/>
      <c r="ACT19" s="106">
        <f>SUM(ACT3:ACT18)</f>
        <v>0</v>
      </c>
      <c r="ACU19" s="105"/>
      <c r="ACV19" s="106">
        <f>SUM(ACV3:ACV18)</f>
        <v>0</v>
      </c>
      <c r="ACW19" s="105"/>
      <c r="ACX19" s="106">
        <f>SUM(ACX3:ACX18)</f>
        <v>6</v>
      </c>
      <c r="ACY19" s="105"/>
      <c r="ACZ19" s="106">
        <f>SUM(ACZ3:ACZ18)</f>
        <v>1</v>
      </c>
      <c r="ADA19" s="105"/>
      <c r="ADB19" s="105">
        <v>0</v>
      </c>
      <c r="ADC19" s="105"/>
      <c r="ADD19" s="106">
        <f>SUM(ADD3:ADD18)</f>
        <v>0</v>
      </c>
      <c r="ADE19" s="105"/>
      <c r="ADF19" s="106">
        <f>SUM(ADF3:ADF18)</f>
        <v>201</v>
      </c>
      <c r="ADG19" s="105"/>
      <c r="ADH19" s="106">
        <f>SUM(ADH3:ADH18)</f>
        <v>0</v>
      </c>
      <c r="ADI19" s="105"/>
      <c r="ADJ19" s="105">
        <v>0</v>
      </c>
      <c r="ADK19" s="105"/>
      <c r="ADL19" s="106">
        <f>SUM(ADL3:ADL18)</f>
        <v>208</v>
      </c>
      <c r="ADM19" s="105"/>
      <c r="ADN19" s="105">
        <v>0</v>
      </c>
      <c r="ADO19" s="105"/>
      <c r="ADP19" s="106">
        <f>SUM(ADP3:ADP18)</f>
        <v>0</v>
      </c>
      <c r="ADQ19" s="105"/>
      <c r="ADR19" s="106">
        <f>SUM(ADR3:ADR18)</f>
        <v>0</v>
      </c>
      <c r="ADS19" s="105"/>
      <c r="ADT19" s="106">
        <f>SUM(ADT3:ADT18)</f>
        <v>6</v>
      </c>
      <c r="ADU19" s="105"/>
      <c r="ADV19" s="106">
        <f>SUM(ADV3:ADV18)</f>
        <v>1</v>
      </c>
      <c r="ADW19" s="105"/>
      <c r="ADX19" s="105">
        <v>0</v>
      </c>
      <c r="ADY19" s="105"/>
      <c r="ADZ19" s="106">
        <f>SUM(ADZ3:ADZ18)</f>
        <v>0</v>
      </c>
      <c r="AEA19" s="105"/>
      <c r="AEB19" s="106">
        <f>SUM(AEB3:AEB18)</f>
        <v>201</v>
      </c>
      <c r="AEC19" s="105"/>
      <c r="AED19" s="106">
        <f>SUM(AED3:AED18)</f>
        <v>37</v>
      </c>
      <c r="AEE19" s="105"/>
      <c r="AEF19" s="105">
        <v>0</v>
      </c>
      <c r="AEG19" s="105"/>
      <c r="AEH19" s="106">
        <f>SUM(AEH3:AEH18)</f>
        <v>245</v>
      </c>
      <c r="AEI19" s="105"/>
      <c r="AEJ19" s="105">
        <v>0</v>
      </c>
      <c r="AEK19" s="105"/>
      <c r="AEL19" s="106">
        <f>SUM(AEL3:AEL18)</f>
        <v>1</v>
      </c>
      <c r="AEM19" s="105"/>
      <c r="AEN19" s="106">
        <f>SUM(AEN3:AEN18)</f>
        <v>0</v>
      </c>
      <c r="AEO19" s="105"/>
      <c r="AEP19" s="106">
        <f>SUM(AEP3:AEP18)</f>
        <v>0</v>
      </c>
      <c r="AEQ19" s="105"/>
      <c r="AER19" s="106">
        <f>SUM(AER3:AER18)</f>
        <v>0</v>
      </c>
      <c r="AES19" s="105"/>
      <c r="AET19" s="105">
        <v>0</v>
      </c>
      <c r="AEU19" s="105"/>
      <c r="AEV19" s="106">
        <f>SUM(AEV3:AEV18)</f>
        <v>6</v>
      </c>
      <c r="AEW19" s="105"/>
      <c r="AEX19" s="106">
        <f>SUM(AEX3:AEX18)</f>
        <v>146</v>
      </c>
      <c r="AEY19" s="105"/>
      <c r="AEZ19" s="106">
        <f>SUM(AEZ3:AEZ18)</f>
        <v>27</v>
      </c>
      <c r="AFA19" s="105"/>
      <c r="AFB19" s="105">
        <v>0</v>
      </c>
      <c r="AFC19" s="105"/>
      <c r="AFD19" s="106">
        <f>SUM(AFD3:AFD18)</f>
        <v>180</v>
      </c>
      <c r="AFE19" s="105"/>
      <c r="AFF19" s="105">
        <v>0</v>
      </c>
      <c r="AFG19" s="105"/>
      <c r="AFH19" s="106">
        <f>SUM(AFH3:AFH18)</f>
        <v>0</v>
      </c>
      <c r="AFI19" s="105"/>
      <c r="AFJ19" s="106">
        <f>SUM(AFJ3:AFJ18)</f>
        <v>0</v>
      </c>
      <c r="AFK19" s="105"/>
      <c r="AFL19" s="106">
        <f>SUM(AFL3:AFL18)</f>
        <v>0</v>
      </c>
      <c r="AFM19" s="105"/>
      <c r="AFN19" s="106">
        <f>SUM(AFN3:AFN18)</f>
        <v>0</v>
      </c>
      <c r="AFO19" s="105"/>
      <c r="AFP19" s="105">
        <v>0</v>
      </c>
      <c r="AFQ19" s="105"/>
      <c r="AFR19" s="106">
        <f>SUM(AFR3:AFR18)</f>
        <v>0</v>
      </c>
      <c r="AFS19" s="105"/>
      <c r="AFT19" s="106">
        <f>SUM(AFT3:AFT18)</f>
        <v>43</v>
      </c>
      <c r="AFU19" s="105"/>
      <c r="AFV19" s="106">
        <f>SUM(AFV3:AFV18)</f>
        <v>0</v>
      </c>
      <c r="AFW19" s="105"/>
      <c r="AFX19" s="105">
        <v>0</v>
      </c>
      <c r="AFY19" s="105"/>
      <c r="AFZ19" s="106">
        <f>SUM(AFZ3:AFZ18)</f>
        <v>43</v>
      </c>
      <c r="AGA19" s="105"/>
    </row>
    <row r="20" spans="1:859">
      <c r="TL20" s="106"/>
    </row>
    <row r="28" spans="1:859">
      <c r="QV28" t="s">
        <v>211</v>
      </c>
      <c r="QW28" t="s">
        <v>18</v>
      </c>
      <c r="QX28" t="s">
        <v>19</v>
      </c>
      <c r="QY28" t="s">
        <v>20</v>
      </c>
      <c r="QZ28" t="s">
        <v>21</v>
      </c>
      <c r="RA28" t="s">
        <v>22</v>
      </c>
      <c r="RB28" t="s">
        <v>23</v>
      </c>
      <c r="RC28" t="s">
        <v>24</v>
      </c>
      <c r="RD28" t="s">
        <v>25</v>
      </c>
      <c r="RE28" t="s">
        <v>26</v>
      </c>
      <c r="RF28" t="s">
        <v>27</v>
      </c>
      <c r="RG28" t="s">
        <v>212</v>
      </c>
    </row>
    <row r="29" spans="1:859">
      <c r="QV29" t="s">
        <v>195</v>
      </c>
      <c r="QW29" s="105">
        <v>0.18920000000000001</v>
      </c>
      <c r="QX29" s="105">
        <v>0.14285714285714285</v>
      </c>
      <c r="QY29" s="130">
        <v>0</v>
      </c>
      <c r="QZ29" s="130">
        <v>0</v>
      </c>
      <c r="RA29" s="139">
        <v>0</v>
      </c>
      <c r="RB29" s="105">
        <v>0</v>
      </c>
      <c r="RC29" s="107">
        <v>0</v>
      </c>
      <c r="RD29" s="130">
        <v>0</v>
      </c>
      <c r="RE29" s="130">
        <v>0</v>
      </c>
      <c r="RF29" s="105">
        <v>0.54838709677419351</v>
      </c>
      <c r="RG29" s="105" t="s">
        <v>213</v>
      </c>
    </row>
    <row r="30" spans="1:859">
      <c r="QV30" t="s">
        <v>196</v>
      </c>
      <c r="QW30" s="105">
        <v>0</v>
      </c>
      <c r="QX30" s="105">
        <v>0</v>
      </c>
      <c r="QY30" s="130">
        <v>0</v>
      </c>
      <c r="QZ30" s="130">
        <v>0</v>
      </c>
      <c r="RA30" s="139">
        <v>0</v>
      </c>
      <c r="RB30" s="105">
        <v>0</v>
      </c>
      <c r="RC30" s="107">
        <v>0</v>
      </c>
      <c r="RD30" s="130">
        <v>0</v>
      </c>
      <c r="RE30" s="130">
        <v>0</v>
      </c>
      <c r="RF30" s="105">
        <v>9.6774193548387094E-2</v>
      </c>
      <c r="RG30" s="105" t="s">
        <v>214</v>
      </c>
    </row>
    <row r="31" spans="1:859">
      <c r="QV31" t="s">
        <v>197</v>
      </c>
      <c r="QW31" s="105">
        <v>0</v>
      </c>
      <c r="QX31" s="105">
        <v>0</v>
      </c>
      <c r="QY31" s="130">
        <v>0</v>
      </c>
      <c r="QZ31" s="130">
        <v>0</v>
      </c>
      <c r="RA31" s="139">
        <v>0</v>
      </c>
      <c r="RB31" s="105">
        <v>0</v>
      </c>
      <c r="RC31" s="107">
        <v>0</v>
      </c>
      <c r="RD31" s="130">
        <v>0</v>
      </c>
      <c r="RE31" s="130">
        <v>0</v>
      </c>
      <c r="RF31" s="105">
        <v>0</v>
      </c>
      <c r="RG31" s="105" t="s">
        <v>215</v>
      </c>
    </row>
    <row r="32" spans="1:859">
      <c r="QV32" t="s">
        <v>198</v>
      </c>
      <c r="QW32" s="105">
        <v>0</v>
      </c>
      <c r="QX32" s="105">
        <v>0</v>
      </c>
      <c r="QY32" s="130">
        <v>0</v>
      </c>
      <c r="QZ32" s="130">
        <v>0</v>
      </c>
      <c r="RA32" s="139">
        <v>0</v>
      </c>
      <c r="RB32" s="105">
        <v>0</v>
      </c>
      <c r="RC32" s="107">
        <v>0</v>
      </c>
      <c r="RD32" s="130">
        <v>0</v>
      </c>
      <c r="RE32" s="130">
        <v>0</v>
      </c>
      <c r="RF32" s="105">
        <v>0</v>
      </c>
      <c r="RG32" s="105" t="s">
        <v>216</v>
      </c>
    </row>
    <row r="33" spans="464:475">
      <c r="QV33" t="s">
        <v>199</v>
      </c>
      <c r="QW33" s="105">
        <v>0.45950000000000002</v>
      </c>
      <c r="QX33" s="105">
        <v>0.42857142857142855</v>
      </c>
      <c r="QY33" s="130">
        <v>0</v>
      </c>
      <c r="QZ33" s="130">
        <v>0</v>
      </c>
      <c r="RA33" s="139">
        <v>0</v>
      </c>
      <c r="RB33" s="105">
        <v>0.5</v>
      </c>
      <c r="RC33" s="107">
        <v>0</v>
      </c>
      <c r="RD33" s="130">
        <v>0</v>
      </c>
      <c r="RE33" s="130">
        <v>0</v>
      </c>
      <c r="RF33" s="105">
        <v>0</v>
      </c>
      <c r="RG33" s="105" t="s">
        <v>217</v>
      </c>
    </row>
    <row r="34" spans="464:475">
      <c r="QV34" t="s">
        <v>200</v>
      </c>
      <c r="QW34" s="105">
        <v>8.1100000000000005E-2</v>
      </c>
      <c r="QX34" s="105">
        <v>0</v>
      </c>
      <c r="QY34" s="130">
        <v>0</v>
      </c>
      <c r="QZ34" s="130">
        <v>0</v>
      </c>
      <c r="RA34" s="139">
        <v>0</v>
      </c>
      <c r="RB34" s="105">
        <v>0</v>
      </c>
      <c r="RC34" s="107">
        <v>0</v>
      </c>
      <c r="RD34" s="130">
        <v>0</v>
      </c>
      <c r="RE34" s="130">
        <v>0</v>
      </c>
      <c r="RF34" s="105">
        <v>0</v>
      </c>
      <c r="RG34" s="105" t="s">
        <v>218</v>
      </c>
    </row>
    <row r="35" spans="464:475">
      <c r="QV35" t="s">
        <v>201</v>
      </c>
      <c r="QW35" s="105">
        <v>8.1100000000000005E-2</v>
      </c>
      <c r="QX35" s="105">
        <v>0.14285714285714285</v>
      </c>
      <c r="QY35" s="130">
        <v>0</v>
      </c>
      <c r="QZ35" s="130">
        <v>0</v>
      </c>
      <c r="RA35" s="139">
        <v>0</v>
      </c>
      <c r="RB35" s="105">
        <v>0</v>
      </c>
      <c r="RC35" s="107">
        <v>0</v>
      </c>
      <c r="RD35" s="130">
        <v>0</v>
      </c>
      <c r="RE35" s="130">
        <v>0</v>
      </c>
      <c r="RF35" s="105">
        <v>0.24193548387096775</v>
      </c>
      <c r="RG35" s="105" t="s">
        <v>219</v>
      </c>
    </row>
    <row r="36" spans="464:475">
      <c r="QV36" t="s">
        <v>202</v>
      </c>
      <c r="QW36" s="105">
        <v>0</v>
      </c>
      <c r="QX36" s="105">
        <v>0</v>
      </c>
      <c r="QY36" s="130">
        <v>0</v>
      </c>
      <c r="QZ36" s="130">
        <v>0</v>
      </c>
      <c r="RA36" s="139">
        <v>0</v>
      </c>
      <c r="RB36" s="105">
        <v>0</v>
      </c>
      <c r="RC36" s="107">
        <v>0</v>
      </c>
      <c r="RD36" s="130">
        <v>0</v>
      </c>
      <c r="RE36" s="130">
        <v>0</v>
      </c>
      <c r="RF36" s="105">
        <v>4.8387096774193547E-2</v>
      </c>
      <c r="RG36" s="105" t="s">
        <v>220</v>
      </c>
    </row>
    <row r="37" spans="464:475">
      <c r="QV37" t="s">
        <v>203</v>
      </c>
      <c r="QW37" s="105">
        <v>0.18920000000000001</v>
      </c>
      <c r="QX37" s="105">
        <v>0</v>
      </c>
      <c r="QY37" s="130">
        <v>0</v>
      </c>
      <c r="QZ37" s="130">
        <v>0</v>
      </c>
      <c r="RA37" s="139">
        <v>0</v>
      </c>
      <c r="RB37" s="105">
        <v>0.5</v>
      </c>
      <c r="RC37" s="107">
        <v>0</v>
      </c>
      <c r="RD37" s="130">
        <v>0</v>
      </c>
      <c r="RE37" s="130">
        <v>0</v>
      </c>
      <c r="RF37" s="105">
        <v>6.4516129032258063E-2</v>
      </c>
      <c r="RG37" s="105" t="s">
        <v>221</v>
      </c>
    </row>
    <row r="38" spans="464:475">
      <c r="QV38" t="s">
        <v>204</v>
      </c>
      <c r="QW38" s="105">
        <v>0</v>
      </c>
      <c r="QX38" s="105">
        <v>0</v>
      </c>
      <c r="QY38" s="130">
        <v>0</v>
      </c>
      <c r="QZ38" s="130">
        <v>0</v>
      </c>
      <c r="RA38" s="139">
        <v>0</v>
      </c>
      <c r="RB38" s="105">
        <v>0</v>
      </c>
      <c r="RC38" s="107">
        <v>0</v>
      </c>
      <c r="RD38" s="130">
        <v>0.2558139534883721</v>
      </c>
      <c r="RE38" s="130">
        <v>0.37037037037037035</v>
      </c>
      <c r="RF38" s="105">
        <v>0</v>
      </c>
      <c r="RG38" s="105" t="s">
        <v>222</v>
      </c>
    </row>
    <row r="39" spans="464:475">
      <c r="QV39" t="s">
        <v>205</v>
      </c>
      <c r="QW39" s="105">
        <v>0</v>
      </c>
      <c r="QX39" s="105">
        <v>0</v>
      </c>
      <c r="QY39" s="130">
        <v>0</v>
      </c>
      <c r="QZ39" s="130">
        <v>0</v>
      </c>
      <c r="RA39" s="139">
        <v>0</v>
      </c>
      <c r="RB39" s="105">
        <v>0</v>
      </c>
      <c r="RC39" s="107">
        <v>0</v>
      </c>
      <c r="RD39" s="130">
        <v>0</v>
      </c>
      <c r="RE39" s="130">
        <v>0</v>
      </c>
      <c r="RF39" s="105">
        <v>0</v>
      </c>
      <c r="RG39" s="105" t="s">
        <v>223</v>
      </c>
    </row>
    <row r="40" spans="464:475">
      <c r="QV40" t="s">
        <v>206</v>
      </c>
      <c r="QW40" s="105">
        <v>0</v>
      </c>
      <c r="QX40" s="105">
        <v>0</v>
      </c>
      <c r="QY40" s="130">
        <v>0</v>
      </c>
      <c r="QZ40" s="130">
        <v>0</v>
      </c>
      <c r="RA40" s="139">
        <v>0</v>
      </c>
      <c r="RB40" s="105">
        <v>0</v>
      </c>
      <c r="RC40" s="107">
        <v>0</v>
      </c>
      <c r="RD40" s="130">
        <v>0</v>
      </c>
      <c r="RE40" s="130">
        <v>0</v>
      </c>
      <c r="RF40" s="105">
        <v>0</v>
      </c>
      <c r="RG40" s="105" t="s">
        <v>224</v>
      </c>
    </row>
    <row r="41" spans="464:475">
      <c r="QV41" t="s">
        <v>207</v>
      </c>
      <c r="QW41" s="105">
        <v>0</v>
      </c>
      <c r="QX41" s="105">
        <v>0.14285714285714285</v>
      </c>
      <c r="QY41" s="130">
        <v>0</v>
      </c>
      <c r="QZ41" s="130">
        <v>0</v>
      </c>
      <c r="RA41" s="139">
        <v>0</v>
      </c>
      <c r="RB41" s="105"/>
      <c r="RC41" s="107">
        <v>0</v>
      </c>
      <c r="RD41" s="130">
        <v>0</v>
      </c>
      <c r="RE41" s="130">
        <v>0</v>
      </c>
      <c r="RF41" s="105"/>
      <c r="RG41" s="105" t="s">
        <v>225</v>
      </c>
    </row>
    <row r="42" spans="464:475">
      <c r="QV42" t="s">
        <v>208</v>
      </c>
      <c r="QW42" s="105">
        <v>0</v>
      </c>
      <c r="QX42" s="105">
        <v>0</v>
      </c>
      <c r="QY42" s="130">
        <v>0</v>
      </c>
      <c r="QZ42" s="130">
        <v>0</v>
      </c>
      <c r="RA42" s="139">
        <v>0</v>
      </c>
      <c r="RB42" s="105">
        <v>0</v>
      </c>
      <c r="RC42" s="107">
        <v>0</v>
      </c>
      <c r="RD42" s="130">
        <v>0</v>
      </c>
      <c r="RE42" s="130">
        <v>0</v>
      </c>
      <c r="RF42" s="105">
        <v>0</v>
      </c>
      <c r="RG42" s="105" t="s">
        <v>226</v>
      </c>
    </row>
    <row r="43" spans="464:475">
      <c r="QV43" t="s">
        <v>209</v>
      </c>
      <c r="QW43" s="105">
        <v>0</v>
      </c>
      <c r="QX43" s="105">
        <v>0</v>
      </c>
      <c r="QY43" s="137">
        <v>1</v>
      </c>
      <c r="QZ43" s="130">
        <v>1</v>
      </c>
      <c r="RA43" s="139">
        <v>1</v>
      </c>
      <c r="RB43" s="105">
        <v>0</v>
      </c>
      <c r="RC43" s="107">
        <v>1</v>
      </c>
      <c r="RD43" s="130">
        <v>0.7441860465116279</v>
      </c>
      <c r="RE43" s="130">
        <v>0.62962962962962965</v>
      </c>
      <c r="RF43" s="105">
        <v>0</v>
      </c>
      <c r="RG43" s="105" t="s">
        <v>227</v>
      </c>
    </row>
    <row r="44" spans="464:475">
      <c r="QV44" t="s">
        <v>210</v>
      </c>
      <c r="QW44" s="105">
        <v>0</v>
      </c>
      <c r="QX44" s="105">
        <v>0.14285714285714285</v>
      </c>
      <c r="QY44" s="130">
        <v>0</v>
      </c>
      <c r="QZ44" s="130">
        <v>0</v>
      </c>
      <c r="RA44" s="139">
        <v>0</v>
      </c>
      <c r="RB44" s="105">
        <v>0</v>
      </c>
      <c r="RC44" s="107">
        <v>0</v>
      </c>
      <c r="RD44" s="130">
        <v>0</v>
      </c>
      <c r="RE44" s="130">
        <v>0</v>
      </c>
      <c r="RF44" s="105">
        <v>0</v>
      </c>
      <c r="RG44" s="105" t="s">
        <v>228</v>
      </c>
    </row>
  </sheetData>
  <mergeCells count="468">
    <mergeCell ref="AAD1:AAY1"/>
    <mergeCell ref="AAD2:AAE2"/>
    <mergeCell ref="AAF2:AAG2"/>
    <mergeCell ref="AAH2:AAI2"/>
    <mergeCell ref="AAJ2:AAK2"/>
    <mergeCell ref="AAL2:AAM2"/>
    <mergeCell ref="AAN2:AAO2"/>
    <mergeCell ref="AAP2:AAQ2"/>
    <mergeCell ref="AAR2:AAS2"/>
    <mergeCell ref="AAT2:AAU2"/>
    <mergeCell ref="AAV2:AAW2"/>
    <mergeCell ref="AAX2:AAY2"/>
    <mergeCell ref="YL1:ZG1"/>
    <mergeCell ref="YL2:YM2"/>
    <mergeCell ref="YN2:YO2"/>
    <mergeCell ref="YP2:YQ2"/>
    <mergeCell ref="YR2:YS2"/>
    <mergeCell ref="YT2:YU2"/>
    <mergeCell ref="YV2:YW2"/>
    <mergeCell ref="YX2:YY2"/>
    <mergeCell ref="YZ2:ZA2"/>
    <mergeCell ref="ZB2:ZC2"/>
    <mergeCell ref="ZD2:ZE2"/>
    <mergeCell ref="ZF2:ZG2"/>
    <mergeCell ref="VX2:VY2"/>
    <mergeCell ref="VZ2:WA2"/>
    <mergeCell ref="WB2:WC2"/>
    <mergeCell ref="WD2:WE2"/>
    <mergeCell ref="WF2:WG2"/>
    <mergeCell ref="WH2:WI2"/>
    <mergeCell ref="WJ2:WK2"/>
    <mergeCell ref="WL2:WM2"/>
    <mergeCell ref="WN2:WO2"/>
    <mergeCell ref="WP2:WQ2"/>
    <mergeCell ref="WR2:WS2"/>
    <mergeCell ref="VX1:WS1"/>
    <mergeCell ref="TB2:TC2"/>
    <mergeCell ref="TD2:TE2"/>
    <mergeCell ref="TF2:TG2"/>
    <mergeCell ref="TH2:TI2"/>
    <mergeCell ref="SJ2:SK2"/>
    <mergeCell ref="SL2:SM2"/>
    <mergeCell ref="SN1:TI1"/>
    <mergeCell ref="SN2:SO2"/>
    <mergeCell ref="SP2:SQ2"/>
    <mergeCell ref="SR2:SS2"/>
    <mergeCell ref="ST2:SU2"/>
    <mergeCell ref="SV2:SW2"/>
    <mergeCell ref="UX2:UY2"/>
    <mergeCell ref="UZ2:VA2"/>
    <mergeCell ref="TJ1:UE1"/>
    <mergeCell ref="TJ2:TK2"/>
    <mergeCell ref="TL2:TM2"/>
    <mergeCell ref="TN2:TO2"/>
    <mergeCell ref="TP2:TQ2"/>
    <mergeCell ref="TR2:TS2"/>
    <mergeCell ref="TT2:TU2"/>
    <mergeCell ref="QV1:RQ1"/>
    <mergeCell ref="QV2:QW2"/>
    <mergeCell ref="QX2:QY2"/>
    <mergeCell ref="QZ2:RA2"/>
    <mergeCell ref="RB2:RC2"/>
    <mergeCell ref="RD2:RE2"/>
    <mergeCell ref="RF2:RG2"/>
    <mergeCell ref="RH2:RI2"/>
    <mergeCell ref="RJ2:RK2"/>
    <mergeCell ref="RL2:RM2"/>
    <mergeCell ref="RN2:RO2"/>
    <mergeCell ref="RP2:RQ2"/>
    <mergeCell ref="TV2:TW2"/>
    <mergeCell ref="UF1:VA1"/>
    <mergeCell ref="UF2:UG2"/>
    <mergeCell ref="UH2:UI2"/>
    <mergeCell ref="UJ2:UK2"/>
    <mergeCell ref="UL2:UM2"/>
    <mergeCell ref="UN2:UO2"/>
    <mergeCell ref="UP2:UQ2"/>
    <mergeCell ref="TX2:TY2"/>
    <mergeCell ref="TZ2:UA2"/>
    <mergeCell ref="UB2:UC2"/>
    <mergeCell ref="UR2:US2"/>
    <mergeCell ref="UT2:UU2"/>
    <mergeCell ref="UV2:UW2"/>
    <mergeCell ref="UD2:UE2"/>
    <mergeCell ref="P2:Q2"/>
    <mergeCell ref="R2:S2"/>
    <mergeCell ref="T2:U2"/>
    <mergeCell ref="V2:W2"/>
    <mergeCell ref="X2:Y2"/>
    <mergeCell ref="N2:O2"/>
    <mergeCell ref="JF1:KA1"/>
    <mergeCell ref="KB1:KW1"/>
    <mergeCell ref="ED1:EY1"/>
    <mergeCell ref="EZ1:FU1"/>
    <mergeCell ref="FV1:GQ1"/>
    <mergeCell ref="GR1:HM1"/>
    <mergeCell ref="HN1:II1"/>
    <mergeCell ref="IJ1:JE1"/>
    <mergeCell ref="B1:W1"/>
    <mergeCell ref="B2:C2"/>
    <mergeCell ref="D2:E2"/>
    <mergeCell ref="F2:G2"/>
    <mergeCell ref="H2:I2"/>
    <mergeCell ref="J2:K2"/>
    <mergeCell ref="L2:M2"/>
    <mergeCell ref="Z2:AA2"/>
    <mergeCell ref="CP2:CQ2"/>
    <mergeCell ref="CR2:CS2"/>
    <mergeCell ref="OH1:PC1"/>
    <mergeCell ref="PD1:PY1"/>
    <mergeCell ref="PZ1:QU1"/>
    <mergeCell ref="KX1:LS1"/>
    <mergeCell ref="LT1:MO1"/>
    <mergeCell ref="MP1:NK1"/>
    <mergeCell ref="NL1:OG1"/>
    <mergeCell ref="AN2:AO2"/>
    <mergeCell ref="AP2:AQ2"/>
    <mergeCell ref="X1:AS1"/>
    <mergeCell ref="AT1:BO1"/>
    <mergeCell ref="BP1:CK1"/>
    <mergeCell ref="CL1:DG1"/>
    <mergeCell ref="DH1:EC1"/>
    <mergeCell ref="AR2:AS2"/>
    <mergeCell ref="AT2:AU2"/>
    <mergeCell ref="AV2:AW2"/>
    <mergeCell ref="AX2:AY2"/>
    <mergeCell ref="AB2:AC2"/>
    <mergeCell ref="AD2:AE2"/>
    <mergeCell ref="AF2:AG2"/>
    <mergeCell ref="AH2:AI2"/>
    <mergeCell ref="AJ2:AK2"/>
    <mergeCell ref="AL2:AM2"/>
    <mergeCell ref="CT2:CU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EL2:EM2"/>
    <mergeCell ref="EN2:EO2"/>
    <mergeCell ref="EP2:EQ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GH2:GI2"/>
    <mergeCell ref="GJ2:GK2"/>
    <mergeCell ref="GL2:GM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ID2:IE2"/>
    <mergeCell ref="IF2:IG2"/>
    <mergeCell ref="IH2:II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JZ2:KA2"/>
    <mergeCell ref="KB2:KC2"/>
    <mergeCell ref="KD2:KE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LV2:LW2"/>
    <mergeCell ref="LX2:LY2"/>
    <mergeCell ref="LZ2:MA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  <mergeCell ref="LB2:LC2"/>
    <mergeCell ref="LD2:LE2"/>
    <mergeCell ref="LF2:LG2"/>
    <mergeCell ref="LH2:LI2"/>
    <mergeCell ref="LJ2:LK2"/>
    <mergeCell ref="LL2:LM2"/>
    <mergeCell ref="LN2:LO2"/>
    <mergeCell ref="LP2:LQ2"/>
    <mergeCell ref="LR2:LS2"/>
    <mergeCell ref="LT2:LU2"/>
    <mergeCell ref="NR2:NS2"/>
    <mergeCell ref="NT2:NU2"/>
    <mergeCell ref="NV2:NW2"/>
    <mergeCell ref="MB2:MC2"/>
    <mergeCell ref="MD2:ME2"/>
    <mergeCell ref="MF2:MG2"/>
    <mergeCell ref="MH2:MI2"/>
    <mergeCell ref="MJ2:MK2"/>
    <mergeCell ref="ML2:MM2"/>
    <mergeCell ref="MN2:MO2"/>
    <mergeCell ref="MP2:MQ2"/>
    <mergeCell ref="MR2:MS2"/>
    <mergeCell ref="MT2:MU2"/>
    <mergeCell ref="MV2:MW2"/>
    <mergeCell ref="MX2:MY2"/>
    <mergeCell ref="MZ2:NA2"/>
    <mergeCell ref="NB2:NC2"/>
    <mergeCell ref="ND2:NE2"/>
    <mergeCell ref="NF2:NG2"/>
    <mergeCell ref="NH2:NI2"/>
    <mergeCell ref="NJ2:NK2"/>
    <mergeCell ref="NL2:NM2"/>
    <mergeCell ref="NN2:NO2"/>
    <mergeCell ref="NP2:NQ2"/>
    <mergeCell ref="PN2:PO2"/>
    <mergeCell ref="PP2:PQ2"/>
    <mergeCell ref="PR2:PS2"/>
    <mergeCell ref="NX2:NY2"/>
    <mergeCell ref="NZ2:OA2"/>
    <mergeCell ref="OB2:OC2"/>
    <mergeCell ref="OD2:OE2"/>
    <mergeCell ref="OF2:OG2"/>
    <mergeCell ref="OH2:OI2"/>
    <mergeCell ref="OJ2:OK2"/>
    <mergeCell ref="OL2:OM2"/>
    <mergeCell ref="ON2:OO2"/>
    <mergeCell ref="OP2:OQ2"/>
    <mergeCell ref="OR2:OS2"/>
    <mergeCell ref="OT2:OU2"/>
    <mergeCell ref="OV2:OW2"/>
    <mergeCell ref="OX2:OY2"/>
    <mergeCell ref="OZ2:PA2"/>
    <mergeCell ref="PB2:PC2"/>
    <mergeCell ref="PD2:PE2"/>
    <mergeCell ref="PF2:PG2"/>
    <mergeCell ref="PH2:PI2"/>
    <mergeCell ref="PJ2:PK2"/>
    <mergeCell ref="PL2:PM2"/>
    <mergeCell ref="PT2:PU2"/>
    <mergeCell ref="PV2:PW2"/>
    <mergeCell ref="PX2:PY2"/>
    <mergeCell ref="PZ2:QA2"/>
    <mergeCell ref="QB2:QC2"/>
    <mergeCell ref="QD2:QE2"/>
    <mergeCell ref="QR2:QS2"/>
    <mergeCell ref="QT2:QU2"/>
    <mergeCell ref="QF2:QG2"/>
    <mergeCell ref="QH2:QI2"/>
    <mergeCell ref="QJ2:QK2"/>
    <mergeCell ref="QL2:QM2"/>
    <mergeCell ref="QN2:QO2"/>
    <mergeCell ref="QP2:QQ2"/>
    <mergeCell ref="SX2:SY2"/>
    <mergeCell ref="SZ2:TA2"/>
    <mergeCell ref="RR1:SM1"/>
    <mergeCell ref="RR2:RS2"/>
    <mergeCell ref="RT2:RU2"/>
    <mergeCell ref="RV2:RW2"/>
    <mergeCell ref="RX2:RY2"/>
    <mergeCell ref="RZ2:SA2"/>
    <mergeCell ref="SB2:SC2"/>
    <mergeCell ref="SD2:SE2"/>
    <mergeCell ref="SF2:SG2"/>
    <mergeCell ref="SH2:SI2"/>
    <mergeCell ref="VB1:VW1"/>
    <mergeCell ref="VB2:VC2"/>
    <mergeCell ref="VD2:VE2"/>
    <mergeCell ref="VF2:VG2"/>
    <mergeCell ref="VH2:VI2"/>
    <mergeCell ref="VJ2:VK2"/>
    <mergeCell ref="VL2:VM2"/>
    <mergeCell ref="VN2:VO2"/>
    <mergeCell ref="VP2:VQ2"/>
    <mergeCell ref="VR2:VS2"/>
    <mergeCell ref="VT2:VU2"/>
    <mergeCell ref="VV2:VW2"/>
    <mergeCell ref="WT1:XO1"/>
    <mergeCell ref="WT2:WU2"/>
    <mergeCell ref="WV2:WW2"/>
    <mergeCell ref="WX2:WY2"/>
    <mergeCell ref="WZ2:XA2"/>
    <mergeCell ref="XB2:XC2"/>
    <mergeCell ref="XD2:XE2"/>
    <mergeCell ref="XF2:XG2"/>
    <mergeCell ref="XH2:XI2"/>
    <mergeCell ref="XJ2:XK2"/>
    <mergeCell ref="XL2:XM2"/>
    <mergeCell ref="XN2:XO2"/>
    <mergeCell ref="XP1:YK1"/>
    <mergeCell ref="XP2:XQ2"/>
    <mergeCell ref="XR2:XS2"/>
    <mergeCell ref="XT2:XU2"/>
    <mergeCell ref="XV2:XW2"/>
    <mergeCell ref="XX2:XY2"/>
    <mergeCell ref="XZ2:YA2"/>
    <mergeCell ref="YB2:YC2"/>
    <mergeCell ref="YD2:YE2"/>
    <mergeCell ref="YF2:YG2"/>
    <mergeCell ref="YH2:YI2"/>
    <mergeCell ref="YJ2:YK2"/>
    <mergeCell ref="ZH1:AAC1"/>
    <mergeCell ref="ZH2:ZI2"/>
    <mergeCell ref="ZJ2:ZK2"/>
    <mergeCell ref="ZL2:ZM2"/>
    <mergeCell ref="ZN2:ZO2"/>
    <mergeCell ref="ZP2:ZQ2"/>
    <mergeCell ref="ZR2:ZS2"/>
    <mergeCell ref="ZT2:ZU2"/>
    <mergeCell ref="ZV2:ZW2"/>
    <mergeCell ref="ZX2:ZY2"/>
    <mergeCell ref="ZZ2:AAA2"/>
    <mergeCell ref="AAB2:AAC2"/>
    <mergeCell ref="AAZ1:ABU1"/>
    <mergeCell ref="AAZ2:ABA2"/>
    <mergeCell ref="ABB2:ABC2"/>
    <mergeCell ref="ABD2:ABE2"/>
    <mergeCell ref="ABF2:ABG2"/>
    <mergeCell ref="ABH2:ABI2"/>
    <mergeCell ref="ABJ2:ABK2"/>
    <mergeCell ref="ABL2:ABM2"/>
    <mergeCell ref="ABN2:ABO2"/>
    <mergeCell ref="ABP2:ABQ2"/>
    <mergeCell ref="ABR2:ABS2"/>
    <mergeCell ref="ABT2:ABU2"/>
    <mergeCell ref="ABV1:ACQ1"/>
    <mergeCell ref="ABV2:ABW2"/>
    <mergeCell ref="ABX2:ABY2"/>
    <mergeCell ref="ABZ2:ACA2"/>
    <mergeCell ref="ACB2:ACC2"/>
    <mergeCell ref="ACD2:ACE2"/>
    <mergeCell ref="ACF2:ACG2"/>
    <mergeCell ref="ACH2:ACI2"/>
    <mergeCell ref="ACJ2:ACK2"/>
    <mergeCell ref="ACL2:ACM2"/>
    <mergeCell ref="ACN2:ACO2"/>
    <mergeCell ref="ACP2:ACQ2"/>
    <mergeCell ref="ACR1:ADM1"/>
    <mergeCell ref="ACR2:ACS2"/>
    <mergeCell ref="ACT2:ACU2"/>
    <mergeCell ref="ACV2:ACW2"/>
    <mergeCell ref="ACX2:ACY2"/>
    <mergeCell ref="ACZ2:ADA2"/>
    <mergeCell ref="ADB2:ADC2"/>
    <mergeCell ref="ADD2:ADE2"/>
    <mergeCell ref="ADF2:ADG2"/>
    <mergeCell ref="ADH2:ADI2"/>
    <mergeCell ref="ADJ2:ADK2"/>
    <mergeCell ref="ADL2:ADM2"/>
    <mergeCell ref="ADN1:AEI1"/>
    <mergeCell ref="ADN2:ADO2"/>
    <mergeCell ref="ADP2:ADQ2"/>
    <mergeCell ref="ADR2:ADS2"/>
    <mergeCell ref="ADT2:ADU2"/>
    <mergeCell ref="ADV2:ADW2"/>
    <mergeCell ref="ADX2:ADY2"/>
    <mergeCell ref="ADZ2:AEA2"/>
    <mergeCell ref="AEB2:AEC2"/>
    <mergeCell ref="AED2:AEE2"/>
    <mergeCell ref="AEF2:AEG2"/>
    <mergeCell ref="AEH2:AEI2"/>
    <mergeCell ref="AEJ1:AFE1"/>
    <mergeCell ref="AEJ2:AEK2"/>
    <mergeCell ref="AEL2:AEM2"/>
    <mergeCell ref="AEN2:AEO2"/>
    <mergeCell ref="AEP2:AEQ2"/>
    <mergeCell ref="AER2:AES2"/>
    <mergeCell ref="AET2:AEU2"/>
    <mergeCell ref="AEV2:AEW2"/>
    <mergeCell ref="AEX2:AEY2"/>
    <mergeCell ref="AEZ2:AFA2"/>
    <mergeCell ref="AFB2:AFC2"/>
    <mergeCell ref="AFD2:AFE2"/>
    <mergeCell ref="AFF1:AGA1"/>
    <mergeCell ref="AFF2:AFG2"/>
    <mergeCell ref="AFH2:AFI2"/>
    <mergeCell ref="AFJ2:AFK2"/>
    <mergeCell ref="AFL2:AFM2"/>
    <mergeCell ref="AFN2:AFO2"/>
    <mergeCell ref="AFP2:AFQ2"/>
    <mergeCell ref="AFR2:AFS2"/>
    <mergeCell ref="AFT2:AFU2"/>
    <mergeCell ref="AFV2:AFW2"/>
    <mergeCell ref="AFX2:AFY2"/>
    <mergeCell ref="AFZ2:AGA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COVID-19</vt:lpstr>
      <vt:lpstr>Vaccine</vt:lpstr>
      <vt:lpstr>epi_curve</vt:lpstr>
      <vt:lpstr>Mpox</vt:lpstr>
      <vt:lpstr>variant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 Rei Mangcucang</dc:creator>
  <cp:keywords/>
  <dc:description/>
  <cp:lastModifiedBy>Haris Ibrahim</cp:lastModifiedBy>
  <cp:revision/>
  <dcterms:created xsi:type="dcterms:W3CDTF">2023-10-18T14:49:58Z</dcterms:created>
  <dcterms:modified xsi:type="dcterms:W3CDTF">2025-03-27T06:29:43Z</dcterms:modified>
  <cp:category/>
  <cp:contentStatus/>
</cp:coreProperties>
</file>