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37sqb\Documents\GitHub\P_Web295\frontend\Journal_de_Travail\"/>
    </mc:Choice>
  </mc:AlternateContent>
  <xr:revisionPtr revIDLastSave="0" documentId="13_ncr:1_{43C448EA-66E6-42AC-A511-BA0E6B25D317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31995" yWindow="3165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11" i="2" l="1"/>
  <c r="D11" i="2" s="1"/>
  <c r="A10" i="2"/>
  <c r="D10" i="2" s="1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<sst xmlns="http://schemas.openxmlformats.org/spreadsheetml/2006/main" count="133" uniqueCount="80">
  <si>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</si>
  <si>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</si>
  <si>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</si>
  <si>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</si>
  <si>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</si>
  <si>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</si>
  <si>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</si>
  <si>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</si>
  <si>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</si>
  <si>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</si>
  <si>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</si>
  <si>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</si>
  <si>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</si>
  <si>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</si>
  <si>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</si>
  <si>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</si>
  <si>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</si>
  <si>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</si>
  <si>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</si>
  <si>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</si>
  <si>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</si>
  <si>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</si>
  <si>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</si>
  <si>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</si>
  <si>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heure</t>
  </si>
  <si>
    <t>Activité</t>
  </si>
  <si>
    <t>Remarque / problème</t>
  </si>
  <si>
    <t>Mise en place du projet GitHub et du repo</t>
  </si>
  <si>
    <t>Maquette Figma</t>
  </si>
  <si>
    <t>Déplacer les issues dans le bon repo: elles ont étés crées dans P_GestProj_426 et ont étés déplacées dans P_Web295</t>
  </si>
  <si>
    <t>Déplacer mon JDT et améliorer le README du projet</t>
  </si>
  <si>
    <t>Création des views</t>
  </si>
  <si>
    <t>Header</t>
  </si>
  <si>
    <t>Page d'accueil</t>
  </si>
  <si>
    <t>Améliorer le style de la page d'accueil</t>
  </si>
  <si>
    <t>Services pour la recherche par catégorie. Récupération des livres dans la homeView pour tester</t>
  </si>
  <si>
    <t>CORS bloque la requête</t>
  </si>
  <si>
    <t>Récupérer les livres sur la page d'accueil. La mise en page est cassée</t>
  </si>
  <si>
    <t>Début de la page de détails d'un livre. Le composant ne fonctionne pas: problème au niveau d'un props(null)</t>
  </si>
  <si>
    <t>Centrer l'élément central de la page d'accueil</t>
  </si>
  <si>
    <t>Segalen Alban</t>
  </si>
  <si>
    <t>Ajout de l'image au seeder des livres</t>
  </si>
  <si>
    <t>La route de récupération des détails d'un livre retourne le nombre de pages et le résumé</t>
  </si>
  <si>
    <t>Récupérer les détails d'un livres et les affichers sur la page de détails</t>
  </si>
  <si>
    <t>Animations sur l'image de la pgae de détails d'un livre</t>
  </si>
  <si>
    <t>Ajouter la catégorie à la page de détails d'un livre</t>
  </si>
  <si>
    <t>Récupération des commentaires et affichage sur la page de détails d'un livre</t>
  </si>
  <si>
    <t>Journal de travail et export "gitTree"</t>
  </si>
  <si>
    <t>Les livres sur la page d'accueil sont des liens vers leurs pages de détails</t>
  </si>
  <si>
    <t>Script pour démarrer le serveur</t>
  </si>
  <si>
    <t>Page de recherche par catégorie</t>
  </si>
  <si>
    <t>Style du composant livre et de la page de recherche</t>
  </si>
  <si>
    <t>JDT et export gitTree</t>
  </si>
  <si>
    <t>Modification de la route de la récupération des livres pour avoir la possibilité de ne pas avoir de limite</t>
  </si>
  <si>
    <t>Supprimmer le dossier application, la route GET /categorie/:id/livres et supprimmer la dépendance DevTools</t>
  </si>
  <si>
    <t>Les services utilisent la même instance d'axios</t>
  </si>
  <si>
    <t>Mettre à jour la route d'ajout d'un commentaire</t>
  </si>
  <si>
    <t>Ajout du formulaire de commentaire à la page de détails d'un livre</t>
  </si>
  <si>
    <t>Retour des notes et daily scrum</t>
  </si>
  <si>
    <t>L'ajout d'un commentaire fonctionne, ils s'affichent directement après avoir été posté</t>
  </si>
  <si>
    <t>Ajout des appréciations</t>
  </si>
  <si>
    <t>Si on a apprécié un livre, l'appréciation est récupérée et affichée</t>
  </si>
  <si>
    <t>Supprimer le paramètre user_id lors de l'ajout d'un commentaire</t>
  </si>
  <si>
    <t>Ajout du pied-de-page</t>
  </si>
  <si>
    <t>Modifier le script de démarrage pour qu'il ouvre le CDC</t>
  </si>
  <si>
    <t>Problèmes avec git. Des problèmes aparaissent lorsqu'on change on fichier binaire (le JDT) de branche, ce qui m'a ralenti dans mon travail, et qui m'a obligé à refaire une partie du JDT</t>
  </si>
  <si>
    <t>Modification de la route put /appreciations/:id pour créer l'appréciation si elle n'existe pas et la modifier sinon</t>
  </si>
  <si>
    <t>Modifier la route de supression d'une appréciation pour ne pas utiliser l'id de l'appréciation, mais livre_fk et utilisateur_fk</t>
  </si>
  <si>
    <t>Daily Scrum</t>
  </si>
  <si>
    <t>Affichage de la moyenne de la note du livre. WIP</t>
  </si>
  <si>
    <t>Faire en sorte que les appréciations soient entre 0 et 5</t>
  </si>
  <si>
    <t>Cacher le formulaire de commentaire si l'utilisateur n'est pas connecté</t>
  </si>
  <si>
    <t>Message d'erreur si on poste un commentaire vide</t>
  </si>
  <si>
    <t>Afficher la moyenne des appréciations d'un livre (composant livre + page de livre)</t>
  </si>
  <si>
    <t>Ajouter une deuxième image par défaut</t>
  </si>
  <si>
    <t>Suppression d'un livre depuis la page de compte</t>
  </si>
  <si>
    <t>P_App - 294 - Passion Lecture</t>
  </si>
  <si>
    <t xml:space="preserve"> </t>
  </si>
  <si>
    <t>Préremplir le formulaire d'ajout</t>
  </si>
  <si>
    <t>La cellule d'à coté est verrouillée: Séparer le formulaires d'ajout dans un composant à part. Props pour le livre: si il est là, alors les champs sont préremplis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</si>
</sst>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8" fontId="0" fillId="0" borderId="0" xfId="0" applyNumberFormat="1" applyAlignment="1" applyProtection="1">
      <alignment vertical="center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1.0520833333333333</c:v>
                </c:pt>
                <c:pt idx="2">
                  <c:v>0</c:v>
                </c:pt>
                <c:pt idx="3">
                  <c:v>2.4305555555555556E-2</c:v>
                </c:pt>
                <c:pt idx="4">
                  <c:v>5.5555555555555552E-2</c:v>
                </c:pt>
                <c:pt idx="5">
                  <c:v>0</c:v>
                </c:pt>
                <c:pt idx="6">
                  <c:v>7.6388888888888895E-2</c:v>
                </c:pt>
                <c:pt idx="7">
                  <c:v>3.4722222222222224E-2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56" activePane="bottomLeft" state="frozen"/>
      <selection pane="bottomLeft" activeCell="D57" sqref="D57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8" t="s">
        <v>40</v>
      </c>
      <c r="D2" s="58"/>
      <c r="E2" s="58"/>
      <c r="F2" s="5" t="s">
        <v>2</v>
      </c>
      <c r="G2" s="6" t="s">
        <v>76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1 jours 5 heurs 50 minutes</v>
      </c>
      <c r="D3" s="22"/>
      <c r="E3" s="3"/>
      <c r="F3" s="4" t="s">
        <v>10</v>
      </c>
      <c r="G3" s="7" t="s">
        <v>23</v>
      </c>
    </row>
    <row r="4" spans="1:15" ht="23.25" hidden="1" x14ac:dyDescent="0.35">
      <c r="B4" s="5"/>
      <c r="C4" s="22">
        <f>SUBTOTAL(9,$C$7:$C$531)*60</f>
        <v>720</v>
      </c>
      <c r="D4" s="22">
        <f>SUBTOTAL(9,$D$7:$D$531)</f>
        <v>1070</v>
      </c>
      <c r="E4" s="40">
        <f>SUM(C4:D4)</f>
        <v>1790</v>
      </c>
      <c r="F4" s="4"/>
      <c r="G4" s="7"/>
    </row>
    <row r="5" spans="1:15" x14ac:dyDescent="0.25">
      <c r="C5" s="59" t="s">
        <v>16</v>
      </c>
      <c r="D5" s="59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24</v>
      </c>
      <c r="D6" s="21" t="s">
        <v>17</v>
      </c>
      <c r="E6" s="19" t="s">
        <v>25</v>
      </c>
      <c r="F6" s="19" t="s">
        <v>13</v>
      </c>
      <c r="G6" s="19" t="s">
        <v>26</v>
      </c>
    </row>
    <row r="7" spans="1:15" x14ac:dyDescent="0.25">
      <c r="A7" s="14">
        <f>IF(ISBLANK(B7),"",_xlfn.ISOWEEKNUM('Journal de travail'!$B7))</f>
        <v>15</v>
      </c>
      <c r="B7" s="42">
        <v>45755</v>
      </c>
      <c r="C7" s="43"/>
      <c r="D7" s="44">
        <v>30</v>
      </c>
      <c r="E7" s="45" t="s">
        <v>7</v>
      </c>
      <c r="F7" s="36" t="s">
        <v>27</v>
      </c>
      <c r="G7" s="54"/>
    </row>
    <row r="8" spans="1:15" x14ac:dyDescent="0.25">
      <c r="A8" s="8">
        <f>IF(ISBLANK(B8),"",_xlfn.ISOWEEKNUM('Journal de travail'!$B8))</f>
        <v>15</v>
      </c>
      <c r="B8" s="46">
        <v>45755</v>
      </c>
      <c r="C8" s="47">
        <v>1</v>
      </c>
      <c r="D8" s="48"/>
      <c r="E8" s="49" t="s">
        <v>21</v>
      </c>
      <c r="F8" s="36" t="s">
        <v>28</v>
      </c>
      <c r="G8" s="55"/>
      <c r="M8" t="s">
        <v>3</v>
      </c>
      <c r="N8">
        <v>1</v>
      </c>
      <c r="O8">
        <v>0</v>
      </c>
    </row>
    <row r="9" spans="1:15" ht="31.5" x14ac:dyDescent="0.25">
      <c r="A9" s="16">
        <f>IF(ISBLANK(B9),"",_xlfn.ISOWEEKNUM('Journal de travail'!$B9))</f>
        <v>15</v>
      </c>
      <c r="B9" s="50">
        <v>45756</v>
      </c>
      <c r="C9" s="51"/>
      <c r="D9" s="52">
        <v>15</v>
      </c>
      <c r="E9" s="53" t="s">
        <v>22</v>
      </c>
      <c r="F9" s="36" t="s">
        <v>29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15</v>
      </c>
      <c r="B10" s="46">
        <v>45756</v>
      </c>
      <c r="C10" s="47"/>
      <c r="D10" s="48">
        <v>15</v>
      </c>
      <c r="E10" s="49" t="s">
        <v>6</v>
      </c>
      <c r="F10" s="36" t="s">
        <v>30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15</v>
      </c>
      <c r="B11" s="50">
        <v>45756</v>
      </c>
      <c r="C11" s="51"/>
      <c r="D11" s="52">
        <v>20</v>
      </c>
      <c r="E11" s="53" t="s">
        <v>21</v>
      </c>
      <c r="F11" s="36" t="s">
        <v>28</v>
      </c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15</v>
      </c>
      <c r="B12" s="46">
        <v>45756</v>
      </c>
      <c r="C12" s="47"/>
      <c r="D12" s="48">
        <v>5</v>
      </c>
      <c r="E12" s="49" t="s">
        <v>4</v>
      </c>
      <c r="F12" s="36" t="s">
        <v>31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15</v>
      </c>
      <c r="B13" s="50">
        <v>45756</v>
      </c>
      <c r="C13" s="51"/>
      <c r="D13" s="52">
        <v>30</v>
      </c>
      <c r="E13" s="53" t="s">
        <v>21</v>
      </c>
      <c r="F13" s="36" t="s">
        <v>28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15</v>
      </c>
      <c r="B14" s="46">
        <v>45756</v>
      </c>
      <c r="C14" s="47"/>
      <c r="D14" s="48">
        <v>30</v>
      </c>
      <c r="E14" s="49" t="s">
        <v>4</v>
      </c>
      <c r="F14" s="36" t="s">
        <v>32</v>
      </c>
      <c r="G14" s="55"/>
      <c r="M14" t="s">
        <v>21</v>
      </c>
      <c r="N14">
        <v>7</v>
      </c>
      <c r="O14">
        <v>30</v>
      </c>
    </row>
    <row r="15" spans="1:15" x14ac:dyDescent="0.25">
      <c r="A15" s="16">
        <f>IF(ISBLANK(B15),"",_xlfn.ISOWEEKNUM('Journal de travail'!$B15))</f>
        <v>15</v>
      </c>
      <c r="B15" s="50">
        <v>45756</v>
      </c>
      <c r="C15" s="51"/>
      <c r="D15" s="52">
        <v>30</v>
      </c>
      <c r="E15" s="53" t="s">
        <v>4</v>
      </c>
      <c r="F15" s="36" t="s">
        <v>33</v>
      </c>
      <c r="G15" s="56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18</v>
      </c>
      <c r="B16" s="46">
        <v>45776</v>
      </c>
      <c r="C16" s="47"/>
      <c r="D16" s="48">
        <v>30</v>
      </c>
      <c r="E16" s="49" t="s">
        <v>4</v>
      </c>
      <c r="F16" s="36" t="s">
        <v>34</v>
      </c>
      <c r="G16" s="55"/>
      <c r="O16">
        <v>40</v>
      </c>
    </row>
    <row r="17" spans="1:15" x14ac:dyDescent="0.25">
      <c r="A17" s="16">
        <f>IF(ISBLANK(B17),"",_xlfn.ISOWEEKNUM('Journal de travail'!$B17))</f>
        <v>18</v>
      </c>
      <c r="B17" s="50">
        <v>45776</v>
      </c>
      <c r="C17" s="51">
        <v>1</v>
      </c>
      <c r="D17" s="52"/>
      <c r="E17" s="53" t="s">
        <v>4</v>
      </c>
      <c r="F17" s="36" t="s">
        <v>35</v>
      </c>
      <c r="G17" s="56" t="s">
        <v>36</v>
      </c>
      <c r="O17">
        <v>45</v>
      </c>
    </row>
    <row r="18" spans="1:15" x14ac:dyDescent="0.25">
      <c r="A18" s="8">
        <f>IF(ISBLANK(B18),"",_xlfn.ISOWEEKNUM('Journal de travail'!$B18))</f>
        <v>18</v>
      </c>
      <c r="B18" s="46">
        <v>45777</v>
      </c>
      <c r="C18" s="47">
        <v>1</v>
      </c>
      <c r="D18" s="48"/>
      <c r="E18" s="49" t="s">
        <v>4</v>
      </c>
      <c r="F18" s="36" t="s">
        <v>37</v>
      </c>
      <c r="G18" s="55"/>
      <c r="O18">
        <v>50</v>
      </c>
    </row>
    <row r="19" spans="1:15" ht="31.5" x14ac:dyDescent="0.25">
      <c r="A19" s="16">
        <f>IF(ISBLANK(B19),"",_xlfn.ISOWEEKNUM('Journal de travail'!$B19))</f>
        <v>18</v>
      </c>
      <c r="B19" s="50">
        <v>45777</v>
      </c>
      <c r="C19" s="51">
        <v>1</v>
      </c>
      <c r="D19" s="52"/>
      <c r="E19" s="53" t="s">
        <v>4</v>
      </c>
      <c r="F19" s="36" t="s">
        <v>38</v>
      </c>
      <c r="G19" s="56"/>
      <c r="O19">
        <v>55</v>
      </c>
    </row>
    <row r="20" spans="1:15" x14ac:dyDescent="0.25">
      <c r="A20" s="8">
        <f>IF(ISBLANK(B20),"",_xlfn.ISOWEEKNUM('Journal de travail'!$B20))</f>
        <v>19</v>
      </c>
      <c r="B20" s="46">
        <v>45783</v>
      </c>
      <c r="C20" s="47"/>
      <c r="D20" s="48">
        <v>10</v>
      </c>
      <c r="E20" s="49" t="s">
        <v>4</v>
      </c>
      <c r="F20" s="36" t="s">
        <v>39</v>
      </c>
      <c r="G20" s="55"/>
    </row>
    <row r="21" spans="1:15" x14ac:dyDescent="0.25">
      <c r="A21" s="16">
        <f>IF(ISBLANK(B21),"",_xlfn.ISOWEEKNUM('Journal de travail'!$B21))</f>
        <v>19</v>
      </c>
      <c r="B21" s="50">
        <v>45783</v>
      </c>
      <c r="C21" s="51"/>
      <c r="D21" s="52">
        <v>10</v>
      </c>
      <c r="E21" s="53" t="s">
        <v>4</v>
      </c>
      <c r="F21" s="36" t="s">
        <v>41</v>
      </c>
      <c r="G21" s="56"/>
    </row>
    <row r="22" spans="1:15" x14ac:dyDescent="0.25">
      <c r="A22" s="8">
        <f>IF(ISBLANK(B22),"",_xlfn.ISOWEEKNUM('Journal de travail'!$B22))</f>
        <v>19</v>
      </c>
      <c r="B22" s="46">
        <v>45783</v>
      </c>
      <c r="C22" s="47"/>
      <c r="D22" s="48">
        <v>25</v>
      </c>
      <c r="E22" s="49" t="s">
        <v>4</v>
      </c>
      <c r="F22" s="49" t="s">
        <v>42</v>
      </c>
      <c r="G22" s="55"/>
    </row>
    <row r="23" spans="1:15" x14ac:dyDescent="0.25">
      <c r="A23" s="16">
        <f>IF(ISBLANK(B23),"",_xlfn.ISOWEEKNUM('Journal de travail'!$B23))</f>
        <v>19</v>
      </c>
      <c r="B23" s="50">
        <v>45783</v>
      </c>
      <c r="C23" s="51"/>
      <c r="D23" s="52">
        <v>50</v>
      </c>
      <c r="E23" s="53" t="s">
        <v>4</v>
      </c>
      <c r="F23" s="36" t="s">
        <v>43</v>
      </c>
      <c r="G23" s="56"/>
    </row>
    <row r="24" spans="1:15" x14ac:dyDescent="0.25">
      <c r="A24" s="8">
        <f>IF(ISBLANK(B24),"",_xlfn.ISOWEEKNUM('Journal de travail'!$B24))</f>
        <v>19</v>
      </c>
      <c r="B24" s="46">
        <v>45783</v>
      </c>
      <c r="C24" s="47"/>
      <c r="D24" s="48">
        <v>30</v>
      </c>
      <c r="E24" s="49" t="s">
        <v>4</v>
      </c>
      <c r="F24" s="36" t="s">
        <v>44</v>
      </c>
      <c r="G24" s="55"/>
    </row>
    <row r="25" spans="1:15" x14ac:dyDescent="0.25">
      <c r="A25" s="16">
        <f>IF(ISBLANK(B25),"",_xlfn.ISOWEEKNUM('Journal de travail'!$B25))</f>
        <v>19</v>
      </c>
      <c r="B25" s="50">
        <v>45783</v>
      </c>
      <c r="C25" s="51"/>
      <c r="D25" s="52">
        <v>20</v>
      </c>
      <c r="E25" s="53" t="s">
        <v>4</v>
      </c>
      <c r="F25" s="36" t="s">
        <v>45</v>
      </c>
      <c r="G25" s="56"/>
    </row>
    <row r="26" spans="1:15" x14ac:dyDescent="0.25">
      <c r="A26" s="8">
        <f>IF(ISBLANK(B26),"",_xlfn.ISOWEEKNUM('Journal de travail'!$B26))</f>
        <v>19</v>
      </c>
      <c r="B26" s="46">
        <v>45783</v>
      </c>
      <c r="C26" s="47"/>
      <c r="D26" s="48">
        <v>30</v>
      </c>
      <c r="E26" s="49" t="s">
        <v>4</v>
      </c>
      <c r="F26" s="36" t="s">
        <v>46</v>
      </c>
      <c r="G26" s="55"/>
    </row>
    <row r="27" spans="1:15" x14ac:dyDescent="0.25">
      <c r="A27" s="16">
        <f>IF(ISBLANK(B27),"",_xlfn.ISOWEEKNUM('Journal de travail'!$B27))</f>
        <v>19</v>
      </c>
      <c r="B27" s="50">
        <v>45783</v>
      </c>
      <c r="C27" s="51"/>
      <c r="D27" s="52">
        <v>30</v>
      </c>
      <c r="E27" s="53" t="s">
        <v>4</v>
      </c>
      <c r="F27" s="36" t="s">
        <v>48</v>
      </c>
      <c r="G27" s="56"/>
    </row>
    <row r="28" spans="1:15" x14ac:dyDescent="0.25">
      <c r="A28" s="8">
        <f>IF(ISBLANK(B28),"",_xlfn.ISOWEEKNUM('Journal de travail'!$B28))</f>
        <v>19</v>
      </c>
      <c r="B28" s="46">
        <v>45783</v>
      </c>
      <c r="C28" s="47"/>
      <c r="D28" s="48">
        <v>15</v>
      </c>
      <c r="E28" s="49" t="s">
        <v>6</v>
      </c>
      <c r="F28" s="35" t="s">
        <v>47</v>
      </c>
      <c r="G28" s="55"/>
    </row>
    <row r="29" spans="1:15" x14ac:dyDescent="0.25">
      <c r="A29" s="16">
        <f>IF(ISBLANK(B29),"",_xlfn.ISOWEEKNUM('Journal de travail'!$B29))</f>
        <v>19</v>
      </c>
      <c r="B29" s="50">
        <v>45784</v>
      </c>
      <c r="C29" s="51"/>
      <c r="D29" s="52">
        <v>10</v>
      </c>
      <c r="E29" s="53" t="s">
        <v>22</v>
      </c>
      <c r="F29" s="35" t="s">
        <v>49</v>
      </c>
      <c r="G29" s="56"/>
    </row>
    <row r="30" spans="1:15" x14ac:dyDescent="0.25">
      <c r="A30" s="8">
        <f>IF(ISBLANK(B30),"",_xlfn.ISOWEEKNUM('Journal de travail'!$B30))</f>
        <v>19</v>
      </c>
      <c r="B30" s="46">
        <v>45784</v>
      </c>
      <c r="C30" s="47">
        <v>1</v>
      </c>
      <c r="D30" s="48">
        <v>30</v>
      </c>
      <c r="E30" s="49" t="s">
        <v>4</v>
      </c>
      <c r="F30" s="36" t="s">
        <v>50</v>
      </c>
      <c r="G30" s="55"/>
    </row>
    <row r="31" spans="1:15" x14ac:dyDescent="0.25">
      <c r="A31" s="16">
        <f>IF(ISBLANK(B31),"",_xlfn.ISOWEEKNUM('Journal de travail'!$B31))</f>
        <v>19</v>
      </c>
      <c r="B31" s="50">
        <v>45784</v>
      </c>
      <c r="C31" s="51"/>
      <c r="D31" s="52">
        <v>30</v>
      </c>
      <c r="E31" s="53" t="s">
        <v>4</v>
      </c>
      <c r="F31" s="35" t="s">
        <v>51</v>
      </c>
      <c r="G31" s="56"/>
    </row>
    <row r="32" spans="1:15" x14ac:dyDescent="0.25">
      <c r="A32" s="8">
        <f>IF(ISBLANK(B32),"",_xlfn.ISOWEEKNUM('Journal de travail'!$B32))</f>
        <v>19</v>
      </c>
      <c r="B32" s="46">
        <v>45784</v>
      </c>
      <c r="C32" s="47"/>
      <c r="D32" s="48">
        <v>5</v>
      </c>
      <c r="E32" s="49" t="s">
        <v>6</v>
      </c>
      <c r="F32" s="36" t="s">
        <v>52</v>
      </c>
      <c r="G32" s="55"/>
    </row>
    <row r="33" spans="1:7" x14ac:dyDescent="0.25">
      <c r="A33" s="16">
        <f>IF(ISBLANK(B33),"",_xlfn.ISOWEEKNUM('Journal de travail'!$B33))</f>
        <v>20</v>
      </c>
      <c r="B33" s="50">
        <v>45790</v>
      </c>
      <c r="C33" s="51">
        <v>1</v>
      </c>
      <c r="D33" s="52"/>
      <c r="E33" s="53" t="s">
        <v>4</v>
      </c>
      <c r="F33" s="35" t="s">
        <v>53</v>
      </c>
      <c r="G33" s="56"/>
    </row>
    <row r="34" spans="1:7" x14ac:dyDescent="0.25">
      <c r="A34" s="8">
        <f>IF(ISBLANK(B34),"",_xlfn.ISOWEEKNUM('Journal de travail'!$B34))</f>
        <v>20</v>
      </c>
      <c r="B34" s="46">
        <v>45790</v>
      </c>
      <c r="C34" s="47"/>
      <c r="D34" s="48">
        <v>20</v>
      </c>
      <c r="E34" s="49" t="s">
        <v>4</v>
      </c>
      <c r="F34" s="35" t="s">
        <v>54</v>
      </c>
      <c r="G34" s="55"/>
    </row>
    <row r="35" spans="1:7" x14ac:dyDescent="0.25">
      <c r="A35" s="16">
        <f>IF(ISBLANK(B35),"",_xlfn.ISOWEEKNUM('Journal de travail'!$B35))</f>
        <v>20</v>
      </c>
      <c r="B35" s="50">
        <v>45790</v>
      </c>
      <c r="C35" s="51"/>
      <c r="D35" s="52">
        <v>30</v>
      </c>
      <c r="E35" s="53" t="s">
        <v>4</v>
      </c>
      <c r="F35" s="36" t="s">
        <v>55</v>
      </c>
      <c r="G35" s="56"/>
    </row>
    <row r="36" spans="1:7" x14ac:dyDescent="0.25">
      <c r="A36" s="8">
        <f>IF(ISBLANK(B36),"",_xlfn.ISOWEEKNUM('Journal de travail'!$B36))</f>
        <v>20</v>
      </c>
      <c r="B36" s="46">
        <v>45790</v>
      </c>
      <c r="C36" s="47"/>
      <c r="D36" s="48">
        <v>45</v>
      </c>
      <c r="E36" s="49" t="s">
        <v>4</v>
      </c>
      <c r="F36" s="35" t="s">
        <v>56</v>
      </c>
      <c r="G36" s="55"/>
    </row>
    <row r="37" spans="1:7" x14ac:dyDescent="0.25">
      <c r="A37" s="16">
        <f>IF(ISBLANK(B37),"",_xlfn.ISOWEEKNUM('Journal de travail'!$B37))</f>
        <v>20</v>
      </c>
      <c r="B37" s="50">
        <v>45790</v>
      </c>
      <c r="C37" s="51">
        <v>1</v>
      </c>
      <c r="D37" s="52"/>
      <c r="E37" s="53" t="s">
        <v>4</v>
      </c>
      <c r="F37" s="35" t="s">
        <v>57</v>
      </c>
      <c r="G37" s="56"/>
    </row>
    <row r="38" spans="1:7" x14ac:dyDescent="0.25">
      <c r="A38" s="8">
        <f>IF(ISBLANK(B38),"",_xlfn.ISOWEEKNUM('Journal de travail'!$B38))</f>
        <v>21</v>
      </c>
      <c r="B38" s="46">
        <v>45797</v>
      </c>
      <c r="C38" s="47"/>
      <c r="D38" s="48">
        <v>40</v>
      </c>
      <c r="E38" s="49" t="s">
        <v>7</v>
      </c>
      <c r="F38" s="35" t="s">
        <v>58</v>
      </c>
      <c r="G38" s="55"/>
    </row>
    <row r="39" spans="1:7" x14ac:dyDescent="0.25">
      <c r="A39" s="16">
        <f>IF(ISBLANK(B39),"",_xlfn.ISOWEEKNUM('Journal de travail'!$B39))</f>
        <v>21</v>
      </c>
      <c r="B39" s="50">
        <v>45797</v>
      </c>
      <c r="C39" s="51"/>
      <c r="D39" s="52">
        <v>25</v>
      </c>
      <c r="E39" s="53" t="s">
        <v>4</v>
      </c>
      <c r="F39" s="35" t="s">
        <v>59</v>
      </c>
      <c r="G39" s="56"/>
    </row>
    <row r="40" spans="1:7" x14ac:dyDescent="0.25">
      <c r="A40" s="8">
        <f>IF(ISBLANK(B40),"",_xlfn.ISOWEEKNUM('Journal de travail'!$B40))</f>
        <v>21</v>
      </c>
      <c r="B40" s="46">
        <v>45797</v>
      </c>
      <c r="C40" s="47"/>
      <c r="D40" s="48">
        <v>45</v>
      </c>
      <c r="E40" s="49" t="s">
        <v>4</v>
      </c>
      <c r="F40" s="35" t="s">
        <v>60</v>
      </c>
      <c r="G40" s="55"/>
    </row>
    <row r="41" spans="1:7" x14ac:dyDescent="0.25">
      <c r="A41" s="16">
        <f>IF(ISBLANK(B41),"",_xlfn.ISOWEEKNUM('Journal de travail'!$B41))</f>
        <v>21</v>
      </c>
      <c r="B41" s="50">
        <v>45797</v>
      </c>
      <c r="C41" s="51"/>
      <c r="D41" s="52">
        <v>35</v>
      </c>
      <c r="E41" s="53" t="s">
        <v>4</v>
      </c>
      <c r="F41" s="35" t="s">
        <v>61</v>
      </c>
      <c r="G41" s="56"/>
    </row>
    <row r="42" spans="1:7" x14ac:dyDescent="0.25">
      <c r="A42" s="8">
        <f>IF(ISBLANK(B42),"",_xlfn.ISOWEEKNUM('Journal de travail'!$B42))</f>
        <v>21</v>
      </c>
      <c r="B42" s="46">
        <v>45797</v>
      </c>
      <c r="C42" s="47"/>
      <c r="D42" s="48">
        <v>15</v>
      </c>
      <c r="E42" s="49" t="s">
        <v>4</v>
      </c>
      <c r="F42" s="35" t="s">
        <v>62</v>
      </c>
      <c r="G42" s="55"/>
    </row>
    <row r="43" spans="1:7" x14ac:dyDescent="0.25">
      <c r="A43" s="16">
        <f>IF(ISBLANK(B43),"",_xlfn.ISOWEEKNUM('Journal de travail'!$B43))</f>
        <v>21</v>
      </c>
      <c r="B43" s="50">
        <v>45797</v>
      </c>
      <c r="C43" s="51"/>
      <c r="D43" s="52">
        <v>30</v>
      </c>
      <c r="E43" s="53" t="s">
        <v>4</v>
      </c>
      <c r="F43" s="35" t="s">
        <v>63</v>
      </c>
      <c r="G43" s="56"/>
    </row>
    <row r="44" spans="1:7" x14ac:dyDescent="0.25">
      <c r="A44" s="8">
        <f>IF(ISBLANK(B44),"",_xlfn.ISOWEEKNUM('Journal de travail'!$B44))</f>
        <v>21</v>
      </c>
      <c r="B44" s="46">
        <v>45797</v>
      </c>
      <c r="C44" s="47"/>
      <c r="D44" s="48">
        <v>5</v>
      </c>
      <c r="E44" s="49" t="s">
        <v>22</v>
      </c>
      <c r="F44" s="35" t="s">
        <v>64</v>
      </c>
      <c r="G44" s="55"/>
    </row>
    <row r="45" spans="1:7" x14ac:dyDescent="0.25">
      <c r="A45" s="16">
        <f>IF(ISBLANK(B45),"",_xlfn.ISOWEEKNUM('Journal de travail'!$B45))</f>
        <v>21</v>
      </c>
      <c r="B45" s="50">
        <v>45797</v>
      </c>
      <c r="C45" s="51"/>
      <c r="D45" s="52">
        <v>20</v>
      </c>
      <c r="E45" s="53" t="s">
        <v>22</v>
      </c>
      <c r="F45" s="35" t="s">
        <v>65</v>
      </c>
      <c r="G45" s="56"/>
    </row>
    <row r="46" spans="1:7" x14ac:dyDescent="0.25">
      <c r="A46" s="8">
        <f>IF(ISBLANK(B46),"",_xlfn.ISOWEEKNUM('Journal de travail'!$B46))</f>
        <v>21</v>
      </c>
      <c r="B46" s="46">
        <v>45798</v>
      </c>
      <c r="C46" s="47"/>
      <c r="D46" s="48">
        <v>10</v>
      </c>
      <c r="E46" s="49" t="s">
        <v>7</v>
      </c>
      <c r="F46" s="35" t="s">
        <v>68</v>
      </c>
      <c r="G46" s="55"/>
    </row>
    <row r="47" spans="1:7" x14ac:dyDescent="0.25">
      <c r="A47" s="16">
        <f>IF(ISBLANK(B47),"",_xlfn.ISOWEEKNUM('Journal de travail'!$B47))</f>
        <v>21</v>
      </c>
      <c r="B47" s="50">
        <v>45798</v>
      </c>
      <c r="C47" s="51">
        <v>1</v>
      </c>
      <c r="D47" s="52">
        <v>20</v>
      </c>
      <c r="E47" s="53" t="s">
        <v>4</v>
      </c>
      <c r="F47" s="57" t="s">
        <v>66</v>
      </c>
      <c r="G47" s="56"/>
    </row>
    <row r="48" spans="1:7" x14ac:dyDescent="0.25">
      <c r="A48" s="8">
        <f>IF(ISBLANK(B48),"",_xlfn.ISOWEEKNUM('Journal de travail'!$B48))</f>
        <v>21</v>
      </c>
      <c r="B48" s="46">
        <v>45798</v>
      </c>
      <c r="C48" s="47"/>
      <c r="D48" s="48">
        <v>30</v>
      </c>
      <c r="E48" s="49" t="s">
        <v>4</v>
      </c>
      <c r="F48" s="35" t="s">
        <v>67</v>
      </c>
      <c r="G48" s="55"/>
    </row>
    <row r="49" spans="1:7" x14ac:dyDescent="0.25">
      <c r="A49" s="16">
        <f>IF(ISBLANK(B49),"",_xlfn.ISOWEEKNUM('Journal de travail'!$B49))</f>
        <v>21</v>
      </c>
      <c r="B49" s="50">
        <v>45798</v>
      </c>
      <c r="C49" s="51"/>
      <c r="D49" s="52">
        <v>45</v>
      </c>
      <c r="E49" s="53" t="s">
        <v>4</v>
      </c>
      <c r="F49" s="35" t="s">
        <v>69</v>
      </c>
      <c r="G49" s="56"/>
    </row>
    <row r="50" spans="1:7" x14ac:dyDescent="0.25">
      <c r="A50" s="8">
        <f>IF(ISBLANK(B50),"",_xlfn.ISOWEEKNUM('Journal de travail'!$B50))</f>
        <v>22</v>
      </c>
      <c r="B50" s="46">
        <v>45804</v>
      </c>
      <c r="C50" s="47"/>
      <c r="D50" s="48">
        <v>15</v>
      </c>
      <c r="E50" s="49" t="s">
        <v>4</v>
      </c>
      <c r="F50" s="35" t="s">
        <v>70</v>
      </c>
      <c r="G50" s="55"/>
    </row>
    <row r="51" spans="1:7" x14ac:dyDescent="0.25">
      <c r="A51" s="16">
        <f>IF(ISBLANK(B51),"",_xlfn.ISOWEEKNUM('Journal de travail'!$B51))</f>
        <v>22</v>
      </c>
      <c r="B51" s="50">
        <v>45804</v>
      </c>
      <c r="C51" s="51"/>
      <c r="D51" s="52">
        <v>30</v>
      </c>
      <c r="E51" s="53" t="s">
        <v>4</v>
      </c>
      <c r="F51" s="35" t="s">
        <v>71</v>
      </c>
      <c r="G51" s="56"/>
    </row>
    <row r="52" spans="1:7" x14ac:dyDescent="0.25">
      <c r="A52" s="8">
        <f>IF(ISBLANK(B52),"",_xlfn.ISOWEEKNUM('Journal de travail'!$B52))</f>
        <v>22</v>
      </c>
      <c r="B52" s="46">
        <v>45804</v>
      </c>
      <c r="C52" s="47"/>
      <c r="D52" s="48">
        <v>30</v>
      </c>
      <c r="E52" s="49" t="s">
        <v>4</v>
      </c>
      <c r="F52" s="35" t="s">
        <v>72</v>
      </c>
      <c r="G52" s="55"/>
    </row>
    <row r="53" spans="1:7" x14ac:dyDescent="0.25">
      <c r="A53" s="16">
        <f>IF(ISBLANK(B53),"",_xlfn.ISOWEEKNUM('Journal de travail'!$B53))</f>
        <v>22</v>
      </c>
      <c r="B53" s="50">
        <v>45804</v>
      </c>
      <c r="C53" s="51">
        <v>1</v>
      </c>
      <c r="D53" s="52">
        <v>30</v>
      </c>
      <c r="E53" s="53" t="s">
        <v>4</v>
      </c>
      <c r="F53" s="35" t="s">
        <v>73</v>
      </c>
      <c r="G53" s="56"/>
    </row>
    <row r="54" spans="1:7" x14ac:dyDescent="0.25">
      <c r="A54" s="8">
        <f>IF(ISBLANK(B54),"",_xlfn.ISOWEEKNUM('Journal de travail'!$B54))</f>
        <v>22</v>
      </c>
      <c r="B54" s="46">
        <v>45804</v>
      </c>
      <c r="C54" s="47"/>
      <c r="D54" s="48">
        <v>20</v>
      </c>
      <c r="E54" s="49" t="s">
        <v>4</v>
      </c>
      <c r="F54" s="35" t="s">
        <v>74</v>
      </c>
      <c r="G54" s="55"/>
    </row>
    <row r="55" spans="1:7" x14ac:dyDescent="0.25">
      <c r="A55" s="16">
        <f>IF(ISBLANK(B55),"",_xlfn.ISOWEEKNUM('Journal de travail'!$B55))</f>
        <v>22</v>
      </c>
      <c r="B55" s="50">
        <v>45804</v>
      </c>
      <c r="C55" s="51">
        <v>1</v>
      </c>
      <c r="D55" s="52"/>
      <c r="E55" s="53" t="s">
        <v>4</v>
      </c>
      <c r="F55" s="35" t="s">
        <v>75</v>
      </c>
      <c r="G55" s="56"/>
    </row>
    <row r="56" spans="1:7" ht="31.5" x14ac:dyDescent="0.25">
      <c r="A56" s="8">
        <f>IF(ISBLANK(B56),"",_xlfn.ISOWEEKNUM('Journal de travail'!$B56))</f>
        <v>22</v>
      </c>
      <c r="B56" s="46">
        <v>45805</v>
      </c>
      <c r="C56" s="47">
        <v>2</v>
      </c>
      <c r="D56" s="48">
        <v>10</v>
      </c>
      <c r="E56" s="49" t="s">
        <v>4</v>
      </c>
      <c r="F56" s="15"/>
      <c r="G56" s="55" t="s">
        <v>79</v>
      </c>
    </row>
    <row r="57" spans="1:7" x14ac:dyDescent="0.25">
      <c r="A57" s="16">
        <f>IF(ISBLANK(B57),"",_xlfn.ISOWEEKNUM('Journal de travail'!$B57))</f>
        <v>22</v>
      </c>
      <c r="B57" s="50">
        <v>45805</v>
      </c>
      <c r="C57" s="51"/>
      <c r="D57" s="52">
        <v>20</v>
      </c>
      <c r="E57" s="53" t="s">
        <v>4</v>
      </c>
      <c r="F57" s="17"/>
      <c r="G57" s="56" t="s">
        <v>78</v>
      </c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 t="s">
        <v>77</v>
      </c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0866141732283472" right="0.70866141732283472" top="0.74803149606299213" bottom="0.74803149606299213" header="0.31496062992125984" footer="0.31496062992125984"/>
  <pageSetup paperSize="8" scale="8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4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660</v>
      </c>
      <c r="B5">
        <f>SUMIF('Journal de travail'!$E$7:$E$532,Analyse!C5,'Journal de travail'!$D$7:$D$532)</f>
        <v>855</v>
      </c>
      <c r="C5" s="41" t="str">
        <f>'Journal de travail'!M9</f>
        <v>Développement</v>
      </c>
      <c r="D5" s="33">
        <f t="shared" ref="D5:D11" si="0">(A5+B5)/1440</f>
        <v>1.0520833333333333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35</v>
      </c>
      <c r="C7" s="27" t="str">
        <f>'Journal de travail'!M11</f>
        <v>Documentation</v>
      </c>
      <c r="D7" s="33">
        <f t="shared" si="0"/>
        <v>2.4305555555555556E-2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80</v>
      </c>
      <c r="C8" s="28" t="str">
        <f>'Journal de travail'!M12</f>
        <v>Meeting</v>
      </c>
      <c r="D8" s="33">
        <f t="shared" si="0"/>
        <v>5.5555555555555552E-2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60</v>
      </c>
      <c r="B10">
        <f>SUMIF('Journal de travail'!$E$7:$E$532,Analyse!C10,'Journal de travail'!$D$7:$D$532)</f>
        <v>50</v>
      </c>
      <c r="C10" s="37" t="str">
        <f>'Journal de travail'!M14</f>
        <v>Design</v>
      </c>
      <c r="D10" s="33">
        <f t="shared" si="0"/>
        <v>7.6388888888888895E-2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50</v>
      </c>
      <c r="C11" s="39" t="str">
        <f>'Journal de travail'!M15</f>
        <v>Autre</v>
      </c>
      <c r="D11" s="33">
        <f t="shared" si="0"/>
        <v>3.4722222222222224E-2</v>
      </c>
    </row>
    <row r="12" spans="1:4" x14ac:dyDescent="0.3">
      <c r="C12" s="23" t="s">
        <v>20</v>
      </c>
      <c r="D12" s="34">
        <f>SUM(D4:D11)</f>
        <v>1.2430555555555556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Alban Alex Julien Segalen</cp:lastModifiedBy>
  <cp:revision/>
  <cp:lastPrinted>2025-05-21T09:19:38Z</cp:lastPrinted>
  <dcterms:created xsi:type="dcterms:W3CDTF">2023-11-21T20:00:34Z</dcterms:created>
  <dcterms:modified xsi:type="dcterms:W3CDTF">2025-05-28T08:49:19Z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